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1"/>
  </bookViews>
  <sheets>
    <sheet name="sysadj2015 Oct 9, 2015" sheetId="1" r:id="rId1"/>
    <sheet name="sysadj15sectors cert 10-9-15" sheetId="2" r:id="rId2"/>
  </sheets>
  <definedNames>
    <definedName name="_xlnm.Print_Area" localSheetId="1">'sysadj15sectors cert 10-9-15'!$A$6:$AJ$253</definedName>
    <definedName name="_xlnm.Print_Area" localSheetId="0">'sysadj2015 Oct 9, 2015'!$A$8:$G$256</definedName>
    <definedName name="_xlnm.Print_Titles" localSheetId="1">'sysadj15sectors cert 10-9-15'!$1:$5</definedName>
    <definedName name="_xlnm.Print_Titles" localSheetId="0">'sysadj2015 Oct 9, 2015'!$1:$7</definedName>
  </definedNames>
  <calcPr fullCalcOnLoad="1"/>
</workbook>
</file>

<file path=xl/sharedStrings.xml><?xml version="1.0" encoding="utf-8"?>
<sst xmlns="http://schemas.openxmlformats.org/spreadsheetml/2006/main" count="1159" uniqueCount="557">
  <si>
    <t xml:space="preserve">Nebraska Department of Revenue Property Assessment Division </t>
  </si>
  <si>
    <t>2015 School Adjusted Values by School System, for use in 2016-2017 state aid calculations</t>
  </si>
  <si>
    <r>
      <t xml:space="preserve">Certified to Dept. of Education October 9, 2015, pursuant to  </t>
    </r>
    <r>
      <rPr>
        <b/>
        <sz val="10"/>
        <color indexed="12"/>
        <rFont val="Arial"/>
        <family val="2"/>
      </rPr>
      <t>Neb. Rev. Stat. § 79-1016</t>
    </r>
  </si>
  <si>
    <t>(sorted by)</t>
  </si>
  <si>
    <t>% Adjustment</t>
  </si>
  <si>
    <t>System</t>
  </si>
  <si>
    <t>2015 Unadjusted</t>
  </si>
  <si>
    <t>Adjustment</t>
  </si>
  <si>
    <t>Amount of</t>
  </si>
  <si>
    <t>2015 Adjusted</t>
  </si>
  <si>
    <t>School System Name</t>
  </si>
  <si>
    <t>Code</t>
  </si>
  <si>
    <t>Class</t>
  </si>
  <si>
    <t>System Value</t>
  </si>
  <si>
    <t>Amount</t>
  </si>
  <si>
    <t>Unadjusted</t>
  </si>
  <si>
    <t>Learning Comm. Douglas &amp; Sarpy</t>
  </si>
  <si>
    <t>00-9000</t>
  </si>
  <si>
    <t>KENESAW 3</t>
  </si>
  <si>
    <t>01-0003</t>
  </si>
  <si>
    <t>HASTINGS 18</t>
  </si>
  <si>
    <t>01-0018</t>
  </si>
  <si>
    <t>ADAMS CENTRAL HIGH 90</t>
  </si>
  <si>
    <t>01-0090</t>
  </si>
  <si>
    <t>SILVER LAKE 123</t>
  </si>
  <si>
    <t>01-0123</t>
  </si>
  <si>
    <t>NELIGH-OAKDALE 9</t>
  </si>
  <si>
    <t>02-0009</t>
  </si>
  <si>
    <t>ELGIN 18</t>
  </si>
  <si>
    <t>02-0018</t>
  </si>
  <si>
    <t>NEBR UNIFIED DIST 1</t>
  </si>
  <si>
    <t>02-2001</t>
  </si>
  <si>
    <t>ARTHUR CO HIGH 500</t>
  </si>
  <si>
    <t>03-0500</t>
  </si>
  <si>
    <t>BANNER 1</t>
  </si>
  <si>
    <t>04-0001</t>
  </si>
  <si>
    <t>SANDHILLS 71</t>
  </si>
  <si>
    <t>05-0071</t>
  </si>
  <si>
    <t>BOONE CENTRAL 1</t>
  </si>
  <si>
    <t>06-0001</t>
  </si>
  <si>
    <t>ST EDWARD 17</t>
  </si>
  <si>
    <t>06-0017</t>
  </si>
  <si>
    <t>RIVERSIDE 75</t>
  </si>
  <si>
    <t>06-0075</t>
  </si>
  <si>
    <t>ALLIANCE 6</t>
  </si>
  <si>
    <t>07-0006</t>
  </si>
  <si>
    <t>HEMINGFORD 10</t>
  </si>
  <si>
    <t>07-0010</t>
  </si>
  <si>
    <t>LYNCH 36</t>
  </si>
  <si>
    <t>08-0036</t>
  </si>
  <si>
    <t>WEST BOYD 50</t>
  </si>
  <si>
    <t>08-0050</t>
  </si>
  <si>
    <t>AINSWORTH 10</t>
  </si>
  <si>
    <t>09-0010</t>
  </si>
  <si>
    <t>GIBBON 2</t>
  </si>
  <si>
    <t>10-0002</t>
  </si>
  <si>
    <t>KEARNEY 7</t>
  </si>
  <si>
    <t>10-0007</t>
  </si>
  <si>
    <t>ELM CREEK 9</t>
  </si>
  <si>
    <t>10-0009</t>
  </si>
  <si>
    <t>SHELTON 19</t>
  </si>
  <si>
    <t>10-0019</t>
  </si>
  <si>
    <t>RAVENNA 69</t>
  </si>
  <si>
    <t>10-0069</t>
  </si>
  <si>
    <t>PLEASANTON 105</t>
  </si>
  <si>
    <t>10-0105</t>
  </si>
  <si>
    <t>AMHERST 119</t>
  </si>
  <si>
    <t>10-0119</t>
  </si>
  <si>
    <t>TEKAMAH-HERMAN 1</t>
  </si>
  <si>
    <t>11-0001</t>
  </si>
  <si>
    <t>OAKLAND-CRAIG 14</t>
  </si>
  <si>
    <t>11-0014</t>
  </si>
  <si>
    <t>LYONS-DECATUR NORTHEAST 20</t>
  </si>
  <si>
    <t>11-0020</t>
  </si>
  <si>
    <t>DAVID CITY 56</t>
  </si>
  <si>
    <t>12-0056</t>
  </si>
  <si>
    <t>EAST BUTLER 2R</t>
  </si>
  <si>
    <t>12-0502</t>
  </si>
  <si>
    <t>PLATTSMOUTH 1</t>
  </si>
  <si>
    <t>13-0001</t>
  </si>
  <si>
    <t>WEEPING WATER 22</t>
  </si>
  <si>
    <t>13-0022</t>
  </si>
  <si>
    <t>LOUISVILLE 32</t>
  </si>
  <si>
    <t>13-0032</t>
  </si>
  <si>
    <t>CONESTOGA 56</t>
  </si>
  <si>
    <t>13-0056</t>
  </si>
  <si>
    <t>ELMWOOD-MURDOCK 97</t>
  </si>
  <si>
    <t>13-0097</t>
  </si>
  <si>
    <t>HARTINGTON-NEWCASTLE 8</t>
  </si>
  <si>
    <t>14-0008</t>
  </si>
  <si>
    <t>RANDOLPH 45</t>
  </si>
  <si>
    <t>14-0045</t>
  </si>
  <si>
    <t>LAUREL-CONCORD-COLERIDGE 54</t>
  </si>
  <si>
    <t>14-0054</t>
  </si>
  <si>
    <t>WYNOT 101</t>
  </si>
  <si>
    <t>14-0101</t>
  </si>
  <si>
    <t>CHASE COUNTY SCHOOLS 10</t>
  </si>
  <si>
    <t>15-0010</t>
  </si>
  <si>
    <t>WAUNETA-PALISADE 536</t>
  </si>
  <si>
    <t>15-0536</t>
  </si>
  <si>
    <t>VALENTINE HIGH 6</t>
  </si>
  <si>
    <t>16-0006</t>
  </si>
  <si>
    <t>CODY-KILGORE 30</t>
  </si>
  <si>
    <t>16-0030</t>
  </si>
  <si>
    <t>SIDNEY 1</t>
  </si>
  <si>
    <t>17-0001</t>
  </si>
  <si>
    <t>LEYTON 3</t>
  </si>
  <si>
    <t>17-0003</t>
  </si>
  <si>
    <t>POTTER-DIX 9</t>
  </si>
  <si>
    <t>17-0009</t>
  </si>
  <si>
    <t>SUTTON 2</t>
  </si>
  <si>
    <t>18-0002</t>
  </si>
  <si>
    <t>HARVARD 11</t>
  </si>
  <si>
    <t>18-0011</t>
  </si>
  <si>
    <t>LEIGH 39</t>
  </si>
  <si>
    <t>19-0039</t>
  </si>
  <si>
    <t>CLARKSON 58</t>
  </si>
  <si>
    <t>19-0058</t>
  </si>
  <si>
    <t>HOWELLS-DODGE 70</t>
  </si>
  <si>
    <t>19-0070</t>
  </si>
  <si>
    <t>SCHUYLER CENTRAL HIGH 123</t>
  </si>
  <si>
    <t>19-0123</t>
  </si>
  <si>
    <t>WEST POINT 1</t>
  </si>
  <si>
    <t>20-0001</t>
  </si>
  <si>
    <t>BANCROFT-ROSALIE 20</t>
  </si>
  <si>
    <t>20-0020</t>
  </si>
  <si>
    <t>WISNER-PILGER 30</t>
  </si>
  <si>
    <t>20-0030</t>
  </si>
  <si>
    <t>ANSELMO-MERNA 15</t>
  </si>
  <si>
    <t>21-0015</t>
  </si>
  <si>
    <t>BROKEN BOW 25</t>
  </si>
  <si>
    <t>21-0025</t>
  </si>
  <si>
    <t>ANSLEY 44</t>
  </si>
  <si>
    <t>21-0044</t>
  </si>
  <si>
    <t>SARGENT 84</t>
  </si>
  <si>
    <t>21-0084</t>
  </si>
  <si>
    <t>ARNOLD 89</t>
  </si>
  <si>
    <t>21-0089</t>
  </si>
  <si>
    <t>CALLAWAY 180</t>
  </si>
  <si>
    <t>21-0180</t>
  </si>
  <si>
    <t>SO SIOUX CITY 11</t>
  </si>
  <si>
    <t>22-0011</t>
  </si>
  <si>
    <t>HOMER 31</t>
  </si>
  <si>
    <t>22-0031</t>
  </si>
  <si>
    <t>CHADRON 2</t>
  </si>
  <si>
    <t>23-0002</t>
  </si>
  <si>
    <t>CRAWFORD 71</t>
  </si>
  <si>
    <t>23-0071</t>
  </si>
  <si>
    <t>LEXINGTON 1</t>
  </si>
  <si>
    <t>24-0001</t>
  </si>
  <si>
    <t>OVERTON 4</t>
  </si>
  <si>
    <t>24-0004</t>
  </si>
  <si>
    <t>COZAD 11</t>
  </si>
  <si>
    <t>24-0011</t>
  </si>
  <si>
    <t>GOTHENBURG 20</t>
  </si>
  <si>
    <t>24-0020</t>
  </si>
  <si>
    <t>SUMNER-EDDYVILLE-MILLER 101</t>
  </si>
  <si>
    <t>24-0101</t>
  </si>
  <si>
    <t>CREEK VALLEY 25</t>
  </si>
  <si>
    <t>25-0025</t>
  </si>
  <si>
    <t>SOUTH PLATTE 95</t>
  </si>
  <si>
    <t>25-0095</t>
  </si>
  <si>
    <t>PONCA 1</t>
  </si>
  <si>
    <t>26-0001</t>
  </si>
  <si>
    <t>ALLEN 70</t>
  </si>
  <si>
    <t>26-0070</t>
  </si>
  <si>
    <t>EMERSON-HUBBARD 561</t>
  </si>
  <si>
    <t>26-0561</t>
  </si>
  <si>
    <t>FREMONT 1</t>
  </si>
  <si>
    <t>27-0001</t>
  </si>
  <si>
    <t>SCRIBNER-SNYDER 62</t>
  </si>
  <si>
    <t>27-0062</t>
  </si>
  <si>
    <t>LOGAN VIEW 594</t>
  </si>
  <si>
    <t>27-0594</t>
  </si>
  <si>
    <t>NORTH BEND CENTRAL 595</t>
  </si>
  <si>
    <t>27-0595</t>
  </si>
  <si>
    <t>OMAHA 1</t>
  </si>
  <si>
    <t>28-0001</t>
  </si>
  <si>
    <t>ELKHORN 10</t>
  </si>
  <si>
    <t>28-0010</t>
  </si>
  <si>
    <t>DOUGLAS CO. WEST COMMUNITY 15</t>
  </si>
  <si>
    <t>28-0015</t>
  </si>
  <si>
    <t>MILLARD 17</t>
  </si>
  <si>
    <t>28-0017</t>
  </si>
  <si>
    <t>RALSTON 54</t>
  </si>
  <si>
    <t>28-0054</t>
  </si>
  <si>
    <t>BENNINGTON 59</t>
  </si>
  <si>
    <t>28-0059</t>
  </si>
  <si>
    <t>WESTSIDE 66</t>
  </si>
  <si>
    <t>28-0066</t>
  </si>
  <si>
    <t>DUNDY CO 117</t>
  </si>
  <si>
    <t>29-0117</t>
  </si>
  <si>
    <t>EXETER-MILLIGAN 1</t>
  </si>
  <si>
    <t>30-0001</t>
  </si>
  <si>
    <t>FILLMORE CENTRAL 25</t>
  </si>
  <si>
    <t>30-0025</t>
  </si>
  <si>
    <t>SHICKLEY 54</t>
  </si>
  <si>
    <t>30-0054</t>
  </si>
  <si>
    <t>FRANKLIN R6</t>
  </si>
  <si>
    <t>31-0506</t>
  </si>
  <si>
    <t>MAYWOOD 46</t>
  </si>
  <si>
    <t>32-0046</t>
  </si>
  <si>
    <t>EUSTIS-FARNAM 95</t>
  </si>
  <si>
    <t>32-0095</t>
  </si>
  <si>
    <t>MEDICINE VALLEY 125</t>
  </si>
  <si>
    <t>32-0125</t>
  </si>
  <si>
    <t>ARAPAHOE 18</t>
  </si>
  <si>
    <t>33-0018</t>
  </si>
  <si>
    <t>CAMBRIDGE 21</t>
  </si>
  <si>
    <t>33-0021</t>
  </si>
  <si>
    <t>SOUTHERN VALLEY 540</t>
  </si>
  <si>
    <t>33-0540</t>
  </si>
  <si>
    <t>SOUTHERN 1</t>
  </si>
  <si>
    <t>34-0001</t>
  </si>
  <si>
    <t>BEATRICE 15</t>
  </si>
  <si>
    <t>34-0015</t>
  </si>
  <si>
    <t>FREEMAN 34</t>
  </si>
  <si>
    <t>34-0034</t>
  </si>
  <si>
    <t>DILLER-ODELL 100</t>
  </si>
  <si>
    <t>34-0100</t>
  </si>
  <si>
    <t>GARDEN CO HIGH 1</t>
  </si>
  <si>
    <t>35-0001</t>
  </si>
  <si>
    <t>BURWELL HIGH 100</t>
  </si>
  <si>
    <t>36-0100</t>
  </si>
  <si>
    <t>ELWOOD 30</t>
  </si>
  <si>
    <t>37-0030</t>
  </si>
  <si>
    <t>HYANNIS HIGH 11</t>
  </si>
  <si>
    <t>38-0011</t>
  </si>
  <si>
    <t>CENTRAL VALLEY 60</t>
  </si>
  <si>
    <t>39-0060</t>
  </si>
  <si>
    <t>GRAND ISLAND 2</t>
  </si>
  <si>
    <t>40-0002</t>
  </si>
  <si>
    <t>NORTHWEST HIGH 82</t>
  </si>
  <si>
    <t>40-0082</t>
  </si>
  <si>
    <t>WOOD RIVER HIGH 83</t>
  </si>
  <si>
    <t>40-0083</t>
  </si>
  <si>
    <t>DONIPHAN-TRUMBULL 126</t>
  </si>
  <si>
    <t>40-0126</t>
  </si>
  <si>
    <t>GILTNER 2</t>
  </si>
  <si>
    <t>41-0002</t>
  </si>
  <si>
    <t>HAMPTON 91</t>
  </si>
  <si>
    <t>41-0091</t>
  </si>
  <si>
    <t>AURORA 4R</t>
  </si>
  <si>
    <t>41-0504</t>
  </si>
  <si>
    <t>ALMA 2</t>
  </si>
  <si>
    <t>42-0002</t>
  </si>
  <si>
    <t>HAYES CENTER 79</t>
  </si>
  <si>
    <t>43-0079</t>
  </si>
  <si>
    <t>HITCHCOCK COUNTY SCHOOLS 70</t>
  </si>
  <si>
    <t>44-0070</t>
  </si>
  <si>
    <t>O'NEILL 7</t>
  </si>
  <si>
    <t>45-0007</t>
  </si>
  <si>
    <t>EWING 29</t>
  </si>
  <si>
    <t>45-0029</t>
  </si>
  <si>
    <t>STUART 44</t>
  </si>
  <si>
    <t>45-0044</t>
  </si>
  <si>
    <t>CHAMBERS 137</t>
  </si>
  <si>
    <t>45-0137</t>
  </si>
  <si>
    <t>WEST HOLT PUBLIC SCH 239</t>
  </si>
  <si>
    <t>45-0239</t>
  </si>
  <si>
    <t>MULLEN 1</t>
  </si>
  <si>
    <t>46-0001</t>
  </si>
  <si>
    <t>ST PAUL 1</t>
  </si>
  <si>
    <t>47-0001</t>
  </si>
  <si>
    <t>CENTURA 100</t>
  </si>
  <si>
    <t>47-0100</t>
  </si>
  <si>
    <t>ELBA 103</t>
  </si>
  <si>
    <t>47-0103</t>
  </si>
  <si>
    <t>FAIRBURY 8</t>
  </si>
  <si>
    <t>48-0008</t>
  </si>
  <si>
    <t>TRI COUNTY 300</t>
  </si>
  <si>
    <t>48-0300</t>
  </si>
  <si>
    <t>MERIDIAN 303</t>
  </si>
  <si>
    <t>48-0303</t>
  </si>
  <si>
    <t>STERLING 33</t>
  </si>
  <si>
    <t>49-0033</t>
  </si>
  <si>
    <t>JOHNSON CO CENTRAL 50</t>
  </si>
  <si>
    <t>49-0050</t>
  </si>
  <si>
    <t>WILCOX-HILDRETH 1</t>
  </si>
  <si>
    <t>50-0001</t>
  </si>
  <si>
    <t>AXTELL R1</t>
  </si>
  <si>
    <t>50-0501</t>
  </si>
  <si>
    <t>MINDEN R3</t>
  </si>
  <si>
    <t>50-0503</t>
  </si>
  <si>
    <t>OGALLALA 1</t>
  </si>
  <si>
    <t>51-0001</t>
  </si>
  <si>
    <t>PAXTON 6</t>
  </si>
  <si>
    <t>51-0006</t>
  </si>
  <si>
    <t>KEYA PAHA CO HIGH 100</t>
  </si>
  <si>
    <t>52-0100</t>
  </si>
  <si>
    <t>KIMBALL 1</t>
  </si>
  <si>
    <t>53-0001</t>
  </si>
  <si>
    <t>CREIGHTON 13</t>
  </si>
  <si>
    <t>54-0013</t>
  </si>
  <si>
    <t>CROFTON 96</t>
  </si>
  <si>
    <t>54-0096</t>
  </si>
  <si>
    <t>NIOBRARA 1R</t>
  </si>
  <si>
    <t>54-0501</t>
  </si>
  <si>
    <t>SANTEE C5</t>
  </si>
  <si>
    <t>54-0505</t>
  </si>
  <si>
    <t>WAUSA 76R</t>
  </si>
  <si>
    <t>54-0576</t>
  </si>
  <si>
    <t>BLOOMFIELD 86R</t>
  </si>
  <si>
    <t>54-0586</t>
  </si>
  <si>
    <t>LINCOLN 1</t>
  </si>
  <si>
    <t>55-0001</t>
  </si>
  <si>
    <t>WAVERLY 145</t>
  </si>
  <si>
    <t>55-0145</t>
  </si>
  <si>
    <t>MALCOLM 148</t>
  </si>
  <si>
    <t>55-0148</t>
  </si>
  <si>
    <t>NORRIS 160</t>
  </si>
  <si>
    <t>55-0160</t>
  </si>
  <si>
    <t>RAYMOND CENTRAL 161</t>
  </si>
  <si>
    <t>55-0161</t>
  </si>
  <si>
    <t>NORTH PLATTE 1</t>
  </si>
  <si>
    <t>56-0001</t>
  </si>
  <si>
    <t>BRADY 6</t>
  </si>
  <si>
    <t>56-0006</t>
  </si>
  <si>
    <t>MAXWELL 7</t>
  </si>
  <si>
    <t>56-0007</t>
  </si>
  <si>
    <t>HERSHEY 37</t>
  </si>
  <si>
    <t>56-0037</t>
  </si>
  <si>
    <t>SUTHERLAND 55</t>
  </si>
  <si>
    <t>56-0055</t>
  </si>
  <si>
    <t>WALLACE 65R</t>
  </si>
  <si>
    <t>56-0565</t>
  </si>
  <si>
    <t>STAPLETON R1</t>
  </si>
  <si>
    <t>57-0501</t>
  </si>
  <si>
    <t>LOUP CO 25</t>
  </si>
  <si>
    <t>58-0025</t>
  </si>
  <si>
    <t>MADISON 1</t>
  </si>
  <si>
    <t>59-0001</t>
  </si>
  <si>
    <t>NORFOLK 2</t>
  </si>
  <si>
    <t>59-0002</t>
  </si>
  <si>
    <t>BATTLE CREEK 5</t>
  </si>
  <si>
    <t>59-0005</t>
  </si>
  <si>
    <t>NEWMAN GROVE 13</t>
  </si>
  <si>
    <t>59-0013</t>
  </si>
  <si>
    <t>ELKHORN VALLEY 80</t>
  </si>
  <si>
    <t>59-0080</t>
  </si>
  <si>
    <t>MCPHERSON CO HIGH 90</t>
  </si>
  <si>
    <t>60-0090</t>
  </si>
  <si>
    <t>CENTRAL CITY 4</t>
  </si>
  <si>
    <t>61-0004</t>
  </si>
  <si>
    <t>PALMER 49</t>
  </si>
  <si>
    <t>61-0049</t>
  </si>
  <si>
    <t>BAYARD 21</t>
  </si>
  <si>
    <t>62-0021</t>
  </si>
  <si>
    <t>BRIDGEPORT 63</t>
  </si>
  <si>
    <t>62-0063</t>
  </si>
  <si>
    <t>FULLERTON 1</t>
  </si>
  <si>
    <t>63-0001</t>
  </si>
  <si>
    <t>TWIN RIVER 30</t>
  </si>
  <si>
    <t>63-0030</t>
  </si>
  <si>
    <t>JOHNSON-BROCK 23</t>
  </si>
  <si>
    <t>64-0023</t>
  </si>
  <si>
    <t>AUBURN 29</t>
  </si>
  <si>
    <t>64-0029</t>
  </si>
  <si>
    <t>SUPERIOR 11</t>
  </si>
  <si>
    <t>65-0011</t>
  </si>
  <si>
    <t>SO CENTRAL NE UNIF 5</t>
  </si>
  <si>
    <t>65-2005</t>
  </si>
  <si>
    <t>SYRACUSE-DUNBAR-AVOCA 27</t>
  </si>
  <si>
    <t>66-0027</t>
  </si>
  <si>
    <t>NEBRASKA CITY 111</t>
  </si>
  <si>
    <t>66-0111</t>
  </si>
  <si>
    <t>PALMYRA OR1</t>
  </si>
  <si>
    <t>66-0501</t>
  </si>
  <si>
    <t>PAWNEE CITY 1</t>
  </si>
  <si>
    <t>67-0001</t>
  </si>
  <si>
    <t>LEWISTON 69</t>
  </si>
  <si>
    <t>67-0069</t>
  </si>
  <si>
    <t>PERKINS COUNTY SCHOOLS 20</t>
  </si>
  <si>
    <t>68-0020</t>
  </si>
  <si>
    <t>HOLDREGE 44</t>
  </si>
  <si>
    <t>69-0044</t>
  </si>
  <si>
    <t>BERTRAND 54</t>
  </si>
  <si>
    <t>69-0054</t>
  </si>
  <si>
    <t>LOOMIS 55</t>
  </si>
  <si>
    <t>69-0055</t>
  </si>
  <si>
    <t>PIERCE 2</t>
  </si>
  <si>
    <t>70-0002</t>
  </si>
  <si>
    <t>PLAINVIEW 5</t>
  </si>
  <si>
    <t>70-0005</t>
  </si>
  <si>
    <t>OSMOND 42R</t>
  </si>
  <si>
    <t>70-0542</t>
  </si>
  <si>
    <t>COLUMBUS 1</t>
  </si>
  <si>
    <t>71-0001</t>
  </si>
  <si>
    <t>LAKEVIEW COMMUNITY 5</t>
  </si>
  <si>
    <t>71-0005</t>
  </si>
  <si>
    <t>HUMPHREY 67</t>
  </si>
  <si>
    <t>71-0067</t>
  </si>
  <si>
    <t>CROSS COUNTY 15</t>
  </si>
  <si>
    <t>72-0015</t>
  </si>
  <si>
    <t>OSCEOLA 19</t>
  </si>
  <si>
    <t>72-0019</t>
  </si>
  <si>
    <t>SHELBY-RISING CITY 32</t>
  </si>
  <si>
    <t>72-0032</t>
  </si>
  <si>
    <t>HIGH PLAINS COMMUNITY 75</t>
  </si>
  <si>
    <t>72-0075</t>
  </si>
  <si>
    <t>MCCOOK 17</t>
  </si>
  <si>
    <t>73-0017</t>
  </si>
  <si>
    <t>SOUTHWEST 179</t>
  </si>
  <si>
    <t>73-0179</t>
  </si>
  <si>
    <t>FALLS CITY 56</t>
  </si>
  <si>
    <t>74-0056</t>
  </si>
  <si>
    <t>HUMBOLDT TABLE RK STEINAUER 70</t>
  </si>
  <si>
    <t>74-0070</t>
  </si>
  <si>
    <t>ROCK CO HIGH 100</t>
  </si>
  <si>
    <t>75-0100</t>
  </si>
  <si>
    <t>CRETE 2</t>
  </si>
  <si>
    <t>76-0002</t>
  </si>
  <si>
    <t>DORCHESTER 44</t>
  </si>
  <si>
    <t>76-0044</t>
  </si>
  <si>
    <t>FRIEND 68</t>
  </si>
  <si>
    <t>76-0068</t>
  </si>
  <si>
    <t>WILBER-CLATONIA 82</t>
  </si>
  <si>
    <t>76-0082</t>
  </si>
  <si>
    <t>BELLEVUE 1</t>
  </si>
  <si>
    <t>77-0001</t>
  </si>
  <si>
    <t>PAPILLION-LAVISTA 27</t>
  </si>
  <si>
    <t>77-0027</t>
  </si>
  <si>
    <t>GRETNA 37</t>
  </si>
  <si>
    <t>77-0037</t>
  </si>
  <si>
    <t>SPRINGFIELD PLATTEVIEW 46</t>
  </si>
  <si>
    <t>77-0046</t>
  </si>
  <si>
    <t>ASHLAND-GREENWOOD 1</t>
  </si>
  <si>
    <t>78-0001</t>
  </si>
  <si>
    <t>YUTAN 9</t>
  </si>
  <si>
    <t>78-0009</t>
  </si>
  <si>
    <t>WAHOO 39</t>
  </si>
  <si>
    <t>78-0039</t>
  </si>
  <si>
    <t>MEAD 72</t>
  </si>
  <si>
    <t>78-0072</t>
  </si>
  <si>
    <t>CEDAR BLUFFS 107</t>
  </si>
  <si>
    <t>78-0107</t>
  </si>
  <si>
    <t>MINATARE 2</t>
  </si>
  <si>
    <t>79-0002</t>
  </si>
  <si>
    <t>MORRILL 11</t>
  </si>
  <si>
    <t>79-0011</t>
  </si>
  <si>
    <t>GERING 16</t>
  </si>
  <si>
    <t>79-0016</t>
  </si>
  <si>
    <t>MITCHELL 31</t>
  </si>
  <si>
    <t>79-0031</t>
  </si>
  <si>
    <t>SCOTTSBLUFF 32</t>
  </si>
  <si>
    <t>79-0032</t>
  </si>
  <si>
    <t>MILFORD 5</t>
  </si>
  <si>
    <t>80-0005</t>
  </si>
  <si>
    <t>SEWARD 9</t>
  </si>
  <si>
    <t>80-0009</t>
  </si>
  <si>
    <t>CENTENNIAL 67R</t>
  </si>
  <si>
    <t>80-0567</t>
  </si>
  <si>
    <t>HAY SPRINGS 3</t>
  </si>
  <si>
    <t>81-0003</t>
  </si>
  <si>
    <t>GORDON-RUSHVILLE HIGH SCH 10</t>
  </si>
  <si>
    <t>81-0010</t>
  </si>
  <si>
    <t>LOUP CITY 1</t>
  </si>
  <si>
    <t>82-0001</t>
  </si>
  <si>
    <t>LITCHFIELD 15</t>
  </si>
  <si>
    <t>82-0015</t>
  </si>
  <si>
    <t>SIOUX CO HIGH 500</t>
  </si>
  <si>
    <t>83-0500</t>
  </si>
  <si>
    <t>STANTON 3</t>
  </si>
  <si>
    <t>84-0003</t>
  </si>
  <si>
    <t>DESHLER 60</t>
  </si>
  <si>
    <t>85-0060</t>
  </si>
  <si>
    <t>THAYER CENTRAL COMM 70</t>
  </si>
  <si>
    <t>85-0070</t>
  </si>
  <si>
    <t>BRUNING-DAVENPORT UNIF</t>
  </si>
  <si>
    <t>85-2001</t>
  </si>
  <si>
    <t>THEDFORD HIGH 1</t>
  </si>
  <si>
    <t>86-0001</t>
  </si>
  <si>
    <t>PENDER 1</t>
  </si>
  <si>
    <t>87-0001</t>
  </si>
  <si>
    <t>WALTHILL 13</t>
  </si>
  <si>
    <t>87-0013</t>
  </si>
  <si>
    <t>UMO N HO NATION SCH 16</t>
  </si>
  <si>
    <t>87-0016</t>
  </si>
  <si>
    <t>WINNEBAGO 17</t>
  </si>
  <si>
    <t>87-0017</t>
  </si>
  <si>
    <t>ORD 5</t>
  </si>
  <si>
    <t>88-0005</t>
  </si>
  <si>
    <t>ARCADIA 21</t>
  </si>
  <si>
    <t>88-0021</t>
  </si>
  <si>
    <t>BLAIR 1</t>
  </si>
  <si>
    <t>89-0001</t>
  </si>
  <si>
    <t>FORT CALHOUN 3</t>
  </si>
  <si>
    <t>89-0003</t>
  </si>
  <si>
    <t>ARLINGTON 24</t>
  </si>
  <si>
    <t>89-0024</t>
  </si>
  <si>
    <t>WAYNE 17</t>
  </si>
  <si>
    <t>90-0017</t>
  </si>
  <si>
    <t>WAKEFIELD 60R</t>
  </si>
  <si>
    <t>90-0560</t>
  </si>
  <si>
    <t>WINSIDE 595</t>
  </si>
  <si>
    <t>90-0595</t>
  </si>
  <si>
    <t>RED CLOUD 2</t>
  </si>
  <si>
    <t>91-0002</t>
  </si>
  <si>
    <t>BLUE HILL 74</t>
  </si>
  <si>
    <t>91-0074</t>
  </si>
  <si>
    <t>WHEELER CENTRAL 45</t>
  </si>
  <si>
    <t>92-0045</t>
  </si>
  <si>
    <t>YORK 12</t>
  </si>
  <si>
    <t>93-0012</t>
  </si>
  <si>
    <t>MCCOOL JUNCTION 83</t>
  </si>
  <si>
    <t>93-0083</t>
  </si>
  <si>
    <t>HEARTLAND 96</t>
  </si>
  <si>
    <t>93-0096</t>
  </si>
  <si>
    <t>State Totals 246 systems 2015-2016</t>
  </si>
  <si>
    <t>State Totals without duplication of value</t>
  </si>
  <si>
    <t>for member base schools of LearnComm.</t>
  </si>
  <si>
    <t>NE Dept. of Revenue, Property Assessment Division, Certification to Dept of Education</t>
  </si>
  <si>
    <t>Orange=sector %; Yellow=Adjustment Amount; Blue= Adjusted Value</t>
  </si>
  <si>
    <t>2015 School Adjusted Values BY SECTOR certified Oct 9, 2015 per Neb. Rev. Stat. 79-1016 (used in aid calc 2016-2017)</t>
  </si>
  <si>
    <t>prepared 10-9-2015</t>
  </si>
  <si>
    <t>2015 Adj Amnt</t>
  </si>
  <si>
    <t>% Adjmnt</t>
  </si>
  <si>
    <t>TIF tax increment finance</t>
  </si>
  <si>
    <t xml:space="preserve">%PP of </t>
  </si>
  <si>
    <t>%CAPP of</t>
  </si>
  <si>
    <t>%CAReal of</t>
  </si>
  <si>
    <t>adjust to 96%</t>
  </si>
  <si>
    <t>Adjusted</t>
  </si>
  <si>
    <t>of Unadjust</t>
  </si>
  <si>
    <t>%Resid of</t>
  </si>
  <si>
    <t>%Comm of</t>
  </si>
  <si>
    <t>%Aglandof</t>
  </si>
  <si>
    <t>adjust to 72%</t>
  </si>
  <si>
    <t>%AgImprvFS of</t>
  </si>
  <si>
    <t xml:space="preserve">%Mineral of </t>
  </si>
  <si>
    <t>Total</t>
  </si>
  <si>
    <t xml:space="preserve">Adjustment </t>
  </si>
  <si>
    <t>TOTAL</t>
  </si>
  <si>
    <t>base value backout befor adjsmtn calc.</t>
  </si>
  <si>
    <t>SysCode</t>
  </si>
  <si>
    <t>U/L</t>
  </si>
  <si>
    <t>UNAdjVal</t>
  </si>
  <si>
    <t>Personal Prop</t>
  </si>
  <si>
    <t>Central Asd PP</t>
  </si>
  <si>
    <t>Central Asd Real</t>
  </si>
  <si>
    <t>CentralAsd Real</t>
  </si>
  <si>
    <t>Residential</t>
  </si>
  <si>
    <t>Comm.&amp; Indust.</t>
  </si>
  <si>
    <t>Agland</t>
  </si>
  <si>
    <t>AgImprvmt&amp;Frmsite</t>
  </si>
  <si>
    <t>Mineral</t>
  </si>
  <si>
    <t>UNAdjust Value</t>
  </si>
  <si>
    <t>Adjusted Value</t>
  </si>
  <si>
    <t>Total Value</t>
  </si>
  <si>
    <t>TIF Base Resid</t>
  </si>
  <si>
    <t>TIF Base Comm</t>
  </si>
  <si>
    <t>TIF Base Ag</t>
  </si>
  <si>
    <t>L</t>
  </si>
  <si>
    <t>U</t>
  </si>
  <si>
    <t>State Totals 246 School Sys. 2015-2016</t>
  </si>
  <si>
    <t>State Totals w/o dup value Learn.Comm.</t>
  </si>
  <si>
    <t>base value backed out before adjustment calculation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</si>
</sst>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\ ;\(&quot;$&quot;#,##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56" applyFont="1" applyAlignment="1" applyProtection="1">
      <alignment horizontal="centerContinuous"/>
      <protection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8" fillId="0" borderId="11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7" fillId="32" borderId="11" xfId="0" applyFont="1" applyFill="1" applyBorder="1" applyAlignment="1">
      <alignment/>
    </xf>
    <xf numFmtId="1" fontId="7" fillId="32" borderId="14" xfId="0" applyNumberFormat="1" applyFont="1" applyFill="1" applyBorder="1" applyAlignment="1">
      <alignment horizontal="center"/>
    </xf>
    <xf numFmtId="1" fontId="7" fillId="32" borderId="15" xfId="0" applyNumberFormat="1" applyFont="1" applyFill="1" applyBorder="1" applyAlignment="1">
      <alignment horizontal="center"/>
    </xf>
    <xf numFmtId="3" fontId="2" fillId="32" borderId="11" xfId="0" applyNumberFormat="1" applyFont="1" applyFill="1" applyBorder="1" applyAlignment="1">
      <alignment/>
    </xf>
    <xf numFmtId="10" fontId="3" fillId="32" borderId="11" xfId="0" applyNumberFormat="1" applyFont="1" applyFill="1" applyBorder="1" applyAlignment="1">
      <alignment/>
    </xf>
    <xf numFmtId="0" fontId="7" fillId="32" borderId="16" xfId="0" applyFont="1" applyFill="1" applyBorder="1" applyAlignment="1">
      <alignment/>
    </xf>
    <xf numFmtId="1" fontId="7" fillId="32" borderId="17" xfId="0" applyNumberFormat="1" applyFont="1" applyFill="1" applyBorder="1" applyAlignment="1">
      <alignment horizontal="center"/>
    </xf>
    <xf numFmtId="1" fontId="7" fillId="32" borderId="18" xfId="0" applyNumberFormat="1" applyFont="1" applyFill="1" applyBorder="1" applyAlignment="1">
      <alignment horizontal="center"/>
    </xf>
    <xf numFmtId="3" fontId="2" fillId="32" borderId="16" xfId="0" applyNumberFormat="1" applyFont="1" applyFill="1" applyBorder="1" applyAlignment="1">
      <alignment/>
    </xf>
    <xf numFmtId="10" fontId="3" fillId="32" borderId="16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1" fontId="9" fillId="35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36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5" fillId="36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horizontal="center"/>
    </xf>
    <xf numFmtId="1" fontId="2" fillId="34" borderId="19" xfId="0" applyNumberFormat="1" applyFont="1" applyFill="1" applyBorder="1" applyAlignment="1">
      <alignment horizontal="center"/>
    </xf>
    <xf numFmtId="1" fontId="9" fillId="35" borderId="19" xfId="0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2" fillId="36" borderId="1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/>
    </xf>
    <xf numFmtId="10" fontId="5" fillId="36" borderId="10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/>
    </xf>
    <xf numFmtId="10" fontId="10" fillId="36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0" fontId="3" fillId="35" borderId="10" xfId="0" applyNumberFormat="1" applyFont="1" applyFill="1" applyBorder="1" applyAlignment="1">
      <alignment/>
    </xf>
    <xf numFmtId="10" fontId="5" fillId="36" borderId="1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10" fontId="9" fillId="35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0" fontId="7" fillId="36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10" fontId="8" fillId="36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10" fontId="7" fillId="36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braskalegislature.gov/laws/statutes.php?statute=79-1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34.7109375" style="0" customWidth="1"/>
    <col min="2" max="2" width="9.140625" style="0" customWidth="1"/>
    <col min="3" max="3" width="5.421875" style="0" bestFit="1" customWidth="1"/>
    <col min="4" max="4" width="17.57421875" style="0" customWidth="1"/>
    <col min="5" max="5" width="14.421875" style="0" customWidth="1"/>
    <col min="6" max="6" width="12.57421875" style="0" customWidth="1"/>
    <col min="7" max="7" width="18.28125" style="0" customWidth="1"/>
    <col min="10" max="10" width="10.140625" style="0" bestFit="1" customWidth="1"/>
    <col min="12" max="12" width="13.28125" style="0" bestFit="1" customWidth="1"/>
    <col min="13" max="13" width="11.28125" style="0" bestFit="1" customWidth="1"/>
    <col min="14" max="14" width="13.421875" style="0" bestFit="1" customWidth="1"/>
    <col min="15" max="15" width="13.8515625" style="0" bestFit="1" customWidth="1"/>
    <col min="16" max="16" width="12.57421875" style="0" bestFit="1" customWidth="1"/>
    <col min="17" max="17" width="12.57421875" style="0" customWidth="1"/>
    <col min="18" max="18" width="13.7109375" style="0" bestFit="1" customWidth="1"/>
  </cols>
  <sheetData>
    <row r="1" spans="1:7" ht="12.75">
      <c r="A1" s="1" t="s">
        <v>0</v>
      </c>
      <c r="B1" s="1"/>
      <c r="C1" s="1"/>
      <c r="D1" s="5"/>
      <c r="E1" s="5"/>
      <c r="F1" s="5"/>
      <c r="G1" s="5"/>
    </row>
    <row r="2" spans="1:7" ht="12.75">
      <c r="A2" s="1" t="s">
        <v>1</v>
      </c>
      <c r="B2" s="1"/>
      <c r="C2" s="1"/>
      <c r="D2" s="5"/>
      <c r="E2" s="5"/>
      <c r="F2" s="5"/>
      <c r="G2" s="5"/>
    </row>
    <row r="3" spans="1:7" ht="12.75">
      <c r="A3" s="2" t="s">
        <v>2</v>
      </c>
      <c r="B3" s="1"/>
      <c r="C3" s="1"/>
      <c r="D3" s="5"/>
      <c r="E3" s="5"/>
      <c r="F3" s="5"/>
      <c r="G3" s="5"/>
    </row>
    <row r="4" spans="1:7" ht="12.75">
      <c r="A4" s="6"/>
      <c r="B4" s="1"/>
      <c r="C4" s="1"/>
      <c r="D4" s="5"/>
      <c r="E4" s="5"/>
      <c r="F4" s="5"/>
      <c r="G4" s="5"/>
    </row>
    <row r="5" spans="1:7" ht="12.75">
      <c r="A5" s="7"/>
      <c r="B5" s="8" t="s">
        <v>3</v>
      </c>
      <c r="C5" s="9"/>
      <c r="D5" s="10"/>
      <c r="E5" s="11"/>
      <c r="F5" s="12" t="s">
        <v>4</v>
      </c>
      <c r="G5" s="10"/>
    </row>
    <row r="6" spans="1:7" ht="12.75">
      <c r="A6" s="13"/>
      <c r="B6" s="14" t="s">
        <v>5</v>
      </c>
      <c r="C6" s="15"/>
      <c r="D6" s="16" t="s">
        <v>6</v>
      </c>
      <c r="E6" s="17" t="s">
        <v>7</v>
      </c>
      <c r="F6" s="18" t="s">
        <v>8</v>
      </c>
      <c r="G6" s="16" t="s">
        <v>9</v>
      </c>
    </row>
    <row r="7" spans="1:18" ht="12.75">
      <c r="A7" s="19" t="s">
        <v>10</v>
      </c>
      <c r="B7" s="20" t="s">
        <v>11</v>
      </c>
      <c r="C7" s="20" t="s">
        <v>12</v>
      </c>
      <c r="D7" s="21" t="s">
        <v>13</v>
      </c>
      <c r="E7" s="22" t="s">
        <v>14</v>
      </c>
      <c r="F7" s="23" t="s">
        <v>15</v>
      </c>
      <c r="G7" s="21" t="s">
        <v>13</v>
      </c>
      <c r="I7" s="24"/>
      <c r="J7" s="24"/>
      <c r="K7" s="24"/>
      <c r="L7" s="24"/>
      <c r="M7" s="24"/>
      <c r="N7" s="24"/>
      <c r="O7" s="24"/>
      <c r="P7" s="24"/>
      <c r="R7" s="24"/>
    </row>
    <row r="8" spans="1:18" ht="12.75">
      <c r="A8" s="25" t="s">
        <v>16</v>
      </c>
      <c r="B8" s="26" t="s">
        <v>17</v>
      </c>
      <c r="C8" s="26">
        <v>0</v>
      </c>
      <c r="D8" s="3">
        <v>51759154888</v>
      </c>
      <c r="E8" s="3">
        <v>261582049</v>
      </c>
      <c r="F8" s="27">
        <f>+E8/D8</f>
        <v>0.005053831531176062</v>
      </c>
      <c r="G8" s="3">
        <v>52020736937</v>
      </c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2.75">
      <c r="A9" s="25" t="s">
        <v>18</v>
      </c>
      <c r="B9" s="26" t="s">
        <v>19</v>
      </c>
      <c r="C9" s="26">
        <v>3</v>
      </c>
      <c r="D9" s="3">
        <v>483890939</v>
      </c>
      <c r="E9" s="3">
        <v>-2310040</v>
      </c>
      <c r="F9" s="27">
        <f aca="true" t="shared" si="0" ref="F9:F72">+E9/D9</f>
        <v>-0.004773885629629449</v>
      </c>
      <c r="G9" s="3">
        <v>481580899</v>
      </c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.75">
      <c r="A10" s="25" t="s">
        <v>20</v>
      </c>
      <c r="B10" s="26" t="s">
        <v>21</v>
      </c>
      <c r="C10" s="26">
        <v>3</v>
      </c>
      <c r="D10" s="3">
        <v>1002934575</v>
      </c>
      <c r="E10" s="3">
        <v>16721832</v>
      </c>
      <c r="F10" s="27">
        <f t="shared" si="0"/>
        <v>0.016672904112414313</v>
      </c>
      <c r="G10" s="3">
        <v>1019656407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.75">
      <c r="A11" s="25" t="s">
        <v>22</v>
      </c>
      <c r="B11" s="26" t="s">
        <v>23</v>
      </c>
      <c r="C11" s="26">
        <v>3</v>
      </c>
      <c r="D11" s="3">
        <v>1732450374</v>
      </c>
      <c r="E11" s="3">
        <v>-4131726</v>
      </c>
      <c r="F11" s="27">
        <f t="shared" si="0"/>
        <v>-0.002384902945566278</v>
      </c>
      <c r="G11" s="3">
        <v>1728318648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2.75">
      <c r="A12" s="25" t="s">
        <v>24</v>
      </c>
      <c r="B12" s="26" t="s">
        <v>25</v>
      </c>
      <c r="C12" s="26">
        <v>3</v>
      </c>
      <c r="D12" s="3">
        <v>848239013</v>
      </c>
      <c r="E12" s="3">
        <v>-17329188</v>
      </c>
      <c r="F12" s="27">
        <f t="shared" si="0"/>
        <v>-0.0204296050221873</v>
      </c>
      <c r="G12" s="3">
        <v>830909825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2.75">
      <c r="A13" s="25" t="s">
        <v>26</v>
      </c>
      <c r="B13" s="26" t="s">
        <v>27</v>
      </c>
      <c r="C13" s="26">
        <v>3</v>
      </c>
      <c r="D13" s="3">
        <v>571063231</v>
      </c>
      <c r="E13" s="3">
        <v>7496910</v>
      </c>
      <c r="F13" s="27">
        <f t="shared" si="0"/>
        <v>0.013127985821941319</v>
      </c>
      <c r="G13" s="3">
        <v>578560141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2.75">
      <c r="A14" s="25" t="s">
        <v>28</v>
      </c>
      <c r="B14" s="26" t="s">
        <v>29</v>
      </c>
      <c r="C14" s="26">
        <v>3</v>
      </c>
      <c r="D14" s="3">
        <v>722761812</v>
      </c>
      <c r="E14" s="3">
        <v>8368709</v>
      </c>
      <c r="F14" s="27">
        <f t="shared" si="0"/>
        <v>0.011578792433488447</v>
      </c>
      <c r="G14" s="3">
        <v>731130521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.75">
      <c r="A15" s="25" t="s">
        <v>30</v>
      </c>
      <c r="B15" s="26" t="s">
        <v>31</v>
      </c>
      <c r="C15" s="26">
        <v>3</v>
      </c>
      <c r="D15" s="3">
        <v>1059578818</v>
      </c>
      <c r="E15" s="3">
        <v>10422136</v>
      </c>
      <c r="F15" s="27">
        <f t="shared" si="0"/>
        <v>0.009836112069201444</v>
      </c>
      <c r="G15" s="3">
        <v>1070000954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>
      <c r="A16" s="25" t="s">
        <v>32</v>
      </c>
      <c r="B16" s="26" t="s">
        <v>33</v>
      </c>
      <c r="C16" s="26">
        <v>2</v>
      </c>
      <c r="D16" s="3">
        <v>194283611</v>
      </c>
      <c r="E16" s="3">
        <v>7183731</v>
      </c>
      <c r="F16" s="27">
        <f t="shared" si="0"/>
        <v>0.036975486316238995</v>
      </c>
      <c r="G16" s="3">
        <v>201467342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2.75">
      <c r="A17" s="25" t="s">
        <v>34</v>
      </c>
      <c r="B17" s="26" t="s">
        <v>35</v>
      </c>
      <c r="C17" s="26">
        <v>3</v>
      </c>
      <c r="D17" s="3">
        <v>286202402</v>
      </c>
      <c r="E17" s="3">
        <v>2611964</v>
      </c>
      <c r="F17" s="27">
        <f t="shared" si="0"/>
        <v>0.009126282594930842</v>
      </c>
      <c r="G17" s="3">
        <v>288814366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2.75">
      <c r="A18" s="25" t="s">
        <v>36</v>
      </c>
      <c r="B18" s="26" t="s">
        <v>37</v>
      </c>
      <c r="C18" s="26">
        <v>3</v>
      </c>
      <c r="D18" s="3">
        <v>319637771</v>
      </c>
      <c r="E18" s="3">
        <v>8354199</v>
      </c>
      <c r="F18" s="27">
        <f t="shared" si="0"/>
        <v>0.026136457446388588</v>
      </c>
      <c r="G18" s="3">
        <v>327991970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2.75">
      <c r="A19" s="25" t="s">
        <v>38</v>
      </c>
      <c r="B19" s="26" t="s">
        <v>39</v>
      </c>
      <c r="C19" s="26">
        <v>3</v>
      </c>
      <c r="D19" s="3">
        <v>1313409969</v>
      </c>
      <c r="E19" s="3">
        <v>-7107957</v>
      </c>
      <c r="F19" s="27">
        <f t="shared" si="0"/>
        <v>-0.005411834208485439</v>
      </c>
      <c r="G19" s="3">
        <v>1306302012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2.75">
      <c r="A20" s="25" t="s">
        <v>40</v>
      </c>
      <c r="B20" s="26" t="s">
        <v>41</v>
      </c>
      <c r="C20" s="26">
        <v>3</v>
      </c>
      <c r="D20" s="3">
        <v>436136432</v>
      </c>
      <c r="E20" s="3">
        <v>-7660185</v>
      </c>
      <c r="F20" s="27">
        <f t="shared" si="0"/>
        <v>-0.01756373565233367</v>
      </c>
      <c r="G20" s="3">
        <v>428476247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2.75">
      <c r="A21" s="25" t="s">
        <v>42</v>
      </c>
      <c r="B21" s="26" t="s">
        <v>43</v>
      </c>
      <c r="C21" s="26">
        <v>3</v>
      </c>
      <c r="D21" s="3">
        <v>769527513</v>
      </c>
      <c r="E21" s="3">
        <v>-5138319</v>
      </c>
      <c r="F21" s="27">
        <f t="shared" si="0"/>
        <v>-0.006677238842271257</v>
      </c>
      <c r="G21" s="3">
        <v>764389194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2.75">
      <c r="A22" s="25" t="s">
        <v>44</v>
      </c>
      <c r="B22" s="26" t="s">
        <v>45</v>
      </c>
      <c r="C22" s="26">
        <v>3</v>
      </c>
      <c r="D22" s="3">
        <v>928366168</v>
      </c>
      <c r="E22" s="3">
        <v>-118745</v>
      </c>
      <c r="F22" s="27">
        <f t="shared" si="0"/>
        <v>-0.00012790750470346738</v>
      </c>
      <c r="G22" s="3">
        <v>928247423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2.75">
      <c r="A23" s="25" t="s">
        <v>46</v>
      </c>
      <c r="B23" s="26" t="s">
        <v>47</v>
      </c>
      <c r="C23" s="26">
        <v>3</v>
      </c>
      <c r="D23" s="3">
        <v>604562040</v>
      </c>
      <c r="E23" s="3">
        <v>8652645</v>
      </c>
      <c r="F23" s="27">
        <f t="shared" si="0"/>
        <v>0.014312253213913332</v>
      </c>
      <c r="G23" s="3">
        <v>613214685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2.75">
      <c r="A24" s="25" t="s">
        <v>48</v>
      </c>
      <c r="B24" s="26" t="s">
        <v>49</v>
      </c>
      <c r="C24" s="26">
        <v>3</v>
      </c>
      <c r="D24" s="3">
        <v>160054430</v>
      </c>
      <c r="E24" s="3">
        <v>1336312</v>
      </c>
      <c r="F24" s="27">
        <f t="shared" si="0"/>
        <v>0.008349109737231266</v>
      </c>
      <c r="G24" s="3">
        <v>161390742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2.75">
      <c r="A25" s="25" t="s">
        <v>50</v>
      </c>
      <c r="B25" s="26" t="s">
        <v>51</v>
      </c>
      <c r="C25" s="26">
        <v>3</v>
      </c>
      <c r="D25" s="3">
        <v>420252029</v>
      </c>
      <c r="E25" s="3">
        <v>3301737</v>
      </c>
      <c r="F25" s="27">
        <f t="shared" si="0"/>
        <v>0.00785656409049723</v>
      </c>
      <c r="G25" s="3">
        <v>423553766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2.75">
      <c r="A26" s="25" t="s">
        <v>52</v>
      </c>
      <c r="B26" s="26" t="s">
        <v>53</v>
      </c>
      <c r="C26" s="26">
        <v>3</v>
      </c>
      <c r="D26" s="3">
        <v>655532320</v>
      </c>
      <c r="E26" s="3">
        <v>-7198833</v>
      </c>
      <c r="F26" s="27">
        <f t="shared" si="0"/>
        <v>-0.010981659912664565</v>
      </c>
      <c r="G26" s="3">
        <v>648333487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ht="12.75">
      <c r="A27" s="25" t="s">
        <v>54</v>
      </c>
      <c r="B27" s="26" t="s">
        <v>55</v>
      </c>
      <c r="C27" s="26">
        <v>3</v>
      </c>
      <c r="D27" s="3">
        <v>563967469</v>
      </c>
      <c r="E27" s="3">
        <v>8879358</v>
      </c>
      <c r="F27" s="27">
        <f t="shared" si="0"/>
        <v>0.01574445067859047</v>
      </c>
      <c r="G27" s="3">
        <v>572846827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.75">
      <c r="A28" s="25" t="s">
        <v>56</v>
      </c>
      <c r="B28" s="26" t="s">
        <v>57</v>
      </c>
      <c r="C28" s="26">
        <v>3</v>
      </c>
      <c r="D28" s="3">
        <v>3243161807</v>
      </c>
      <c r="E28" s="3">
        <v>2986878</v>
      </c>
      <c r="F28" s="27">
        <f t="shared" si="0"/>
        <v>0.0009209771752840576</v>
      </c>
      <c r="G28" s="3">
        <v>3246148685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>
      <c r="A29" s="25" t="s">
        <v>58</v>
      </c>
      <c r="B29" s="26" t="s">
        <v>59</v>
      </c>
      <c r="C29" s="26">
        <v>3</v>
      </c>
      <c r="D29" s="3">
        <v>371020125</v>
      </c>
      <c r="E29" s="3">
        <v>6510744</v>
      </c>
      <c r="F29" s="27">
        <f t="shared" si="0"/>
        <v>0.01754822329381728</v>
      </c>
      <c r="G29" s="3">
        <v>377530869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2.75">
      <c r="A30" s="25" t="s">
        <v>60</v>
      </c>
      <c r="B30" s="26" t="s">
        <v>61</v>
      </c>
      <c r="C30" s="26">
        <v>3</v>
      </c>
      <c r="D30" s="3">
        <v>348332393</v>
      </c>
      <c r="E30" s="3">
        <v>5544403</v>
      </c>
      <c r="F30" s="27">
        <f t="shared" si="0"/>
        <v>0.015916989379738795</v>
      </c>
      <c r="G30" s="3">
        <v>353876796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2.75">
      <c r="A31" s="25" t="s">
        <v>62</v>
      </c>
      <c r="B31" s="26" t="s">
        <v>63</v>
      </c>
      <c r="C31" s="26">
        <v>3</v>
      </c>
      <c r="D31" s="3">
        <v>621362235</v>
      </c>
      <c r="E31" s="3">
        <v>8873869</v>
      </c>
      <c r="F31" s="27">
        <f t="shared" si="0"/>
        <v>0.014281313701016927</v>
      </c>
      <c r="G31" s="3">
        <v>630236104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2.75">
      <c r="A32" s="25" t="s">
        <v>64</v>
      </c>
      <c r="B32" s="26" t="s">
        <v>65</v>
      </c>
      <c r="C32" s="26">
        <v>3</v>
      </c>
      <c r="D32" s="3">
        <v>357381891</v>
      </c>
      <c r="E32" s="3">
        <v>7427232</v>
      </c>
      <c r="F32" s="27">
        <f t="shared" si="0"/>
        <v>0.02078234008784737</v>
      </c>
      <c r="G32" s="3">
        <v>364809123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2.75">
      <c r="A33" s="25" t="s">
        <v>66</v>
      </c>
      <c r="B33" s="26" t="s">
        <v>67</v>
      </c>
      <c r="C33" s="26">
        <v>2</v>
      </c>
      <c r="D33" s="3">
        <v>318457938</v>
      </c>
      <c r="E33" s="3">
        <v>7012069</v>
      </c>
      <c r="F33" s="27">
        <f t="shared" si="0"/>
        <v>0.022018823094935695</v>
      </c>
      <c r="G33" s="3">
        <v>325470007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2.75">
      <c r="A34" s="25" t="s">
        <v>68</v>
      </c>
      <c r="B34" s="26" t="s">
        <v>69</v>
      </c>
      <c r="C34" s="26">
        <v>3</v>
      </c>
      <c r="D34" s="3">
        <v>891468286</v>
      </c>
      <c r="E34" s="3">
        <v>15189784</v>
      </c>
      <c r="F34" s="27">
        <f t="shared" si="0"/>
        <v>0.01703906267732333</v>
      </c>
      <c r="G34" s="3">
        <v>906658070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25" t="s">
        <v>70</v>
      </c>
      <c r="B35" s="26" t="s">
        <v>71</v>
      </c>
      <c r="C35" s="26">
        <v>3</v>
      </c>
      <c r="D35" s="3">
        <v>553042512</v>
      </c>
      <c r="E35" s="3">
        <v>10106554</v>
      </c>
      <c r="F35" s="27">
        <f t="shared" si="0"/>
        <v>0.01827446133110288</v>
      </c>
      <c r="G35" s="3">
        <v>563149066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2.75">
      <c r="A36" s="25" t="s">
        <v>72</v>
      </c>
      <c r="B36" s="26" t="s">
        <v>73</v>
      </c>
      <c r="C36" s="26">
        <v>3</v>
      </c>
      <c r="D36" s="3">
        <v>524563110</v>
      </c>
      <c r="E36" s="3">
        <v>9195406</v>
      </c>
      <c r="F36" s="27">
        <f t="shared" si="0"/>
        <v>0.01752964671877136</v>
      </c>
      <c r="G36" s="3">
        <v>533758516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.75">
      <c r="A37" s="25" t="s">
        <v>74</v>
      </c>
      <c r="B37" s="26" t="s">
        <v>75</v>
      </c>
      <c r="C37" s="26">
        <v>3</v>
      </c>
      <c r="D37" s="3">
        <v>1239283224</v>
      </c>
      <c r="E37" s="3">
        <v>4392959</v>
      </c>
      <c r="F37" s="27">
        <f t="shared" si="0"/>
        <v>0.0035447579011204304</v>
      </c>
      <c r="G37" s="3">
        <v>1243676183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2.75">
      <c r="A38" s="25" t="s">
        <v>76</v>
      </c>
      <c r="B38" s="26" t="s">
        <v>77</v>
      </c>
      <c r="C38" s="26">
        <v>3</v>
      </c>
      <c r="D38" s="3">
        <v>852502931</v>
      </c>
      <c r="E38" s="3">
        <v>1263810</v>
      </c>
      <c r="F38" s="27">
        <f t="shared" si="0"/>
        <v>0.0014824699763994124</v>
      </c>
      <c r="G38" s="3">
        <v>853766741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2.75">
      <c r="A39" s="25" t="s">
        <v>78</v>
      </c>
      <c r="B39" s="26" t="s">
        <v>79</v>
      </c>
      <c r="C39" s="26">
        <v>3</v>
      </c>
      <c r="D39" s="3">
        <v>701221961</v>
      </c>
      <c r="E39" s="3">
        <v>2714658</v>
      </c>
      <c r="F39" s="27">
        <f t="shared" si="0"/>
        <v>0.003871324845743101</v>
      </c>
      <c r="G39" s="3">
        <v>703936619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18" ht="12.75">
      <c r="A40" s="25" t="s">
        <v>80</v>
      </c>
      <c r="B40" s="26" t="s">
        <v>81</v>
      </c>
      <c r="C40" s="26">
        <v>3</v>
      </c>
      <c r="D40" s="3">
        <v>380685243</v>
      </c>
      <c r="E40" s="3">
        <v>5963798</v>
      </c>
      <c r="F40" s="27">
        <f t="shared" si="0"/>
        <v>0.015665955299454568</v>
      </c>
      <c r="G40" s="3">
        <v>386649041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>
      <c r="A41" s="25" t="s">
        <v>82</v>
      </c>
      <c r="B41" s="26" t="s">
        <v>83</v>
      </c>
      <c r="C41" s="26">
        <v>3</v>
      </c>
      <c r="D41" s="3">
        <v>493093866</v>
      </c>
      <c r="E41" s="3">
        <v>3668620</v>
      </c>
      <c r="F41" s="27">
        <f t="shared" si="0"/>
        <v>0.007440003319773602</v>
      </c>
      <c r="G41" s="3">
        <v>496762486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25" t="s">
        <v>84</v>
      </c>
      <c r="B42" s="26" t="s">
        <v>85</v>
      </c>
      <c r="C42" s="26">
        <v>3</v>
      </c>
      <c r="D42" s="3">
        <v>716931607</v>
      </c>
      <c r="E42" s="3">
        <v>7774344</v>
      </c>
      <c r="F42" s="27">
        <f t="shared" si="0"/>
        <v>0.010843913037300363</v>
      </c>
      <c r="G42" s="3">
        <v>724705951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2.75">
      <c r="A43" s="25" t="s">
        <v>86</v>
      </c>
      <c r="B43" s="26" t="s">
        <v>87</v>
      </c>
      <c r="C43" s="26">
        <v>3</v>
      </c>
      <c r="D43" s="3">
        <v>455942350</v>
      </c>
      <c r="E43" s="3">
        <v>8394670</v>
      </c>
      <c r="F43" s="27">
        <f t="shared" si="0"/>
        <v>0.018411691741291415</v>
      </c>
      <c r="G43" s="3">
        <v>464337020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2.75">
      <c r="A44" s="25" t="s">
        <v>88</v>
      </c>
      <c r="B44" s="26" t="s">
        <v>89</v>
      </c>
      <c r="C44" s="26">
        <v>3</v>
      </c>
      <c r="D44" s="3">
        <v>1216923369</v>
      </c>
      <c r="E44" s="3">
        <v>10439307</v>
      </c>
      <c r="F44" s="27">
        <f t="shared" si="0"/>
        <v>0.008578442378486364</v>
      </c>
      <c r="G44" s="3">
        <v>1227362676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2.75">
      <c r="A45" s="25" t="s">
        <v>90</v>
      </c>
      <c r="B45" s="26" t="s">
        <v>91</v>
      </c>
      <c r="C45" s="26">
        <v>3</v>
      </c>
      <c r="D45" s="3">
        <v>740280746</v>
      </c>
      <c r="E45" s="3">
        <v>6692453</v>
      </c>
      <c r="F45" s="27">
        <f t="shared" si="0"/>
        <v>0.009040425590104434</v>
      </c>
      <c r="G45" s="3">
        <v>746973199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25" t="s">
        <v>92</v>
      </c>
      <c r="B46" s="26" t="s">
        <v>93</v>
      </c>
      <c r="C46" s="26">
        <v>3</v>
      </c>
      <c r="D46" s="3">
        <v>1052418143</v>
      </c>
      <c r="E46" s="3">
        <v>7538788</v>
      </c>
      <c r="F46" s="27">
        <f t="shared" si="0"/>
        <v>0.007163301060650757</v>
      </c>
      <c r="G46" s="3">
        <v>1059956931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25" t="s">
        <v>94</v>
      </c>
      <c r="B47" s="26" t="s">
        <v>95</v>
      </c>
      <c r="C47" s="26">
        <v>3</v>
      </c>
      <c r="D47" s="3">
        <v>178583706</v>
      </c>
      <c r="E47" s="3">
        <v>727228</v>
      </c>
      <c r="F47" s="27">
        <f t="shared" si="0"/>
        <v>0.004072196821808592</v>
      </c>
      <c r="G47" s="3">
        <v>179310934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25" t="s">
        <v>96</v>
      </c>
      <c r="B48" s="26" t="s">
        <v>97</v>
      </c>
      <c r="C48" s="26">
        <v>3</v>
      </c>
      <c r="D48" s="3">
        <v>1367096556</v>
      </c>
      <c r="E48" s="3">
        <v>1079367</v>
      </c>
      <c r="F48" s="27">
        <f t="shared" si="0"/>
        <v>0.0007895323817932287</v>
      </c>
      <c r="G48" s="3">
        <v>1368175923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25" t="s">
        <v>98</v>
      </c>
      <c r="B49" s="26" t="s">
        <v>99</v>
      </c>
      <c r="C49" s="26">
        <v>3</v>
      </c>
      <c r="D49" s="3">
        <v>432899277</v>
      </c>
      <c r="E49" s="3">
        <v>1414057</v>
      </c>
      <c r="F49" s="27">
        <f t="shared" si="0"/>
        <v>0.003266480391927289</v>
      </c>
      <c r="G49" s="3">
        <v>434313334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25" t="s">
        <v>100</v>
      </c>
      <c r="B50" s="26" t="s">
        <v>101</v>
      </c>
      <c r="C50" s="26">
        <v>3</v>
      </c>
      <c r="D50" s="3">
        <v>1020085054</v>
      </c>
      <c r="E50" s="3">
        <v>27128948</v>
      </c>
      <c r="F50" s="27">
        <f t="shared" si="0"/>
        <v>0.026594790202660885</v>
      </c>
      <c r="G50" s="3">
        <v>1047214002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25" t="s">
        <v>102</v>
      </c>
      <c r="B51" s="26" t="s">
        <v>103</v>
      </c>
      <c r="C51" s="26">
        <v>2</v>
      </c>
      <c r="D51" s="3">
        <v>151008161</v>
      </c>
      <c r="E51" s="3">
        <v>4824146</v>
      </c>
      <c r="F51" s="27">
        <f t="shared" si="0"/>
        <v>0.03194626017596493</v>
      </c>
      <c r="G51" s="3">
        <v>155832307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25" t="s">
        <v>104</v>
      </c>
      <c r="B52" s="26" t="s">
        <v>105</v>
      </c>
      <c r="C52" s="26">
        <v>3</v>
      </c>
      <c r="D52" s="3">
        <v>734521568</v>
      </c>
      <c r="E52" s="3">
        <v>-8679119</v>
      </c>
      <c r="F52" s="27">
        <f t="shared" si="0"/>
        <v>-0.011816016544799404</v>
      </c>
      <c r="G52" s="3">
        <v>725842449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25" t="s">
        <v>106</v>
      </c>
      <c r="B53" s="26" t="s">
        <v>107</v>
      </c>
      <c r="C53" s="26">
        <v>3</v>
      </c>
      <c r="D53" s="3">
        <v>445108488</v>
      </c>
      <c r="E53" s="3">
        <v>-1474194</v>
      </c>
      <c r="F53" s="27">
        <f t="shared" si="0"/>
        <v>-0.0033119880652556777</v>
      </c>
      <c r="G53" s="3">
        <v>443634294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25" t="s">
        <v>108</v>
      </c>
      <c r="B54" s="26" t="s">
        <v>109</v>
      </c>
      <c r="C54" s="26">
        <v>3</v>
      </c>
      <c r="D54" s="3">
        <v>349163627</v>
      </c>
      <c r="E54" s="3">
        <v>-3653802</v>
      </c>
      <c r="F54" s="27">
        <f t="shared" si="0"/>
        <v>-0.010464440501415687</v>
      </c>
      <c r="G54" s="3">
        <v>345509825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25" t="s">
        <v>110</v>
      </c>
      <c r="B55" s="26" t="s">
        <v>111</v>
      </c>
      <c r="C55" s="26">
        <v>3</v>
      </c>
      <c r="D55" s="3">
        <v>795109893</v>
      </c>
      <c r="E55" s="3">
        <v>-1618505</v>
      </c>
      <c r="F55" s="27">
        <f t="shared" si="0"/>
        <v>-0.0020355739681382633</v>
      </c>
      <c r="G55" s="3">
        <v>793491388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25" t="s">
        <v>112</v>
      </c>
      <c r="B56" s="26" t="s">
        <v>113</v>
      </c>
      <c r="C56" s="26">
        <v>3</v>
      </c>
      <c r="D56" s="3">
        <v>400321129</v>
      </c>
      <c r="E56" s="3">
        <v>-4159404</v>
      </c>
      <c r="F56" s="27">
        <f t="shared" si="0"/>
        <v>-0.010390168538918164</v>
      </c>
      <c r="G56" s="3">
        <v>396161725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18" ht="12.75">
      <c r="A57" s="25" t="s">
        <v>114</v>
      </c>
      <c r="B57" s="26" t="s">
        <v>115</v>
      </c>
      <c r="C57" s="26">
        <v>3</v>
      </c>
      <c r="D57" s="3">
        <v>465040921</v>
      </c>
      <c r="E57" s="3">
        <v>-2985764</v>
      </c>
      <c r="F57" s="27">
        <f t="shared" si="0"/>
        <v>-0.006420432837565278</v>
      </c>
      <c r="G57" s="3">
        <v>462055157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25" t="s">
        <v>116</v>
      </c>
      <c r="B58" s="26" t="s">
        <v>117</v>
      </c>
      <c r="C58" s="26">
        <v>3</v>
      </c>
      <c r="D58" s="3">
        <v>398553110</v>
      </c>
      <c r="E58" s="3">
        <v>6116752</v>
      </c>
      <c r="F58" s="27">
        <f t="shared" si="0"/>
        <v>0.015347394980809458</v>
      </c>
      <c r="G58" s="3">
        <v>404669862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2.75">
      <c r="A59" s="25" t="s">
        <v>118</v>
      </c>
      <c r="B59" s="26" t="s">
        <v>119</v>
      </c>
      <c r="C59" s="26">
        <v>3</v>
      </c>
      <c r="D59" s="3">
        <v>666457717</v>
      </c>
      <c r="E59" s="3">
        <v>8000120</v>
      </c>
      <c r="F59" s="27">
        <f t="shared" si="0"/>
        <v>0.01200394232962269</v>
      </c>
      <c r="G59" s="3">
        <v>674457837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2.75">
      <c r="A60" s="25" t="s">
        <v>120</v>
      </c>
      <c r="B60" s="26" t="s">
        <v>121</v>
      </c>
      <c r="C60" s="26">
        <v>3</v>
      </c>
      <c r="D60" s="3">
        <v>1309155163</v>
      </c>
      <c r="E60" s="3">
        <v>8243368</v>
      </c>
      <c r="F60" s="27">
        <f t="shared" si="0"/>
        <v>0.006296708161857511</v>
      </c>
      <c r="G60" s="3">
        <v>1317398531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2.75">
      <c r="A61" s="25" t="s">
        <v>122</v>
      </c>
      <c r="B61" s="26" t="s">
        <v>123</v>
      </c>
      <c r="C61" s="26">
        <v>3</v>
      </c>
      <c r="D61" s="3">
        <v>1179775995</v>
      </c>
      <c r="E61" s="3">
        <v>2743698</v>
      </c>
      <c r="F61" s="27">
        <f t="shared" si="0"/>
        <v>0.002325609278056213</v>
      </c>
      <c r="G61" s="3">
        <v>1182519693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75">
      <c r="A62" s="25" t="s">
        <v>124</v>
      </c>
      <c r="B62" s="26" t="s">
        <v>125</v>
      </c>
      <c r="C62" s="26">
        <v>3</v>
      </c>
      <c r="D62" s="3">
        <v>415634291</v>
      </c>
      <c r="E62" s="3">
        <v>2567620</v>
      </c>
      <c r="F62" s="27">
        <f t="shared" si="0"/>
        <v>0.006177594235120509</v>
      </c>
      <c r="G62" s="3">
        <v>418201911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75">
      <c r="A63" s="25" t="s">
        <v>126</v>
      </c>
      <c r="B63" s="26" t="s">
        <v>127</v>
      </c>
      <c r="C63" s="26">
        <v>3</v>
      </c>
      <c r="D63" s="3">
        <v>840931269</v>
      </c>
      <c r="E63" s="3">
        <v>10632256</v>
      </c>
      <c r="F63" s="27">
        <f t="shared" si="0"/>
        <v>0.012643430434741035</v>
      </c>
      <c r="G63" s="3">
        <v>851563525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2.75">
      <c r="A64" s="25" t="s">
        <v>128</v>
      </c>
      <c r="B64" s="26" t="s">
        <v>129</v>
      </c>
      <c r="C64" s="26">
        <v>3</v>
      </c>
      <c r="D64" s="3">
        <v>592447502</v>
      </c>
      <c r="E64" s="3">
        <v>-134165</v>
      </c>
      <c r="F64" s="27">
        <f t="shared" si="0"/>
        <v>-0.00022645888377802629</v>
      </c>
      <c r="G64" s="3">
        <v>592313337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2.75">
      <c r="A65" s="25" t="s">
        <v>130</v>
      </c>
      <c r="B65" s="26" t="s">
        <v>131</v>
      </c>
      <c r="C65" s="26">
        <v>3</v>
      </c>
      <c r="D65" s="3">
        <v>858960080</v>
      </c>
      <c r="E65" s="3">
        <v>-1947590</v>
      </c>
      <c r="F65" s="27">
        <f t="shared" si="0"/>
        <v>-0.002267381273411449</v>
      </c>
      <c r="G65" s="3">
        <v>857012490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2.75">
      <c r="A66" s="25" t="s">
        <v>132</v>
      </c>
      <c r="B66" s="26" t="s">
        <v>133</v>
      </c>
      <c r="C66" s="26">
        <v>3</v>
      </c>
      <c r="D66" s="3">
        <v>347113554</v>
      </c>
      <c r="E66" s="3">
        <v>-276733</v>
      </c>
      <c r="F66" s="27">
        <f t="shared" si="0"/>
        <v>-0.0007972405479735314</v>
      </c>
      <c r="G66" s="3">
        <v>346836821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2.75">
      <c r="A67" s="25" t="s">
        <v>134</v>
      </c>
      <c r="B67" s="26" t="s">
        <v>135</v>
      </c>
      <c r="C67" s="26">
        <v>3</v>
      </c>
      <c r="D67" s="3">
        <v>362461728</v>
      </c>
      <c r="E67" s="3">
        <v>-268206</v>
      </c>
      <c r="F67" s="27">
        <f t="shared" si="0"/>
        <v>-0.0007399567437917197</v>
      </c>
      <c r="G67" s="3">
        <v>362193522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ht="12.75">
      <c r="A68" s="25" t="s">
        <v>136</v>
      </c>
      <c r="B68" s="26" t="s">
        <v>137</v>
      </c>
      <c r="C68" s="26">
        <v>3</v>
      </c>
      <c r="D68" s="3">
        <v>404627244</v>
      </c>
      <c r="E68" s="3">
        <v>-2422902</v>
      </c>
      <c r="F68" s="27">
        <f t="shared" si="0"/>
        <v>-0.005987985327058205</v>
      </c>
      <c r="G68" s="3">
        <v>402204342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75">
      <c r="A69" s="25" t="s">
        <v>138</v>
      </c>
      <c r="B69" s="26" t="s">
        <v>139</v>
      </c>
      <c r="C69" s="26">
        <v>3</v>
      </c>
      <c r="D69" s="3">
        <v>471314908</v>
      </c>
      <c r="E69" s="3">
        <v>-396382</v>
      </c>
      <c r="F69" s="27">
        <f t="shared" si="0"/>
        <v>-0.0008410130748505838</v>
      </c>
      <c r="G69" s="3">
        <v>470918526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75">
      <c r="A70" s="25" t="s">
        <v>140</v>
      </c>
      <c r="B70" s="26" t="s">
        <v>141</v>
      </c>
      <c r="C70" s="26">
        <v>3</v>
      </c>
      <c r="D70" s="3">
        <v>872764357</v>
      </c>
      <c r="E70" s="3">
        <v>1243515</v>
      </c>
      <c r="F70" s="27">
        <f t="shared" si="0"/>
        <v>0.0014248003943176611</v>
      </c>
      <c r="G70" s="3">
        <v>874007872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75">
      <c r="A71" s="25" t="s">
        <v>142</v>
      </c>
      <c r="B71" s="26" t="s">
        <v>143</v>
      </c>
      <c r="C71" s="26">
        <v>3</v>
      </c>
      <c r="D71" s="3">
        <v>402489578</v>
      </c>
      <c r="E71" s="3">
        <v>7968346</v>
      </c>
      <c r="F71" s="27">
        <f t="shared" si="0"/>
        <v>0.019797645543010806</v>
      </c>
      <c r="G71" s="3">
        <v>410457924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2.75">
      <c r="A72" s="25" t="s">
        <v>144</v>
      </c>
      <c r="B72" s="26" t="s">
        <v>145</v>
      </c>
      <c r="C72" s="26">
        <v>3</v>
      </c>
      <c r="D72" s="3">
        <v>487891488</v>
      </c>
      <c r="E72" s="3">
        <v>1998844</v>
      </c>
      <c r="F72" s="27">
        <f t="shared" si="0"/>
        <v>0.0040969027932702936</v>
      </c>
      <c r="G72" s="3">
        <v>489890332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2.75">
      <c r="A73" s="25" t="s">
        <v>146</v>
      </c>
      <c r="B73" s="26" t="s">
        <v>147</v>
      </c>
      <c r="C73" s="26">
        <v>3</v>
      </c>
      <c r="D73" s="3">
        <v>228084464</v>
      </c>
      <c r="E73" s="3">
        <v>1104638</v>
      </c>
      <c r="F73" s="27">
        <f aca="true" t="shared" si="1" ref="F73:F136">+E73/D73</f>
        <v>0.0048431093491751375</v>
      </c>
      <c r="G73" s="3">
        <v>229189102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.75">
      <c r="A74" s="25" t="s">
        <v>148</v>
      </c>
      <c r="B74" s="26" t="s">
        <v>149</v>
      </c>
      <c r="C74" s="26">
        <v>3</v>
      </c>
      <c r="D74" s="3">
        <v>973464718</v>
      </c>
      <c r="E74" s="3">
        <v>-1084960</v>
      </c>
      <c r="F74" s="27">
        <f t="shared" si="1"/>
        <v>-0.0011145344869088517</v>
      </c>
      <c r="G74" s="3">
        <v>972379758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2.75">
      <c r="A75" s="25" t="s">
        <v>150</v>
      </c>
      <c r="B75" s="26" t="s">
        <v>151</v>
      </c>
      <c r="C75" s="26">
        <v>3</v>
      </c>
      <c r="D75" s="3">
        <v>324497345</v>
      </c>
      <c r="E75" s="3">
        <v>2518968</v>
      </c>
      <c r="F75" s="27">
        <f t="shared" si="1"/>
        <v>0.007762676763965511</v>
      </c>
      <c r="G75" s="3">
        <v>327016313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2.75">
      <c r="A76" s="25" t="s">
        <v>152</v>
      </c>
      <c r="B76" s="26" t="s">
        <v>153</v>
      </c>
      <c r="C76" s="26">
        <v>3</v>
      </c>
      <c r="D76" s="3">
        <v>796440220</v>
      </c>
      <c r="E76" s="3">
        <v>2062233</v>
      </c>
      <c r="F76" s="27">
        <f t="shared" si="1"/>
        <v>0.002589312980703059</v>
      </c>
      <c r="G76" s="3">
        <v>798502453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2.75">
      <c r="A77" s="25" t="s">
        <v>154</v>
      </c>
      <c r="B77" s="26" t="s">
        <v>155</v>
      </c>
      <c r="C77" s="26">
        <v>3</v>
      </c>
      <c r="D77" s="3">
        <v>823392992</v>
      </c>
      <c r="E77" s="3">
        <v>-1427612</v>
      </c>
      <c r="F77" s="27">
        <f t="shared" si="1"/>
        <v>-0.001733816068232944</v>
      </c>
      <c r="G77" s="3">
        <v>821965380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2.75">
      <c r="A78" s="25" t="s">
        <v>156</v>
      </c>
      <c r="B78" s="26" t="s">
        <v>157</v>
      </c>
      <c r="C78" s="26">
        <v>3</v>
      </c>
      <c r="D78" s="3">
        <v>370444005</v>
      </c>
      <c r="E78" s="3">
        <v>3879196</v>
      </c>
      <c r="F78" s="27">
        <f t="shared" si="1"/>
        <v>0.010471747275273087</v>
      </c>
      <c r="G78" s="3">
        <v>374323201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2.75">
      <c r="A79" s="25" t="s">
        <v>158</v>
      </c>
      <c r="B79" s="26" t="s">
        <v>159</v>
      </c>
      <c r="C79" s="26">
        <v>3</v>
      </c>
      <c r="D79" s="3">
        <v>445648771</v>
      </c>
      <c r="E79" s="3">
        <v>1189649</v>
      </c>
      <c r="F79" s="27">
        <f t="shared" si="1"/>
        <v>0.0026694766762859535</v>
      </c>
      <c r="G79" s="3">
        <v>446838420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2.75">
      <c r="A80" s="25" t="s">
        <v>160</v>
      </c>
      <c r="B80" s="26" t="s">
        <v>161</v>
      </c>
      <c r="C80" s="26">
        <v>3</v>
      </c>
      <c r="D80" s="3">
        <v>438120258</v>
      </c>
      <c r="E80" s="3">
        <v>1806658</v>
      </c>
      <c r="F80" s="27">
        <f t="shared" si="1"/>
        <v>0.004123657756085773</v>
      </c>
      <c r="G80" s="3">
        <v>439926916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2.75">
      <c r="A81" s="25" t="s">
        <v>162</v>
      </c>
      <c r="B81" s="26" t="s">
        <v>163</v>
      </c>
      <c r="C81" s="26">
        <v>3</v>
      </c>
      <c r="D81" s="3">
        <v>411143777</v>
      </c>
      <c r="E81" s="3">
        <v>8381912</v>
      </c>
      <c r="F81" s="27">
        <f t="shared" si="1"/>
        <v>0.020386814707887457</v>
      </c>
      <c r="G81" s="3">
        <v>419525689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2.75">
      <c r="A82" s="25" t="s">
        <v>164</v>
      </c>
      <c r="B82" s="26" t="s">
        <v>165</v>
      </c>
      <c r="C82" s="26">
        <v>3</v>
      </c>
      <c r="D82" s="3">
        <v>348648048</v>
      </c>
      <c r="E82" s="3">
        <v>8309417</v>
      </c>
      <c r="F82" s="27">
        <f t="shared" si="1"/>
        <v>0.02383325261009349</v>
      </c>
      <c r="G82" s="3">
        <v>356957465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ht="12.75">
      <c r="A83" s="25" t="s">
        <v>166</v>
      </c>
      <c r="B83" s="26" t="s">
        <v>167</v>
      </c>
      <c r="C83" s="26">
        <v>3</v>
      </c>
      <c r="D83" s="3">
        <v>484380558</v>
      </c>
      <c r="E83" s="3">
        <v>8036026</v>
      </c>
      <c r="F83" s="27">
        <f t="shared" si="1"/>
        <v>0.016590314923416064</v>
      </c>
      <c r="G83" s="3">
        <v>492416584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2.75">
      <c r="A84" s="25" t="s">
        <v>168</v>
      </c>
      <c r="B84" s="26" t="s">
        <v>169</v>
      </c>
      <c r="C84" s="26">
        <v>3</v>
      </c>
      <c r="D84" s="3">
        <v>2028080376</v>
      </c>
      <c r="E84" s="3">
        <v>25325462</v>
      </c>
      <c r="F84" s="27">
        <f t="shared" si="1"/>
        <v>0.012487405479436482</v>
      </c>
      <c r="G84" s="3">
        <v>2053405838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2.75">
      <c r="A85" s="25" t="s">
        <v>170</v>
      </c>
      <c r="B85" s="26" t="s">
        <v>171</v>
      </c>
      <c r="C85" s="26">
        <v>3</v>
      </c>
      <c r="D85" s="3">
        <v>449365776</v>
      </c>
      <c r="E85" s="3">
        <v>5878507</v>
      </c>
      <c r="F85" s="27">
        <f t="shared" si="1"/>
        <v>0.01308178618391268</v>
      </c>
      <c r="G85" s="3">
        <v>455244283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2.75">
      <c r="A86" s="25" t="s">
        <v>172</v>
      </c>
      <c r="B86" s="26" t="s">
        <v>173</v>
      </c>
      <c r="C86" s="26">
        <v>3</v>
      </c>
      <c r="D86" s="3">
        <v>804880701</v>
      </c>
      <c r="E86" s="3">
        <v>9643022</v>
      </c>
      <c r="F86" s="27">
        <f t="shared" si="1"/>
        <v>0.0119806848244955</v>
      </c>
      <c r="G86" s="3">
        <v>814523723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2.75">
      <c r="A87" s="25" t="s">
        <v>174</v>
      </c>
      <c r="B87" s="26" t="s">
        <v>175</v>
      </c>
      <c r="C87" s="26">
        <v>3</v>
      </c>
      <c r="D87" s="3">
        <v>1002392568</v>
      </c>
      <c r="E87" s="3">
        <v>8971448</v>
      </c>
      <c r="F87" s="27">
        <f t="shared" si="1"/>
        <v>0.00895003443401428</v>
      </c>
      <c r="G87" s="3">
        <v>1011364016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2.75">
      <c r="A88" s="25" t="s">
        <v>176</v>
      </c>
      <c r="B88" s="26" t="s">
        <v>177</v>
      </c>
      <c r="C88" s="26">
        <v>5</v>
      </c>
      <c r="D88" s="3">
        <v>19955075537</v>
      </c>
      <c r="E88" s="3">
        <v>177000905</v>
      </c>
      <c r="F88" s="27">
        <f t="shared" si="1"/>
        <v>0.008869969180112154</v>
      </c>
      <c r="G88" s="3">
        <v>20132076442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2.75">
      <c r="A89" s="25" t="s">
        <v>178</v>
      </c>
      <c r="B89" s="26" t="s">
        <v>179</v>
      </c>
      <c r="C89" s="26">
        <v>3</v>
      </c>
      <c r="D89" s="3">
        <v>4884608690</v>
      </c>
      <c r="E89" s="3">
        <v>60266232</v>
      </c>
      <c r="F89" s="27">
        <f t="shared" si="1"/>
        <v>0.01233798566574634</v>
      </c>
      <c r="G89" s="3">
        <v>4944874922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ht="12.75">
      <c r="A90" s="25" t="s">
        <v>180</v>
      </c>
      <c r="B90" s="26" t="s">
        <v>181</v>
      </c>
      <c r="C90" s="26">
        <v>3</v>
      </c>
      <c r="D90" s="3">
        <v>888301725</v>
      </c>
      <c r="E90" s="3">
        <v>9403082</v>
      </c>
      <c r="F90" s="27">
        <f t="shared" si="1"/>
        <v>0.01058545957456066</v>
      </c>
      <c r="G90" s="3">
        <v>897704807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12.75">
      <c r="A91" s="25" t="s">
        <v>182</v>
      </c>
      <c r="B91" s="26" t="s">
        <v>183</v>
      </c>
      <c r="C91" s="26">
        <v>3</v>
      </c>
      <c r="D91" s="3">
        <v>9653444239</v>
      </c>
      <c r="E91" s="3">
        <v>78089120</v>
      </c>
      <c r="F91" s="27">
        <f t="shared" si="1"/>
        <v>0.008089249605287951</v>
      </c>
      <c r="G91" s="3">
        <v>9731533359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1:18" ht="12.75">
      <c r="A92" s="25" t="s">
        <v>184</v>
      </c>
      <c r="B92" s="26" t="s">
        <v>185</v>
      </c>
      <c r="C92" s="26">
        <v>3</v>
      </c>
      <c r="D92" s="3">
        <v>1563453035</v>
      </c>
      <c r="E92" s="3">
        <v>3353094</v>
      </c>
      <c r="F92" s="27">
        <f t="shared" si="1"/>
        <v>0.0021446720335926176</v>
      </c>
      <c r="G92" s="3">
        <v>1566806129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12.75">
      <c r="A93" s="25" t="s">
        <v>186</v>
      </c>
      <c r="B93" s="26" t="s">
        <v>187</v>
      </c>
      <c r="C93" s="26">
        <v>3</v>
      </c>
      <c r="D93" s="3">
        <v>978436128</v>
      </c>
      <c r="E93" s="3">
        <v>16138114</v>
      </c>
      <c r="F93" s="27">
        <f t="shared" si="1"/>
        <v>0.01649378384359904</v>
      </c>
      <c r="G93" s="3">
        <v>994574242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1:18" ht="12.75">
      <c r="A94" s="25" t="s">
        <v>188</v>
      </c>
      <c r="B94" s="26" t="s">
        <v>189</v>
      </c>
      <c r="C94" s="26">
        <v>3</v>
      </c>
      <c r="D94" s="3">
        <v>3258756750</v>
      </c>
      <c r="E94" s="3">
        <v>26582091</v>
      </c>
      <c r="F94" s="27">
        <f t="shared" si="1"/>
        <v>0.008157126486964698</v>
      </c>
      <c r="G94" s="3">
        <v>3285338841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8" ht="12.75">
      <c r="A95" s="25" t="s">
        <v>190</v>
      </c>
      <c r="B95" s="26" t="s">
        <v>191</v>
      </c>
      <c r="C95" s="26">
        <v>3</v>
      </c>
      <c r="D95" s="3">
        <v>993436485</v>
      </c>
      <c r="E95" s="3">
        <v>18022295</v>
      </c>
      <c r="F95" s="27">
        <f t="shared" si="1"/>
        <v>0.018141366128706257</v>
      </c>
      <c r="G95" s="3">
        <v>1011458780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1:18" ht="12.75">
      <c r="A96" s="25" t="s">
        <v>192</v>
      </c>
      <c r="B96" s="26" t="s">
        <v>193</v>
      </c>
      <c r="C96" s="26">
        <v>3</v>
      </c>
      <c r="D96" s="3">
        <v>674837808</v>
      </c>
      <c r="E96" s="3">
        <v>10270035</v>
      </c>
      <c r="F96" s="27">
        <f t="shared" si="1"/>
        <v>0.015218523441116981</v>
      </c>
      <c r="G96" s="3">
        <v>685107843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12.75">
      <c r="A97" s="25" t="s">
        <v>194</v>
      </c>
      <c r="B97" s="26" t="s">
        <v>195</v>
      </c>
      <c r="C97" s="26">
        <v>3</v>
      </c>
      <c r="D97" s="3">
        <v>1079973060</v>
      </c>
      <c r="E97" s="3">
        <v>19833107</v>
      </c>
      <c r="F97" s="27">
        <f t="shared" si="1"/>
        <v>0.018364446053867306</v>
      </c>
      <c r="G97" s="3">
        <v>1099806167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ht="12.75">
      <c r="A98" s="25" t="s">
        <v>196</v>
      </c>
      <c r="B98" s="26" t="s">
        <v>197</v>
      </c>
      <c r="C98" s="26">
        <v>3</v>
      </c>
      <c r="D98" s="3">
        <v>499825751</v>
      </c>
      <c r="E98" s="3">
        <v>7588342</v>
      </c>
      <c r="F98" s="27">
        <f t="shared" si="1"/>
        <v>0.015181974887884479</v>
      </c>
      <c r="G98" s="3">
        <v>507414093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ht="12.75">
      <c r="A99" s="25" t="s">
        <v>198</v>
      </c>
      <c r="B99" s="26" t="s">
        <v>199</v>
      </c>
      <c r="C99" s="26">
        <v>3</v>
      </c>
      <c r="D99" s="3">
        <v>488643851</v>
      </c>
      <c r="E99" s="3">
        <v>-14573360</v>
      </c>
      <c r="F99" s="27">
        <f t="shared" si="1"/>
        <v>-0.02982409370378018</v>
      </c>
      <c r="G99" s="3">
        <v>474070491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2.75">
      <c r="A100" s="25" t="s">
        <v>200</v>
      </c>
      <c r="B100" s="26" t="s">
        <v>201</v>
      </c>
      <c r="C100" s="26">
        <v>3</v>
      </c>
      <c r="D100" s="3">
        <v>346979468</v>
      </c>
      <c r="E100" s="3">
        <v>-3944141</v>
      </c>
      <c r="F100" s="27">
        <f t="shared" si="1"/>
        <v>-0.011367073166415715</v>
      </c>
      <c r="G100" s="3">
        <v>343035327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1:18" ht="12.75">
      <c r="A101" s="25" t="s">
        <v>202</v>
      </c>
      <c r="B101" s="26" t="s">
        <v>203</v>
      </c>
      <c r="C101" s="26">
        <v>3</v>
      </c>
      <c r="D101" s="3">
        <v>433681533</v>
      </c>
      <c r="E101" s="3">
        <v>-2221895</v>
      </c>
      <c r="F101" s="27">
        <f t="shared" si="1"/>
        <v>-0.005123333208656593</v>
      </c>
      <c r="G101" s="3">
        <v>431459638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1:18" ht="12.75">
      <c r="A102" s="25" t="s">
        <v>204</v>
      </c>
      <c r="B102" s="26" t="s">
        <v>205</v>
      </c>
      <c r="C102" s="26">
        <v>3</v>
      </c>
      <c r="D102" s="3">
        <v>284095586</v>
      </c>
      <c r="E102" s="3">
        <v>-2790889</v>
      </c>
      <c r="F102" s="27">
        <f t="shared" si="1"/>
        <v>-0.009823767554065412</v>
      </c>
      <c r="G102" s="3">
        <v>281304697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ht="12.75">
      <c r="A103" s="25" t="s">
        <v>206</v>
      </c>
      <c r="B103" s="26" t="s">
        <v>207</v>
      </c>
      <c r="C103" s="26">
        <v>3</v>
      </c>
      <c r="D103" s="3">
        <v>498836053</v>
      </c>
      <c r="E103" s="3">
        <v>-7580075</v>
      </c>
      <c r="F103" s="27">
        <f t="shared" si="1"/>
        <v>-0.015195523568141134</v>
      </c>
      <c r="G103" s="3">
        <v>491255978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12.75">
      <c r="A104" s="25" t="s">
        <v>208</v>
      </c>
      <c r="B104" s="26" t="s">
        <v>209</v>
      </c>
      <c r="C104" s="26">
        <v>3</v>
      </c>
      <c r="D104" s="3">
        <v>342077571</v>
      </c>
      <c r="E104" s="3">
        <v>-4448453</v>
      </c>
      <c r="F104" s="27">
        <f t="shared" si="1"/>
        <v>-0.013004222951524641</v>
      </c>
      <c r="G104" s="3">
        <v>337629118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18" ht="12.75">
      <c r="A105" s="25" t="s">
        <v>210</v>
      </c>
      <c r="B105" s="26" t="s">
        <v>211</v>
      </c>
      <c r="C105" s="26">
        <v>3</v>
      </c>
      <c r="D105" s="3">
        <v>828790676</v>
      </c>
      <c r="E105" s="3">
        <v>-13473660</v>
      </c>
      <c r="F105" s="27">
        <f t="shared" si="1"/>
        <v>-0.016257012041964624</v>
      </c>
      <c r="G105" s="3">
        <v>815317016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2.75">
      <c r="A106" s="25" t="s">
        <v>212</v>
      </c>
      <c r="B106" s="26" t="s">
        <v>213</v>
      </c>
      <c r="C106" s="26">
        <v>3</v>
      </c>
      <c r="D106" s="3">
        <v>383353244</v>
      </c>
      <c r="E106" s="3">
        <v>-286180</v>
      </c>
      <c r="F106" s="27">
        <f t="shared" si="1"/>
        <v>-0.0007465177469582076</v>
      </c>
      <c r="G106" s="3">
        <v>383067064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1:18" ht="12.75">
      <c r="A107" s="25" t="s">
        <v>214</v>
      </c>
      <c r="B107" s="26" t="s">
        <v>215</v>
      </c>
      <c r="C107" s="26">
        <v>3</v>
      </c>
      <c r="D107" s="3">
        <v>1131274591</v>
      </c>
      <c r="E107" s="3">
        <v>-6495741</v>
      </c>
      <c r="F107" s="27">
        <f t="shared" si="1"/>
        <v>-0.005741966673412185</v>
      </c>
      <c r="G107" s="3">
        <v>1124778850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1:18" ht="12.75">
      <c r="A108" s="25" t="s">
        <v>216</v>
      </c>
      <c r="B108" s="26" t="s">
        <v>217</v>
      </c>
      <c r="C108" s="26">
        <v>3</v>
      </c>
      <c r="D108" s="3">
        <v>492311666</v>
      </c>
      <c r="E108" s="3">
        <v>61014</v>
      </c>
      <c r="F108" s="27">
        <f t="shared" si="1"/>
        <v>0.00012393368716149823</v>
      </c>
      <c r="G108" s="3">
        <v>492372680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1:18" ht="12.75">
      <c r="A109" s="25" t="s">
        <v>218</v>
      </c>
      <c r="B109" s="26" t="s">
        <v>219</v>
      </c>
      <c r="C109" s="26">
        <v>3</v>
      </c>
      <c r="D109" s="3">
        <v>644357946</v>
      </c>
      <c r="E109" s="3">
        <v>3283677</v>
      </c>
      <c r="F109" s="27">
        <f t="shared" si="1"/>
        <v>0.005096044861996627</v>
      </c>
      <c r="G109" s="3">
        <v>647641623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1:18" ht="12.75">
      <c r="A110" s="25" t="s">
        <v>220</v>
      </c>
      <c r="B110" s="26" t="s">
        <v>221</v>
      </c>
      <c r="C110" s="26">
        <v>3</v>
      </c>
      <c r="D110" s="3">
        <v>681920422</v>
      </c>
      <c r="E110" s="3">
        <v>-11738555</v>
      </c>
      <c r="F110" s="27">
        <f t="shared" si="1"/>
        <v>-0.017213966060104297</v>
      </c>
      <c r="G110" s="3">
        <v>670181867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1:18" ht="12.75">
      <c r="A111" s="25" t="s">
        <v>222</v>
      </c>
      <c r="B111" s="26" t="s">
        <v>223</v>
      </c>
      <c r="C111" s="26">
        <v>3</v>
      </c>
      <c r="D111" s="3">
        <v>404750312</v>
      </c>
      <c r="E111" s="3">
        <v>968566</v>
      </c>
      <c r="F111" s="27">
        <f t="shared" si="1"/>
        <v>0.002392996302372214</v>
      </c>
      <c r="G111" s="3">
        <v>405718878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ht="12.75">
      <c r="A112" s="25" t="s">
        <v>224</v>
      </c>
      <c r="B112" s="26" t="s">
        <v>225</v>
      </c>
      <c r="C112" s="26">
        <v>3</v>
      </c>
      <c r="D112" s="3">
        <v>456443282</v>
      </c>
      <c r="E112" s="3">
        <v>-3146723</v>
      </c>
      <c r="F112" s="27">
        <f t="shared" si="1"/>
        <v>-0.006894006602993447</v>
      </c>
      <c r="G112" s="3">
        <v>453296559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ht="12.75">
      <c r="A113" s="25" t="s">
        <v>226</v>
      </c>
      <c r="B113" s="26" t="s">
        <v>227</v>
      </c>
      <c r="C113" s="26">
        <v>3</v>
      </c>
      <c r="D113" s="3">
        <v>462119115</v>
      </c>
      <c r="E113" s="3">
        <v>8670855</v>
      </c>
      <c r="F113" s="27">
        <f t="shared" si="1"/>
        <v>0.018763246787573372</v>
      </c>
      <c r="G113" s="3">
        <v>470789970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1:18" ht="12.75">
      <c r="A114" s="25" t="s">
        <v>228</v>
      </c>
      <c r="B114" s="26" t="s">
        <v>229</v>
      </c>
      <c r="C114" s="26">
        <v>3</v>
      </c>
      <c r="D114" s="3">
        <v>784273206</v>
      </c>
      <c r="E114" s="3">
        <v>-1107255</v>
      </c>
      <c r="F114" s="27">
        <f t="shared" si="1"/>
        <v>-0.0014118230630972238</v>
      </c>
      <c r="G114" s="3">
        <v>783165951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1:18" ht="12.75">
      <c r="A115" s="25" t="s">
        <v>230</v>
      </c>
      <c r="B115" s="26" t="s">
        <v>231</v>
      </c>
      <c r="C115" s="26">
        <v>3</v>
      </c>
      <c r="D115" s="3">
        <v>2938020326</v>
      </c>
      <c r="E115" s="3">
        <v>56588938</v>
      </c>
      <c r="F115" s="27">
        <f t="shared" si="1"/>
        <v>0.019260907591147822</v>
      </c>
      <c r="G115" s="3">
        <v>2994609264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1:18" ht="12.75">
      <c r="A116" s="25" t="s">
        <v>232</v>
      </c>
      <c r="B116" s="26" t="s">
        <v>233</v>
      </c>
      <c r="C116" s="26">
        <v>3</v>
      </c>
      <c r="D116" s="3">
        <v>939423808</v>
      </c>
      <c r="E116" s="3">
        <v>8167485</v>
      </c>
      <c r="F116" s="27">
        <f t="shared" si="1"/>
        <v>0.008694143080521119</v>
      </c>
      <c r="G116" s="3">
        <v>947591293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1:18" ht="12.75">
      <c r="A117" s="25" t="s">
        <v>234</v>
      </c>
      <c r="B117" s="26" t="s">
        <v>235</v>
      </c>
      <c r="C117" s="26">
        <v>3</v>
      </c>
      <c r="D117" s="3">
        <v>828711446</v>
      </c>
      <c r="E117" s="3">
        <v>11691619</v>
      </c>
      <c r="F117" s="27">
        <f t="shared" si="1"/>
        <v>0.014108190560698494</v>
      </c>
      <c r="G117" s="3">
        <v>840403065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1:18" ht="12.75">
      <c r="A118" s="25" t="s">
        <v>236</v>
      </c>
      <c r="B118" s="26" t="s">
        <v>237</v>
      </c>
      <c r="C118" s="26">
        <v>3</v>
      </c>
      <c r="D118" s="3">
        <v>747042977</v>
      </c>
      <c r="E118" s="3">
        <v>6983371</v>
      </c>
      <c r="F118" s="27">
        <f t="shared" si="1"/>
        <v>0.009348017737940665</v>
      </c>
      <c r="G118" s="3">
        <v>754026348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1:18" ht="12.75">
      <c r="A119" s="25" t="s">
        <v>238</v>
      </c>
      <c r="B119" s="26" t="s">
        <v>239</v>
      </c>
      <c r="C119" s="26">
        <v>2</v>
      </c>
      <c r="D119" s="3">
        <v>393876365</v>
      </c>
      <c r="E119" s="3">
        <v>5003307</v>
      </c>
      <c r="F119" s="27">
        <f t="shared" si="1"/>
        <v>0.012702734778208893</v>
      </c>
      <c r="G119" s="3">
        <v>398879672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1:18" ht="12.75">
      <c r="A120" s="25" t="s">
        <v>240</v>
      </c>
      <c r="B120" s="26" t="s">
        <v>241</v>
      </c>
      <c r="C120" s="26">
        <v>3</v>
      </c>
      <c r="D120" s="3">
        <v>380571286</v>
      </c>
      <c r="E120" s="3">
        <v>4614875</v>
      </c>
      <c r="F120" s="27">
        <f t="shared" si="1"/>
        <v>0.012126177590812776</v>
      </c>
      <c r="G120" s="3">
        <v>385186161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1:18" ht="12.75">
      <c r="A121" s="25" t="s">
        <v>242</v>
      </c>
      <c r="B121" s="26" t="s">
        <v>243</v>
      </c>
      <c r="C121" s="26">
        <v>3</v>
      </c>
      <c r="D121" s="28">
        <v>1734458942</v>
      </c>
      <c r="E121" s="3">
        <v>20988727</v>
      </c>
      <c r="F121" s="27">
        <f t="shared" si="1"/>
        <v>0.01210102268307254</v>
      </c>
      <c r="G121" s="28">
        <v>1755447669</v>
      </c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1:18" ht="12.75">
      <c r="A122" s="25" t="s">
        <v>244</v>
      </c>
      <c r="B122" s="26" t="s">
        <v>245</v>
      </c>
      <c r="C122" s="26">
        <v>3</v>
      </c>
      <c r="D122" s="3">
        <v>332860333</v>
      </c>
      <c r="E122" s="3">
        <v>-1395473</v>
      </c>
      <c r="F122" s="27">
        <f t="shared" si="1"/>
        <v>-0.0041923679743479676</v>
      </c>
      <c r="G122" s="3">
        <v>331464860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1:18" ht="12.75">
      <c r="A123" s="25" t="s">
        <v>246</v>
      </c>
      <c r="B123" s="26" t="s">
        <v>247</v>
      </c>
      <c r="C123" s="26">
        <v>3</v>
      </c>
      <c r="D123" s="3">
        <v>400422496</v>
      </c>
      <c r="E123" s="3">
        <v>-130924</v>
      </c>
      <c r="F123" s="27">
        <f t="shared" si="1"/>
        <v>-0.0003269646468613991</v>
      </c>
      <c r="G123" s="3">
        <v>400291572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2.75">
      <c r="A124" s="25" t="s">
        <v>248</v>
      </c>
      <c r="B124" s="26" t="s">
        <v>249</v>
      </c>
      <c r="C124" s="26">
        <v>3</v>
      </c>
      <c r="D124" s="3">
        <v>451654293</v>
      </c>
      <c r="E124" s="3">
        <v>-5438911</v>
      </c>
      <c r="F124" s="27">
        <f t="shared" si="1"/>
        <v>-0.012042199275630487</v>
      </c>
      <c r="G124" s="3">
        <v>446215382</v>
      </c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1:18" ht="12.75">
      <c r="A125" s="25" t="s">
        <v>250</v>
      </c>
      <c r="B125" s="26" t="s">
        <v>251</v>
      </c>
      <c r="C125" s="26">
        <v>3</v>
      </c>
      <c r="D125" s="3">
        <v>1145003746</v>
      </c>
      <c r="E125" s="3">
        <v>-31604137</v>
      </c>
      <c r="F125" s="27">
        <f t="shared" si="1"/>
        <v>-0.027601776073141335</v>
      </c>
      <c r="G125" s="3">
        <v>1113399609</v>
      </c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1:18" ht="12.75">
      <c r="A126" s="25" t="s">
        <v>252</v>
      </c>
      <c r="B126" s="26" t="s">
        <v>253</v>
      </c>
      <c r="C126" s="26">
        <v>2</v>
      </c>
      <c r="D126" s="3">
        <v>301036421</v>
      </c>
      <c r="E126" s="3">
        <v>-6825862</v>
      </c>
      <c r="F126" s="27">
        <f t="shared" si="1"/>
        <v>-0.022674538772835064</v>
      </c>
      <c r="G126" s="3">
        <v>294210559</v>
      </c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1:18" ht="12.75">
      <c r="A127" s="25" t="s">
        <v>254</v>
      </c>
      <c r="B127" s="26" t="s">
        <v>255</v>
      </c>
      <c r="C127" s="26">
        <v>3</v>
      </c>
      <c r="D127" s="3">
        <v>181387961</v>
      </c>
      <c r="E127" s="3">
        <v>-4419190</v>
      </c>
      <c r="F127" s="27">
        <f t="shared" si="1"/>
        <v>-0.024363193541824972</v>
      </c>
      <c r="G127" s="3">
        <v>176968771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1:18" ht="12.75">
      <c r="A128" s="25" t="s">
        <v>256</v>
      </c>
      <c r="B128" s="26" t="s">
        <v>257</v>
      </c>
      <c r="C128" s="26">
        <v>2</v>
      </c>
      <c r="D128" s="3">
        <v>291310925</v>
      </c>
      <c r="E128" s="3">
        <v>-8627453</v>
      </c>
      <c r="F128" s="27">
        <f t="shared" si="1"/>
        <v>-0.029615961021715886</v>
      </c>
      <c r="G128" s="3">
        <v>282683472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1:18" ht="12.75">
      <c r="A129" s="25" t="s">
        <v>258</v>
      </c>
      <c r="B129" s="26" t="s">
        <v>259</v>
      </c>
      <c r="C129" s="26">
        <v>3</v>
      </c>
      <c r="D129" s="3">
        <v>1061520496</v>
      </c>
      <c r="E129" s="3">
        <v>-33306769</v>
      </c>
      <c r="F129" s="27">
        <f t="shared" si="1"/>
        <v>-0.031376472828839284</v>
      </c>
      <c r="G129" s="3">
        <v>1028213727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1:18" ht="12.75">
      <c r="A130" s="25" t="s">
        <v>260</v>
      </c>
      <c r="B130" s="26" t="s">
        <v>261</v>
      </c>
      <c r="C130" s="26">
        <v>3</v>
      </c>
      <c r="D130" s="3">
        <v>401047445</v>
      </c>
      <c r="E130" s="3">
        <v>1835330</v>
      </c>
      <c r="F130" s="27">
        <f t="shared" si="1"/>
        <v>0.004576341335374921</v>
      </c>
      <c r="G130" s="3">
        <v>402882775</v>
      </c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1:18" ht="12.75">
      <c r="A131" s="25" t="s">
        <v>262</v>
      </c>
      <c r="B131" s="26" t="s">
        <v>263</v>
      </c>
      <c r="C131" s="26">
        <v>3</v>
      </c>
      <c r="D131" s="3">
        <v>585712444</v>
      </c>
      <c r="E131" s="3">
        <v>11644379</v>
      </c>
      <c r="F131" s="27">
        <f t="shared" si="1"/>
        <v>0.019880709585879994</v>
      </c>
      <c r="G131" s="3">
        <v>597356823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1:18" ht="12.75">
      <c r="A132" s="25" t="s">
        <v>264</v>
      </c>
      <c r="B132" s="26" t="s">
        <v>265</v>
      </c>
      <c r="C132" s="26">
        <v>3</v>
      </c>
      <c r="D132" s="3">
        <v>566405319</v>
      </c>
      <c r="E132" s="3">
        <v>10815907</v>
      </c>
      <c r="F132" s="27">
        <f t="shared" si="1"/>
        <v>0.019095701677194172</v>
      </c>
      <c r="G132" s="3">
        <v>577221226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1:18" ht="12.75">
      <c r="A133" s="25" t="s">
        <v>266</v>
      </c>
      <c r="B133" s="26" t="s">
        <v>267</v>
      </c>
      <c r="C133" s="26">
        <v>2</v>
      </c>
      <c r="D133" s="3">
        <v>163421106</v>
      </c>
      <c r="E133" s="3">
        <v>3766304</v>
      </c>
      <c r="F133" s="27">
        <f t="shared" si="1"/>
        <v>0.02304661920474336</v>
      </c>
      <c r="G133" s="3">
        <v>167187410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1:18" ht="12.75">
      <c r="A134" s="25" t="s">
        <v>268</v>
      </c>
      <c r="B134" s="26" t="s">
        <v>269</v>
      </c>
      <c r="C134" s="26">
        <v>3</v>
      </c>
      <c r="D134" s="3">
        <v>1078177178</v>
      </c>
      <c r="E134" s="3">
        <v>13616564</v>
      </c>
      <c r="F134" s="27">
        <f t="shared" si="1"/>
        <v>0.01262924524636896</v>
      </c>
      <c r="G134" s="3">
        <v>1091793742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1:18" ht="12.75">
      <c r="A135" s="25" t="s">
        <v>270</v>
      </c>
      <c r="B135" s="26" t="s">
        <v>271</v>
      </c>
      <c r="C135" s="26">
        <v>3</v>
      </c>
      <c r="D135" s="3">
        <v>897716410</v>
      </c>
      <c r="E135" s="3">
        <v>11140601</v>
      </c>
      <c r="F135" s="27">
        <f t="shared" si="1"/>
        <v>0.012409933555742844</v>
      </c>
      <c r="G135" s="3">
        <v>908857011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ht="12.75">
      <c r="A136" s="25" t="s">
        <v>272</v>
      </c>
      <c r="B136" s="26" t="s">
        <v>273</v>
      </c>
      <c r="C136" s="26">
        <v>3</v>
      </c>
      <c r="D136" s="3">
        <v>436291823</v>
      </c>
      <c r="E136" s="3">
        <v>5543510</v>
      </c>
      <c r="F136" s="27">
        <f t="shared" si="1"/>
        <v>0.012705968133626929</v>
      </c>
      <c r="G136" s="3">
        <v>441835333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ht="12.75">
      <c r="A137" s="25" t="s">
        <v>274</v>
      </c>
      <c r="B137" s="26" t="s">
        <v>275</v>
      </c>
      <c r="C137" s="26">
        <v>3</v>
      </c>
      <c r="D137" s="3">
        <v>285042508</v>
      </c>
      <c r="E137" s="3">
        <v>4186569</v>
      </c>
      <c r="F137" s="27">
        <f aca="true" t="shared" si="2" ref="F137:F200">+E137/D137</f>
        <v>0.01468752513221642</v>
      </c>
      <c r="G137" s="3">
        <v>289229077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ht="12.75">
      <c r="A138" s="25" t="s">
        <v>276</v>
      </c>
      <c r="B138" s="26" t="s">
        <v>277</v>
      </c>
      <c r="C138" s="26">
        <v>3</v>
      </c>
      <c r="D138" s="3">
        <v>681585722</v>
      </c>
      <c r="E138" s="3">
        <v>9225429</v>
      </c>
      <c r="F138" s="27">
        <f t="shared" si="2"/>
        <v>0.013535243920499849</v>
      </c>
      <c r="G138" s="3">
        <v>690811151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18" ht="12.75">
      <c r="A139" s="25" t="s">
        <v>278</v>
      </c>
      <c r="B139" s="26" t="s">
        <v>279</v>
      </c>
      <c r="C139" s="26">
        <v>3</v>
      </c>
      <c r="D139" s="3">
        <v>828190805</v>
      </c>
      <c r="E139" s="3">
        <v>-7359425</v>
      </c>
      <c r="F139" s="27">
        <f t="shared" si="2"/>
        <v>-0.008886146713497984</v>
      </c>
      <c r="G139" s="3">
        <v>820831380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12.75">
      <c r="A140" s="25" t="s">
        <v>280</v>
      </c>
      <c r="B140" s="26" t="s">
        <v>281</v>
      </c>
      <c r="C140" s="26">
        <v>3</v>
      </c>
      <c r="D140" s="3">
        <v>579226083</v>
      </c>
      <c r="E140" s="3">
        <v>5966380</v>
      </c>
      <c r="F140" s="27">
        <f t="shared" si="2"/>
        <v>0.010300606576793263</v>
      </c>
      <c r="G140" s="3">
        <v>585192463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12.75">
      <c r="A141" s="25" t="s">
        <v>282</v>
      </c>
      <c r="B141" s="26" t="s">
        <v>283</v>
      </c>
      <c r="C141" s="26">
        <v>3</v>
      </c>
      <c r="D141" s="3">
        <v>1389774865</v>
      </c>
      <c r="E141" s="3">
        <v>641695</v>
      </c>
      <c r="F141" s="27">
        <f t="shared" si="2"/>
        <v>0.0004617258637786632</v>
      </c>
      <c r="G141" s="3">
        <v>1390416560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ht="12.75">
      <c r="A142" s="25" t="s">
        <v>284</v>
      </c>
      <c r="B142" s="26" t="s">
        <v>285</v>
      </c>
      <c r="C142" s="26">
        <v>3</v>
      </c>
      <c r="D142" s="3">
        <v>908526523</v>
      </c>
      <c r="E142" s="3">
        <v>10089647</v>
      </c>
      <c r="F142" s="27">
        <f t="shared" si="2"/>
        <v>0.011105506272600036</v>
      </c>
      <c r="G142" s="3">
        <v>918616170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ht="12.75">
      <c r="A143" s="25" t="s">
        <v>286</v>
      </c>
      <c r="B143" s="26" t="s">
        <v>287</v>
      </c>
      <c r="C143" s="26">
        <v>3</v>
      </c>
      <c r="D143" s="3">
        <v>456287214</v>
      </c>
      <c r="E143" s="3">
        <v>80715</v>
      </c>
      <c r="F143" s="27">
        <f t="shared" si="2"/>
        <v>0.0001768951605994377</v>
      </c>
      <c r="G143" s="3">
        <v>456367929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ht="12.75">
      <c r="A144" s="25" t="s">
        <v>288</v>
      </c>
      <c r="B144" s="26" t="s">
        <v>289</v>
      </c>
      <c r="C144" s="26">
        <v>2</v>
      </c>
      <c r="D144" s="3">
        <v>433722626</v>
      </c>
      <c r="E144" s="3">
        <v>10476024</v>
      </c>
      <c r="F144" s="27">
        <f t="shared" si="2"/>
        <v>0.024153741059383883</v>
      </c>
      <c r="G144" s="3">
        <v>444198650</v>
      </c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ht="12.75">
      <c r="A145" s="25" t="s">
        <v>290</v>
      </c>
      <c r="B145" s="26" t="s">
        <v>291</v>
      </c>
      <c r="C145" s="26">
        <v>3</v>
      </c>
      <c r="D145" s="3">
        <v>587130157</v>
      </c>
      <c r="E145" s="3">
        <v>-8189413</v>
      </c>
      <c r="F145" s="27">
        <f t="shared" si="2"/>
        <v>-0.013948207058286055</v>
      </c>
      <c r="G145" s="3">
        <v>578940744</v>
      </c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1:18" ht="12.75">
      <c r="A146" s="25" t="s">
        <v>292</v>
      </c>
      <c r="B146" s="26" t="s">
        <v>293</v>
      </c>
      <c r="C146" s="26">
        <v>3</v>
      </c>
      <c r="D146" s="3">
        <v>475245190</v>
      </c>
      <c r="E146" s="3">
        <v>9562589</v>
      </c>
      <c r="F146" s="27">
        <f t="shared" si="2"/>
        <v>0.020121379871303906</v>
      </c>
      <c r="G146" s="3">
        <v>484807779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ht="12.75">
      <c r="A147" s="25" t="s">
        <v>294</v>
      </c>
      <c r="B147" s="26" t="s">
        <v>295</v>
      </c>
      <c r="C147" s="26">
        <v>3</v>
      </c>
      <c r="D147" s="3">
        <v>530645934</v>
      </c>
      <c r="E147" s="3">
        <v>6164106</v>
      </c>
      <c r="F147" s="27">
        <f t="shared" si="2"/>
        <v>0.011616231473847494</v>
      </c>
      <c r="G147" s="3">
        <v>536810040</v>
      </c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12.75">
      <c r="A148" s="25" t="s">
        <v>296</v>
      </c>
      <c r="B148" s="26" t="s">
        <v>297</v>
      </c>
      <c r="C148" s="26">
        <v>3</v>
      </c>
      <c r="D148" s="3">
        <v>157166700</v>
      </c>
      <c r="E148" s="3">
        <v>3581962</v>
      </c>
      <c r="F148" s="27">
        <f t="shared" si="2"/>
        <v>0.022790845643511</v>
      </c>
      <c r="G148" s="3">
        <v>160748662</v>
      </c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12.75">
      <c r="A149" s="25" t="s">
        <v>298</v>
      </c>
      <c r="B149" s="26" t="s">
        <v>299</v>
      </c>
      <c r="C149" s="26">
        <v>2</v>
      </c>
      <c r="D149" s="3">
        <v>6250735</v>
      </c>
      <c r="E149" s="3">
        <v>154626</v>
      </c>
      <c r="F149" s="27">
        <f t="shared" si="2"/>
        <v>0.024737250899294242</v>
      </c>
      <c r="G149" s="3">
        <v>6405361</v>
      </c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ht="12.75">
      <c r="A150" s="25" t="s">
        <v>300</v>
      </c>
      <c r="B150" s="26" t="s">
        <v>301</v>
      </c>
      <c r="C150" s="26">
        <v>3</v>
      </c>
      <c r="D150" s="3">
        <v>374252854</v>
      </c>
      <c r="E150" s="3">
        <v>6167452</v>
      </c>
      <c r="F150" s="27">
        <f t="shared" si="2"/>
        <v>0.016479371991642847</v>
      </c>
      <c r="G150" s="3">
        <v>380420306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1:18" ht="12.75">
      <c r="A151" s="25" t="s">
        <v>302</v>
      </c>
      <c r="B151" s="26" t="s">
        <v>303</v>
      </c>
      <c r="C151" s="26">
        <v>3</v>
      </c>
      <c r="D151" s="3">
        <v>559967981</v>
      </c>
      <c r="E151" s="3">
        <v>12516136</v>
      </c>
      <c r="F151" s="27">
        <f t="shared" si="2"/>
        <v>0.022351520845260615</v>
      </c>
      <c r="G151" s="3">
        <v>572484117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ht="12.75">
      <c r="A152" s="25" t="s">
        <v>304</v>
      </c>
      <c r="B152" s="26" t="s">
        <v>305</v>
      </c>
      <c r="C152" s="26">
        <v>4</v>
      </c>
      <c r="D152" s="3">
        <v>19028682942</v>
      </c>
      <c r="E152" s="3">
        <v>-616942480</v>
      </c>
      <c r="F152" s="27">
        <f t="shared" si="2"/>
        <v>-0.03242171210064613</v>
      </c>
      <c r="G152" s="3">
        <v>18411740462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12.75">
      <c r="A153" s="25" t="s">
        <v>306</v>
      </c>
      <c r="B153" s="26" t="s">
        <v>307</v>
      </c>
      <c r="C153" s="26">
        <v>3</v>
      </c>
      <c r="D153" s="3">
        <v>1589687784</v>
      </c>
      <c r="E153" s="3">
        <v>-21839295</v>
      </c>
      <c r="F153" s="27">
        <f t="shared" si="2"/>
        <v>-0.013738103305447556</v>
      </c>
      <c r="G153" s="3">
        <v>1567848489</v>
      </c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1:18" ht="12.75">
      <c r="A154" s="25" t="s">
        <v>308</v>
      </c>
      <c r="B154" s="26" t="s">
        <v>309</v>
      </c>
      <c r="C154" s="26">
        <v>3</v>
      </c>
      <c r="D154" s="3">
        <v>323835768</v>
      </c>
      <c r="E154" s="3">
        <v>-6883553</v>
      </c>
      <c r="F154" s="27">
        <f t="shared" si="2"/>
        <v>-0.021256308537233603</v>
      </c>
      <c r="G154" s="3">
        <v>316952215</v>
      </c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12.75">
      <c r="A155" s="25" t="s">
        <v>310</v>
      </c>
      <c r="B155" s="26" t="s">
        <v>311</v>
      </c>
      <c r="C155" s="26">
        <v>3</v>
      </c>
      <c r="D155" s="3">
        <v>1312866564</v>
      </c>
      <c r="E155" s="3">
        <v>-28313736</v>
      </c>
      <c r="F155" s="27">
        <f t="shared" si="2"/>
        <v>-0.02156634708841591</v>
      </c>
      <c r="G155" s="3">
        <v>1284552828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ht="12.75">
      <c r="A156" s="25" t="s">
        <v>312</v>
      </c>
      <c r="B156" s="26" t="s">
        <v>313</v>
      </c>
      <c r="C156" s="26">
        <v>3</v>
      </c>
      <c r="D156" s="3">
        <v>665032665</v>
      </c>
      <c r="E156" s="3">
        <v>-6915447</v>
      </c>
      <c r="F156" s="27">
        <f t="shared" si="2"/>
        <v>-0.010398657635862143</v>
      </c>
      <c r="G156" s="3">
        <v>658117218</v>
      </c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12.75">
      <c r="A157" s="25" t="s">
        <v>314</v>
      </c>
      <c r="B157" s="26" t="s">
        <v>315</v>
      </c>
      <c r="C157" s="26">
        <v>3</v>
      </c>
      <c r="D157" s="3">
        <v>2125588096</v>
      </c>
      <c r="E157" s="3">
        <v>-16811615</v>
      </c>
      <c r="F157" s="27">
        <f t="shared" si="2"/>
        <v>-0.00790915936706488</v>
      </c>
      <c r="G157" s="3">
        <v>2108776481</v>
      </c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1:18" ht="12.75">
      <c r="A158" s="25" t="s">
        <v>316</v>
      </c>
      <c r="B158" s="26" t="s">
        <v>317</v>
      </c>
      <c r="C158" s="26">
        <v>2</v>
      </c>
      <c r="D158" s="3">
        <v>258728168</v>
      </c>
      <c r="E158" s="3">
        <v>-3350299</v>
      </c>
      <c r="F158" s="27">
        <f t="shared" si="2"/>
        <v>-0.012949108038364033</v>
      </c>
      <c r="G158" s="3">
        <v>255377869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ht="12.75">
      <c r="A159" s="25" t="s">
        <v>318</v>
      </c>
      <c r="B159" s="26" t="s">
        <v>319</v>
      </c>
      <c r="C159" s="26">
        <v>3</v>
      </c>
      <c r="D159" s="3">
        <v>241089732</v>
      </c>
      <c r="E159" s="3">
        <v>-2980212</v>
      </c>
      <c r="F159" s="27">
        <f t="shared" si="2"/>
        <v>-0.012361422343776964</v>
      </c>
      <c r="G159" s="3">
        <v>238109520</v>
      </c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ht="12.75">
      <c r="A160" s="25" t="s">
        <v>320</v>
      </c>
      <c r="B160" s="26" t="s">
        <v>321</v>
      </c>
      <c r="C160" s="26">
        <v>3</v>
      </c>
      <c r="D160" s="3">
        <v>500934485</v>
      </c>
      <c r="E160" s="3">
        <v>-6147900</v>
      </c>
      <c r="F160" s="27">
        <f t="shared" si="2"/>
        <v>-0.012272862388381985</v>
      </c>
      <c r="G160" s="3">
        <v>494786585</v>
      </c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12.75">
      <c r="A161" s="25" t="s">
        <v>322</v>
      </c>
      <c r="B161" s="26" t="s">
        <v>323</v>
      </c>
      <c r="C161" s="26">
        <v>3</v>
      </c>
      <c r="D161" s="3">
        <v>373533144</v>
      </c>
      <c r="E161" s="3">
        <v>-4601913</v>
      </c>
      <c r="F161" s="27">
        <f t="shared" si="2"/>
        <v>-0.012319958948542462</v>
      </c>
      <c r="G161" s="3">
        <v>368931231</v>
      </c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ht="12.75">
      <c r="A162" s="25" t="s">
        <v>324</v>
      </c>
      <c r="B162" s="26" t="s">
        <v>325</v>
      </c>
      <c r="C162" s="26">
        <v>2</v>
      </c>
      <c r="D162" s="3">
        <v>547519921</v>
      </c>
      <c r="E162" s="3">
        <v>-6000660</v>
      </c>
      <c r="F162" s="27">
        <f t="shared" si="2"/>
        <v>-0.010959710815709298</v>
      </c>
      <c r="G162" s="3">
        <v>541519261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ht="12.75">
      <c r="A163" s="25" t="s">
        <v>326</v>
      </c>
      <c r="B163" s="26" t="s">
        <v>327</v>
      </c>
      <c r="C163" s="26">
        <v>3</v>
      </c>
      <c r="D163" s="3">
        <v>304003778</v>
      </c>
      <c r="E163" s="3">
        <v>-6477866</v>
      </c>
      <c r="F163" s="27">
        <f t="shared" si="2"/>
        <v>-0.021308504922593428</v>
      </c>
      <c r="G163" s="3">
        <v>297525912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ht="12.75">
      <c r="A164" s="25" t="s">
        <v>328</v>
      </c>
      <c r="B164" s="26" t="s">
        <v>329</v>
      </c>
      <c r="C164" s="26">
        <v>2</v>
      </c>
      <c r="D164" s="3">
        <v>290609887</v>
      </c>
      <c r="E164" s="3">
        <v>3372608</v>
      </c>
      <c r="F164" s="27">
        <f t="shared" si="2"/>
        <v>0.0116052761824996</v>
      </c>
      <c r="G164" s="3">
        <v>293982495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ht="12.75">
      <c r="A165" s="25" t="s">
        <v>330</v>
      </c>
      <c r="B165" s="26" t="s">
        <v>331</v>
      </c>
      <c r="C165" s="26">
        <v>3</v>
      </c>
      <c r="D165" s="3">
        <v>806293018</v>
      </c>
      <c r="E165" s="3">
        <v>11907211</v>
      </c>
      <c r="F165" s="27">
        <f t="shared" si="2"/>
        <v>0.014767845850303518</v>
      </c>
      <c r="G165" s="3">
        <v>818200229</v>
      </c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ht="12.75">
      <c r="A166" s="25" t="s">
        <v>332</v>
      </c>
      <c r="B166" s="26" t="s">
        <v>333</v>
      </c>
      <c r="C166" s="26">
        <v>3</v>
      </c>
      <c r="D166" s="3">
        <v>2228149027</v>
      </c>
      <c r="E166" s="3">
        <v>51747505</v>
      </c>
      <c r="F166" s="27">
        <f t="shared" si="2"/>
        <v>0.02322443623516211</v>
      </c>
      <c r="G166" s="3">
        <v>2279896532</v>
      </c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ht="12.75">
      <c r="A167" s="25" t="s">
        <v>334</v>
      </c>
      <c r="B167" s="26" t="s">
        <v>335</v>
      </c>
      <c r="C167" s="26">
        <v>3</v>
      </c>
      <c r="D167" s="3">
        <v>641151109</v>
      </c>
      <c r="E167" s="3">
        <v>10749877</v>
      </c>
      <c r="F167" s="27">
        <f t="shared" si="2"/>
        <v>0.016766526407115675</v>
      </c>
      <c r="G167" s="3">
        <v>651900986</v>
      </c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1:18" ht="12.75">
      <c r="A168" s="25" t="s">
        <v>336</v>
      </c>
      <c r="B168" s="26" t="s">
        <v>337</v>
      </c>
      <c r="C168" s="26">
        <v>3</v>
      </c>
      <c r="D168" s="3">
        <v>626898944</v>
      </c>
      <c r="E168" s="3">
        <v>-5333689</v>
      </c>
      <c r="F168" s="27">
        <f t="shared" si="2"/>
        <v>-0.008508052296224637</v>
      </c>
      <c r="G168" s="3">
        <v>621565255</v>
      </c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12.75">
      <c r="A169" s="25" t="s">
        <v>338</v>
      </c>
      <c r="B169" s="26" t="s">
        <v>339</v>
      </c>
      <c r="C169" s="26">
        <v>3</v>
      </c>
      <c r="D169" s="3">
        <v>719551091</v>
      </c>
      <c r="E169" s="3">
        <v>9634892</v>
      </c>
      <c r="F169" s="27">
        <f t="shared" si="2"/>
        <v>0.013390142994029592</v>
      </c>
      <c r="G169" s="3">
        <v>729185983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ht="12.75">
      <c r="A170" s="25" t="s">
        <v>340</v>
      </c>
      <c r="B170" s="26" t="s">
        <v>341</v>
      </c>
      <c r="C170" s="26">
        <v>3</v>
      </c>
      <c r="D170" s="3">
        <v>223357710</v>
      </c>
      <c r="E170" s="3">
        <v>5554709</v>
      </c>
      <c r="F170" s="27">
        <f t="shared" si="2"/>
        <v>0.02486911689773324</v>
      </c>
      <c r="G170" s="3">
        <v>228912419</v>
      </c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ht="12.75">
      <c r="A171" s="25" t="s">
        <v>342</v>
      </c>
      <c r="B171" s="26" t="s">
        <v>343</v>
      </c>
      <c r="C171" s="26">
        <v>3</v>
      </c>
      <c r="D171" s="3">
        <v>897964135</v>
      </c>
      <c r="E171" s="3">
        <v>-13132199</v>
      </c>
      <c r="F171" s="27">
        <f t="shared" si="2"/>
        <v>-0.01462441370222431</v>
      </c>
      <c r="G171" s="3">
        <v>884831936</v>
      </c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1:18" ht="12.75">
      <c r="A172" s="25" t="s">
        <v>344</v>
      </c>
      <c r="B172" s="26" t="s">
        <v>345</v>
      </c>
      <c r="C172" s="26">
        <v>3</v>
      </c>
      <c r="D172" s="3">
        <v>295505742</v>
      </c>
      <c r="E172" s="3">
        <v>-3433089</v>
      </c>
      <c r="F172" s="27">
        <f t="shared" si="2"/>
        <v>-0.011617672728674084</v>
      </c>
      <c r="G172" s="3">
        <v>292072653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12.75">
      <c r="A173" s="25" t="s">
        <v>346</v>
      </c>
      <c r="B173" s="26" t="s">
        <v>347</v>
      </c>
      <c r="C173" s="26">
        <v>3</v>
      </c>
      <c r="D173" s="3">
        <v>292602103</v>
      </c>
      <c r="E173" s="3">
        <v>510849</v>
      </c>
      <c r="F173" s="27">
        <f t="shared" si="2"/>
        <v>0.001745882872208885</v>
      </c>
      <c r="G173" s="3">
        <v>293112952</v>
      </c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ht="12.75">
      <c r="A174" s="25" t="s">
        <v>348</v>
      </c>
      <c r="B174" s="26" t="s">
        <v>349</v>
      </c>
      <c r="C174" s="26">
        <v>3</v>
      </c>
      <c r="D174" s="3">
        <v>567368641</v>
      </c>
      <c r="E174" s="3">
        <v>-1260305</v>
      </c>
      <c r="F174" s="27">
        <f t="shared" si="2"/>
        <v>-0.002221315929231979</v>
      </c>
      <c r="G174" s="3">
        <v>566108336</v>
      </c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ht="12.75">
      <c r="A175" s="25" t="s">
        <v>350</v>
      </c>
      <c r="B175" s="26" t="s">
        <v>351</v>
      </c>
      <c r="C175" s="26">
        <v>3</v>
      </c>
      <c r="D175" s="3">
        <v>536714649</v>
      </c>
      <c r="E175" s="3">
        <v>-7129665</v>
      </c>
      <c r="F175" s="27">
        <f t="shared" si="2"/>
        <v>-0.013283902373978244</v>
      </c>
      <c r="G175" s="3">
        <v>529584984</v>
      </c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ht="12.75">
      <c r="A176" s="25" t="s">
        <v>352</v>
      </c>
      <c r="B176" s="26" t="s">
        <v>353</v>
      </c>
      <c r="C176" s="26">
        <v>3</v>
      </c>
      <c r="D176" s="3">
        <v>976209387</v>
      </c>
      <c r="E176" s="3">
        <v>-17562040</v>
      </c>
      <c r="F176" s="27">
        <f t="shared" si="2"/>
        <v>-0.017990033935209433</v>
      </c>
      <c r="G176" s="3">
        <v>958647347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ht="12.75">
      <c r="A177" s="25" t="s">
        <v>354</v>
      </c>
      <c r="B177" s="26" t="s">
        <v>355</v>
      </c>
      <c r="C177" s="26">
        <v>3</v>
      </c>
      <c r="D177" s="3">
        <v>440400699</v>
      </c>
      <c r="E177" s="3">
        <v>8529957</v>
      </c>
      <c r="F177" s="27">
        <f t="shared" si="2"/>
        <v>0.019368627296388555</v>
      </c>
      <c r="G177" s="3">
        <v>448930656</v>
      </c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1:18" ht="12.75">
      <c r="A178" s="25" t="s">
        <v>356</v>
      </c>
      <c r="B178" s="26" t="s">
        <v>357</v>
      </c>
      <c r="C178" s="26">
        <v>3</v>
      </c>
      <c r="D178" s="3">
        <v>608185377</v>
      </c>
      <c r="E178" s="3">
        <v>5629017</v>
      </c>
      <c r="F178" s="27">
        <f t="shared" si="2"/>
        <v>0.009255429697712052</v>
      </c>
      <c r="G178" s="3">
        <v>613814394</v>
      </c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ht="12.75">
      <c r="A179" s="25" t="s">
        <v>358</v>
      </c>
      <c r="B179" s="26" t="s">
        <v>359</v>
      </c>
      <c r="C179" s="26">
        <v>3</v>
      </c>
      <c r="D179" s="3">
        <v>574632946</v>
      </c>
      <c r="E179" s="3">
        <v>2529709</v>
      </c>
      <c r="F179" s="27">
        <f t="shared" si="2"/>
        <v>0.0044023041449489046</v>
      </c>
      <c r="G179" s="3">
        <v>577162655</v>
      </c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ht="12.75">
      <c r="A180" s="25" t="s">
        <v>360</v>
      </c>
      <c r="B180" s="26" t="s">
        <v>361</v>
      </c>
      <c r="C180" s="26">
        <v>3</v>
      </c>
      <c r="D180" s="3">
        <v>1663722656</v>
      </c>
      <c r="E180" s="3">
        <v>973452</v>
      </c>
      <c r="F180" s="27">
        <f t="shared" si="2"/>
        <v>0.0005851047327445903</v>
      </c>
      <c r="G180" s="3">
        <v>1664696108</v>
      </c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ht="12.75">
      <c r="A181" s="25" t="s">
        <v>362</v>
      </c>
      <c r="B181" s="26" t="s">
        <v>363</v>
      </c>
      <c r="C181" s="26">
        <v>3</v>
      </c>
      <c r="D181" s="3">
        <v>827810664</v>
      </c>
      <c r="E181" s="3">
        <v>6016619</v>
      </c>
      <c r="F181" s="27">
        <f t="shared" si="2"/>
        <v>0.00726811004212915</v>
      </c>
      <c r="G181" s="3">
        <v>833827283</v>
      </c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1:18" ht="12.75">
      <c r="A182" s="25" t="s">
        <v>364</v>
      </c>
      <c r="B182" s="26" t="s">
        <v>365</v>
      </c>
      <c r="C182" s="26">
        <v>3</v>
      </c>
      <c r="D182" s="3">
        <v>916559809</v>
      </c>
      <c r="E182" s="3">
        <v>766545</v>
      </c>
      <c r="F182" s="27">
        <f t="shared" si="2"/>
        <v>0.0008363284015653363</v>
      </c>
      <c r="G182" s="3">
        <v>917326354</v>
      </c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ht="12.75">
      <c r="A183" s="25" t="s">
        <v>366</v>
      </c>
      <c r="B183" s="26" t="s">
        <v>367</v>
      </c>
      <c r="C183" s="26">
        <v>3</v>
      </c>
      <c r="D183" s="3">
        <v>500336260</v>
      </c>
      <c r="E183" s="3">
        <v>-3477858</v>
      </c>
      <c r="F183" s="27">
        <f t="shared" si="2"/>
        <v>-0.006951041285714531</v>
      </c>
      <c r="G183" s="3">
        <v>496858402</v>
      </c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ht="12.75">
      <c r="A184" s="25" t="s">
        <v>368</v>
      </c>
      <c r="B184" s="26" t="s">
        <v>369</v>
      </c>
      <c r="C184" s="26">
        <v>3</v>
      </c>
      <c r="D184" s="3">
        <v>307882120</v>
      </c>
      <c r="E184" s="3">
        <v>3884189</v>
      </c>
      <c r="F184" s="27">
        <f t="shared" si="2"/>
        <v>0.012615831669601339</v>
      </c>
      <c r="G184" s="3">
        <v>311766309</v>
      </c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ht="12.75">
      <c r="A185" s="25" t="s">
        <v>370</v>
      </c>
      <c r="B185" s="26" t="s">
        <v>371</v>
      </c>
      <c r="C185" s="26">
        <v>3</v>
      </c>
      <c r="D185" s="3">
        <v>413798416</v>
      </c>
      <c r="E185" s="3">
        <v>4588637</v>
      </c>
      <c r="F185" s="27">
        <f t="shared" si="2"/>
        <v>0.011089063714540657</v>
      </c>
      <c r="G185" s="3">
        <v>418387053</v>
      </c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1:18" ht="12.75">
      <c r="A186" s="25" t="s">
        <v>372</v>
      </c>
      <c r="B186" s="26" t="s">
        <v>373</v>
      </c>
      <c r="C186" s="26">
        <v>3</v>
      </c>
      <c r="D186" s="3">
        <v>1229933030</v>
      </c>
      <c r="E186" s="3">
        <v>-11415171</v>
      </c>
      <c r="F186" s="27">
        <f t="shared" si="2"/>
        <v>-0.009281132160504706</v>
      </c>
      <c r="G186" s="3">
        <v>1218517859</v>
      </c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ht="12.75">
      <c r="A187" s="25" t="s">
        <v>374</v>
      </c>
      <c r="B187" s="26" t="s">
        <v>375</v>
      </c>
      <c r="C187" s="26">
        <v>3</v>
      </c>
      <c r="D187" s="3">
        <v>1117636342</v>
      </c>
      <c r="E187" s="3">
        <v>25441165</v>
      </c>
      <c r="F187" s="27">
        <f t="shared" si="2"/>
        <v>0.022763365903504237</v>
      </c>
      <c r="G187" s="3">
        <v>1143077507</v>
      </c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ht="12.75">
      <c r="A188" s="25" t="s">
        <v>376</v>
      </c>
      <c r="B188" s="26" t="s">
        <v>377</v>
      </c>
      <c r="C188" s="26">
        <v>3</v>
      </c>
      <c r="D188" s="3">
        <v>605022193</v>
      </c>
      <c r="E188" s="3">
        <v>7931367</v>
      </c>
      <c r="F188" s="27">
        <f t="shared" si="2"/>
        <v>0.013109216639925802</v>
      </c>
      <c r="G188" s="3">
        <v>612953560</v>
      </c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18" ht="12.75">
      <c r="A189" s="25" t="s">
        <v>378</v>
      </c>
      <c r="B189" s="26" t="s">
        <v>379</v>
      </c>
      <c r="C189" s="26">
        <v>2</v>
      </c>
      <c r="D189" s="3">
        <v>532037023</v>
      </c>
      <c r="E189" s="3">
        <v>12844393</v>
      </c>
      <c r="F189" s="27">
        <f t="shared" si="2"/>
        <v>0.024141915777917584</v>
      </c>
      <c r="G189" s="3">
        <v>544881416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ht="12.75">
      <c r="A190" s="25" t="s">
        <v>380</v>
      </c>
      <c r="B190" s="26" t="s">
        <v>381</v>
      </c>
      <c r="C190" s="26">
        <v>3</v>
      </c>
      <c r="D190" s="3">
        <v>799740659</v>
      </c>
      <c r="E190" s="3">
        <v>8647928</v>
      </c>
      <c r="F190" s="27">
        <f t="shared" si="2"/>
        <v>0.010813415452471074</v>
      </c>
      <c r="G190" s="3">
        <v>808388587</v>
      </c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ht="12.75">
      <c r="A191" s="25" t="s">
        <v>382</v>
      </c>
      <c r="B191" s="26" t="s">
        <v>383</v>
      </c>
      <c r="C191" s="26">
        <v>3</v>
      </c>
      <c r="D191" s="3">
        <v>737274685</v>
      </c>
      <c r="E191" s="3">
        <v>8306502</v>
      </c>
      <c r="F191" s="27">
        <f t="shared" si="2"/>
        <v>0.011266495607400381</v>
      </c>
      <c r="G191" s="3">
        <v>745581187</v>
      </c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ht="12.75">
      <c r="A192" s="25" t="s">
        <v>384</v>
      </c>
      <c r="B192" s="26" t="s">
        <v>385</v>
      </c>
      <c r="C192" s="26">
        <v>3</v>
      </c>
      <c r="D192" s="3">
        <v>416362380</v>
      </c>
      <c r="E192" s="3">
        <v>4602719</v>
      </c>
      <c r="F192" s="27">
        <f t="shared" si="2"/>
        <v>0.011054598640732143</v>
      </c>
      <c r="G192" s="3">
        <v>420965099</v>
      </c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12.75">
      <c r="A193" s="25" t="s">
        <v>386</v>
      </c>
      <c r="B193" s="26" t="s">
        <v>387</v>
      </c>
      <c r="C193" s="26">
        <v>3</v>
      </c>
      <c r="D193" s="3">
        <v>1737449734</v>
      </c>
      <c r="E193" s="3">
        <v>776426</v>
      </c>
      <c r="F193" s="27">
        <f t="shared" si="2"/>
        <v>0.0004468768130704379</v>
      </c>
      <c r="G193" s="3">
        <v>1738226160</v>
      </c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ht="12.75">
      <c r="A194" s="25" t="s">
        <v>388</v>
      </c>
      <c r="B194" s="26" t="s">
        <v>389</v>
      </c>
      <c r="C194" s="26">
        <v>3</v>
      </c>
      <c r="D194" s="3">
        <v>1404624503</v>
      </c>
      <c r="E194" s="3">
        <v>-22821416</v>
      </c>
      <c r="F194" s="27">
        <f t="shared" si="2"/>
        <v>-0.016247342938456484</v>
      </c>
      <c r="G194" s="3">
        <v>1381803087</v>
      </c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12.75">
      <c r="A195" s="25" t="s">
        <v>390</v>
      </c>
      <c r="B195" s="26" t="s">
        <v>391</v>
      </c>
      <c r="C195" s="26">
        <v>3</v>
      </c>
      <c r="D195" s="3">
        <v>879603550</v>
      </c>
      <c r="E195" s="3">
        <v>-24233265</v>
      </c>
      <c r="F195" s="27">
        <f t="shared" si="2"/>
        <v>-0.027550212820309786</v>
      </c>
      <c r="G195" s="3">
        <v>855370285</v>
      </c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12.75">
      <c r="A196" s="25" t="s">
        <v>392</v>
      </c>
      <c r="B196" s="26" t="s">
        <v>393</v>
      </c>
      <c r="C196" s="26">
        <v>3</v>
      </c>
      <c r="D196" s="3">
        <v>831794889</v>
      </c>
      <c r="E196" s="3">
        <v>5957647</v>
      </c>
      <c r="F196" s="27">
        <f t="shared" si="2"/>
        <v>0.007162399142849265</v>
      </c>
      <c r="G196" s="3">
        <v>837752536</v>
      </c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12.75">
      <c r="A197" s="25" t="s">
        <v>394</v>
      </c>
      <c r="B197" s="26" t="s">
        <v>395</v>
      </c>
      <c r="C197" s="26">
        <v>3</v>
      </c>
      <c r="D197" s="3">
        <v>515454977</v>
      </c>
      <c r="E197" s="3">
        <v>9132479</v>
      </c>
      <c r="F197" s="27">
        <f t="shared" si="2"/>
        <v>0.017717316560123157</v>
      </c>
      <c r="G197" s="3">
        <v>524587456</v>
      </c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12.75">
      <c r="A198" s="25" t="s">
        <v>396</v>
      </c>
      <c r="B198" s="26" t="s">
        <v>397</v>
      </c>
      <c r="C198" s="26">
        <v>3</v>
      </c>
      <c r="D198" s="3">
        <v>725877895</v>
      </c>
      <c r="E198" s="3">
        <v>8256337</v>
      </c>
      <c r="F198" s="27">
        <f t="shared" si="2"/>
        <v>0.011374278038870436</v>
      </c>
      <c r="G198" s="3">
        <v>734134232</v>
      </c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12.75">
      <c r="A199" s="25" t="s">
        <v>398</v>
      </c>
      <c r="B199" s="26" t="s">
        <v>399</v>
      </c>
      <c r="C199" s="26">
        <v>3</v>
      </c>
      <c r="D199" s="3">
        <v>859263957</v>
      </c>
      <c r="E199" s="3">
        <v>221397</v>
      </c>
      <c r="F199" s="27">
        <f t="shared" si="2"/>
        <v>0.0002576588930518821</v>
      </c>
      <c r="G199" s="3">
        <v>859485354</v>
      </c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ht="12.75">
      <c r="A200" s="25" t="s">
        <v>400</v>
      </c>
      <c r="B200" s="26" t="s">
        <v>401</v>
      </c>
      <c r="C200" s="26">
        <v>3</v>
      </c>
      <c r="D200" s="3">
        <v>707857707</v>
      </c>
      <c r="E200" s="3">
        <v>12481831</v>
      </c>
      <c r="F200" s="27">
        <f t="shared" si="2"/>
        <v>0.017633248711665155</v>
      </c>
      <c r="G200" s="3">
        <v>720339538</v>
      </c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1:18" ht="12.75">
      <c r="A201" s="25" t="s">
        <v>402</v>
      </c>
      <c r="B201" s="26" t="s">
        <v>403</v>
      </c>
      <c r="C201" s="26">
        <v>3</v>
      </c>
      <c r="D201" s="3">
        <v>754536530</v>
      </c>
      <c r="E201" s="3">
        <v>2123823</v>
      </c>
      <c r="F201" s="27">
        <f aca="true" t="shared" si="3" ref="F201:F253">+E201/D201</f>
        <v>0.0028147384726356457</v>
      </c>
      <c r="G201" s="3">
        <v>756660353</v>
      </c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1:18" ht="12.75">
      <c r="A202" s="25" t="s">
        <v>404</v>
      </c>
      <c r="B202" s="26" t="s">
        <v>405</v>
      </c>
      <c r="C202" s="26">
        <v>3</v>
      </c>
      <c r="D202" s="3">
        <v>903300843</v>
      </c>
      <c r="E202" s="3">
        <v>15362974</v>
      </c>
      <c r="F202" s="27">
        <f t="shared" si="3"/>
        <v>0.017007594002654995</v>
      </c>
      <c r="G202" s="3">
        <v>918663817</v>
      </c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ht="12.75">
      <c r="A203" s="25" t="s">
        <v>406</v>
      </c>
      <c r="B203" s="26" t="s">
        <v>407</v>
      </c>
      <c r="C203" s="26">
        <v>3</v>
      </c>
      <c r="D203" s="3">
        <v>813797871</v>
      </c>
      <c r="E203" s="3">
        <v>16124243</v>
      </c>
      <c r="F203" s="27">
        <f t="shared" si="3"/>
        <v>0.01981357235573304</v>
      </c>
      <c r="G203" s="3">
        <v>829922114</v>
      </c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ht="12.75">
      <c r="A204" s="25" t="s">
        <v>408</v>
      </c>
      <c r="B204" s="26" t="s">
        <v>409</v>
      </c>
      <c r="C204" s="26">
        <v>3</v>
      </c>
      <c r="D204" s="3">
        <v>578818991</v>
      </c>
      <c r="E204" s="3">
        <v>-928095</v>
      </c>
      <c r="F204" s="27">
        <f t="shared" si="3"/>
        <v>-0.001603428730623664</v>
      </c>
      <c r="G204" s="3">
        <v>577890896</v>
      </c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ht="12.75">
      <c r="A205" s="25" t="s">
        <v>410</v>
      </c>
      <c r="B205" s="26" t="s">
        <v>411</v>
      </c>
      <c r="C205" s="26">
        <v>3</v>
      </c>
      <c r="D205" s="3">
        <v>972904725</v>
      </c>
      <c r="E205" s="3">
        <v>-3850544</v>
      </c>
      <c r="F205" s="27">
        <f t="shared" si="3"/>
        <v>-0.00395778116916844</v>
      </c>
      <c r="G205" s="3">
        <v>969054181</v>
      </c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1:18" ht="12.75">
      <c r="A206" s="25" t="s">
        <v>412</v>
      </c>
      <c r="B206" s="26" t="s">
        <v>413</v>
      </c>
      <c r="C206" s="26">
        <v>3</v>
      </c>
      <c r="D206" s="3">
        <v>398940735</v>
      </c>
      <c r="E206" s="3">
        <v>7571535</v>
      </c>
      <c r="F206" s="27">
        <f t="shared" si="3"/>
        <v>0.018979097233577814</v>
      </c>
      <c r="G206" s="3">
        <v>406512270</v>
      </c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1:18" ht="12.75">
      <c r="A207" s="25" t="s">
        <v>414</v>
      </c>
      <c r="B207" s="26" t="s">
        <v>415</v>
      </c>
      <c r="C207" s="26">
        <v>3</v>
      </c>
      <c r="D207" s="3">
        <v>444616793</v>
      </c>
      <c r="E207" s="3">
        <v>8288735</v>
      </c>
      <c r="F207" s="27">
        <f t="shared" si="3"/>
        <v>0.01864242451139267</v>
      </c>
      <c r="G207" s="3">
        <v>452905528</v>
      </c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ht="12.75">
      <c r="A208" s="25" t="s">
        <v>416</v>
      </c>
      <c r="B208" s="26" t="s">
        <v>417</v>
      </c>
      <c r="C208" s="26">
        <v>3</v>
      </c>
      <c r="D208" s="3">
        <v>669248651</v>
      </c>
      <c r="E208" s="3">
        <v>10024236</v>
      </c>
      <c r="F208" s="27">
        <f t="shared" si="3"/>
        <v>0.014978343228666442</v>
      </c>
      <c r="G208" s="3">
        <v>679272887</v>
      </c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ht="12.75">
      <c r="A209" s="25" t="s">
        <v>418</v>
      </c>
      <c r="B209" s="26" t="s">
        <v>419</v>
      </c>
      <c r="C209" s="26">
        <v>3</v>
      </c>
      <c r="D209" s="3">
        <v>2567950497</v>
      </c>
      <c r="E209" s="3">
        <v>-30984767</v>
      </c>
      <c r="F209" s="27">
        <f t="shared" si="3"/>
        <v>-0.012065951830534839</v>
      </c>
      <c r="G209" s="3">
        <v>2536965730</v>
      </c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2.75">
      <c r="A210" s="25" t="s">
        <v>420</v>
      </c>
      <c r="B210" s="26" t="s">
        <v>421</v>
      </c>
      <c r="C210" s="26">
        <v>3</v>
      </c>
      <c r="D210" s="3">
        <v>4752589416</v>
      </c>
      <c r="E210" s="3">
        <v>-61099578</v>
      </c>
      <c r="F210" s="27">
        <f t="shared" si="3"/>
        <v>-0.01285606069699668</v>
      </c>
      <c r="G210" s="3">
        <v>4691489838</v>
      </c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1:18" ht="12.75">
      <c r="A211" s="25" t="s">
        <v>422</v>
      </c>
      <c r="B211" s="26" t="s">
        <v>423</v>
      </c>
      <c r="C211" s="26">
        <v>3</v>
      </c>
      <c r="D211" s="3">
        <v>1965298687</v>
      </c>
      <c r="E211" s="3">
        <v>-9535051</v>
      </c>
      <c r="F211" s="27">
        <f t="shared" si="3"/>
        <v>-0.004851705780435399</v>
      </c>
      <c r="G211" s="3">
        <v>1955763636</v>
      </c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1:18" ht="12.75">
      <c r="A212" s="25" t="s">
        <v>424</v>
      </c>
      <c r="B212" s="26" t="s">
        <v>425</v>
      </c>
      <c r="C212" s="26">
        <v>3</v>
      </c>
      <c r="D212" s="3">
        <v>1291240184</v>
      </c>
      <c r="E212" s="3">
        <v>-7631193</v>
      </c>
      <c r="F212" s="27">
        <f t="shared" si="3"/>
        <v>-0.005909971742329234</v>
      </c>
      <c r="G212" s="3">
        <v>1283608991</v>
      </c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ht="12.75">
      <c r="A213" s="25" t="s">
        <v>426</v>
      </c>
      <c r="B213" s="26" t="s">
        <v>427</v>
      </c>
      <c r="C213" s="26">
        <v>3</v>
      </c>
      <c r="D213" s="3">
        <v>708028391</v>
      </c>
      <c r="E213" s="3">
        <v>2149177</v>
      </c>
      <c r="F213" s="27">
        <f t="shared" si="3"/>
        <v>0.003035439012501407</v>
      </c>
      <c r="G213" s="3">
        <v>710177568</v>
      </c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2.75">
      <c r="A214" s="25" t="s">
        <v>428</v>
      </c>
      <c r="B214" s="26" t="s">
        <v>429</v>
      </c>
      <c r="C214" s="26">
        <v>3</v>
      </c>
      <c r="D214" s="3">
        <v>289588153</v>
      </c>
      <c r="E214" s="3">
        <v>-56150</v>
      </c>
      <c r="F214" s="27">
        <f t="shared" si="3"/>
        <v>-0.00019389605347564062</v>
      </c>
      <c r="G214" s="3">
        <v>289532003</v>
      </c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1:18" ht="12.75">
      <c r="A215" s="25" t="s">
        <v>430</v>
      </c>
      <c r="B215" s="26" t="s">
        <v>431</v>
      </c>
      <c r="C215" s="26">
        <v>3</v>
      </c>
      <c r="D215" s="3">
        <v>951973501</v>
      </c>
      <c r="E215" s="3">
        <v>-40771</v>
      </c>
      <c r="F215" s="27">
        <f t="shared" si="3"/>
        <v>-4.282787278970699E-05</v>
      </c>
      <c r="G215" s="3">
        <v>951932730</v>
      </c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1:18" ht="12.75">
      <c r="A216" s="25" t="s">
        <v>432</v>
      </c>
      <c r="B216" s="26" t="s">
        <v>433</v>
      </c>
      <c r="C216" s="26">
        <v>3</v>
      </c>
      <c r="D216" s="3">
        <v>395434669</v>
      </c>
      <c r="E216" s="3">
        <v>-30749</v>
      </c>
      <c r="F216" s="27">
        <f t="shared" si="3"/>
        <v>-7.776000035039922E-05</v>
      </c>
      <c r="G216" s="3">
        <v>395403920</v>
      </c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1:18" ht="12.75">
      <c r="A217" s="25" t="s">
        <v>434</v>
      </c>
      <c r="B217" s="26" t="s">
        <v>435</v>
      </c>
      <c r="C217" s="26">
        <v>3</v>
      </c>
      <c r="D217" s="3">
        <v>291699870</v>
      </c>
      <c r="E217" s="3">
        <v>-2859</v>
      </c>
      <c r="F217" s="27">
        <f t="shared" si="3"/>
        <v>-9.801169949098709E-06</v>
      </c>
      <c r="G217" s="3">
        <v>291697011</v>
      </c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1:18" ht="12.75">
      <c r="A218" s="25" t="s">
        <v>436</v>
      </c>
      <c r="B218" s="26" t="s">
        <v>437</v>
      </c>
      <c r="C218" s="26">
        <v>3</v>
      </c>
      <c r="D218" s="3">
        <v>41229159</v>
      </c>
      <c r="E218" s="3">
        <v>1009724</v>
      </c>
      <c r="F218" s="27">
        <f t="shared" si="3"/>
        <v>0.024490531082625284</v>
      </c>
      <c r="G218" s="3">
        <v>42238883</v>
      </c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12.75">
      <c r="A219" s="25" t="s">
        <v>438</v>
      </c>
      <c r="B219" s="26" t="s">
        <v>439</v>
      </c>
      <c r="C219" s="26">
        <v>3</v>
      </c>
      <c r="D219" s="3">
        <v>356186029</v>
      </c>
      <c r="E219" s="3">
        <v>7494134</v>
      </c>
      <c r="F219" s="27">
        <f t="shared" si="3"/>
        <v>0.02103994370874103</v>
      </c>
      <c r="G219" s="3">
        <v>363680163</v>
      </c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12.75">
      <c r="A220" s="25" t="s">
        <v>440</v>
      </c>
      <c r="B220" s="26" t="s">
        <v>441</v>
      </c>
      <c r="C220" s="26">
        <v>3</v>
      </c>
      <c r="D220" s="3">
        <v>719629980</v>
      </c>
      <c r="E220" s="3">
        <v>20073111</v>
      </c>
      <c r="F220" s="27">
        <f t="shared" si="3"/>
        <v>0.02789365584796787</v>
      </c>
      <c r="G220" s="3">
        <v>739703091</v>
      </c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1:18" ht="12.75">
      <c r="A221" s="25" t="s">
        <v>442</v>
      </c>
      <c r="B221" s="26" t="s">
        <v>443</v>
      </c>
      <c r="C221" s="26">
        <v>3</v>
      </c>
      <c r="D221" s="3">
        <v>283098198</v>
      </c>
      <c r="E221" s="3">
        <v>6897269</v>
      </c>
      <c r="F221" s="27">
        <f t="shared" si="3"/>
        <v>0.024363521381368877</v>
      </c>
      <c r="G221" s="3">
        <v>289995467</v>
      </c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12.75">
      <c r="A222" s="25" t="s">
        <v>444</v>
      </c>
      <c r="B222" s="26" t="s">
        <v>445</v>
      </c>
      <c r="C222" s="26">
        <v>3</v>
      </c>
      <c r="D222" s="3">
        <v>1372980725</v>
      </c>
      <c r="E222" s="3">
        <v>42301966</v>
      </c>
      <c r="F222" s="27">
        <f t="shared" si="3"/>
        <v>0.030810313087243087</v>
      </c>
      <c r="G222" s="3">
        <v>1415282691</v>
      </c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18" ht="12.75">
      <c r="A223" s="25" t="s">
        <v>446</v>
      </c>
      <c r="B223" s="26" t="s">
        <v>447</v>
      </c>
      <c r="C223" s="26">
        <v>3</v>
      </c>
      <c r="D223" s="3">
        <v>600465957</v>
      </c>
      <c r="E223" s="3">
        <v>745776</v>
      </c>
      <c r="F223" s="27">
        <f t="shared" si="3"/>
        <v>0.0012419954725260136</v>
      </c>
      <c r="G223" s="3">
        <v>601211733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ht="12.75">
      <c r="A224" s="25" t="s">
        <v>448</v>
      </c>
      <c r="B224" s="26" t="s">
        <v>449</v>
      </c>
      <c r="C224" s="26">
        <v>3</v>
      </c>
      <c r="D224" s="3">
        <v>1472775392</v>
      </c>
      <c r="E224" s="3">
        <v>5620138</v>
      </c>
      <c r="F224" s="27">
        <f t="shared" si="3"/>
        <v>0.0038160184034362245</v>
      </c>
      <c r="G224" s="3">
        <v>1478395530</v>
      </c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12.75">
      <c r="A225" s="25" t="s">
        <v>450</v>
      </c>
      <c r="B225" s="26" t="s">
        <v>451</v>
      </c>
      <c r="C225" s="26">
        <v>3</v>
      </c>
      <c r="D225" s="3">
        <v>1530931759</v>
      </c>
      <c r="E225" s="3">
        <v>-8107249</v>
      </c>
      <c r="F225" s="27">
        <f t="shared" si="3"/>
        <v>-0.005295630554620952</v>
      </c>
      <c r="G225" s="3">
        <v>1522824510</v>
      </c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ht="12.75">
      <c r="A226" s="25" t="s">
        <v>452</v>
      </c>
      <c r="B226" s="26" t="s">
        <v>453</v>
      </c>
      <c r="C226" s="26">
        <v>3</v>
      </c>
      <c r="D226" s="3">
        <v>151794752</v>
      </c>
      <c r="E226" s="3">
        <v>-3062663</v>
      </c>
      <c r="F226" s="27">
        <f t="shared" si="3"/>
        <v>-0.02017634311889781</v>
      </c>
      <c r="G226" s="3">
        <v>148732089</v>
      </c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1:18" ht="12.75">
      <c r="A227" s="25" t="s">
        <v>454</v>
      </c>
      <c r="B227" s="26" t="s">
        <v>455</v>
      </c>
      <c r="C227" s="26">
        <v>3</v>
      </c>
      <c r="D227" s="3">
        <v>750011538</v>
      </c>
      <c r="E227" s="3">
        <v>-10578793</v>
      </c>
      <c r="F227" s="27">
        <f t="shared" si="3"/>
        <v>-0.014104840344469474</v>
      </c>
      <c r="G227" s="3">
        <v>739432745</v>
      </c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18" ht="12.75">
      <c r="A228" s="25" t="s">
        <v>456</v>
      </c>
      <c r="B228" s="26" t="s">
        <v>457</v>
      </c>
      <c r="C228" s="26">
        <v>3</v>
      </c>
      <c r="D228" s="3">
        <v>600538363</v>
      </c>
      <c r="E228" s="3">
        <v>1352373</v>
      </c>
      <c r="F228" s="27">
        <f t="shared" si="3"/>
        <v>0.002251934403064938</v>
      </c>
      <c r="G228" s="3">
        <v>601890736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1:18" ht="12.75">
      <c r="A229" s="25" t="s">
        <v>458</v>
      </c>
      <c r="B229" s="26" t="s">
        <v>459</v>
      </c>
      <c r="C229" s="26">
        <v>2</v>
      </c>
      <c r="D229" s="3">
        <v>248930200</v>
      </c>
      <c r="E229" s="3">
        <v>194217</v>
      </c>
      <c r="F229" s="27">
        <f t="shared" si="3"/>
        <v>0.0007802066603409309</v>
      </c>
      <c r="G229" s="3">
        <v>249124417</v>
      </c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1:18" ht="12.75">
      <c r="A230" s="25" t="s">
        <v>460</v>
      </c>
      <c r="B230" s="26" t="s">
        <v>461</v>
      </c>
      <c r="C230" s="26">
        <v>3</v>
      </c>
      <c r="D230" s="3">
        <v>434943402</v>
      </c>
      <c r="E230" s="3">
        <v>15227509</v>
      </c>
      <c r="F230" s="27">
        <f t="shared" si="3"/>
        <v>0.03501032302129278</v>
      </c>
      <c r="G230" s="3">
        <v>450170911</v>
      </c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ht="12.75">
      <c r="A231" s="25" t="s">
        <v>462</v>
      </c>
      <c r="B231" s="26" t="s">
        <v>463</v>
      </c>
      <c r="C231" s="26">
        <v>3</v>
      </c>
      <c r="D231" s="3">
        <v>613615875</v>
      </c>
      <c r="E231" s="3">
        <v>14062286</v>
      </c>
      <c r="F231" s="27">
        <f t="shared" si="3"/>
        <v>0.022917083101867273</v>
      </c>
      <c r="G231" s="3">
        <v>627678161</v>
      </c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1:18" ht="12.75">
      <c r="A232" s="25" t="s">
        <v>464</v>
      </c>
      <c r="B232" s="26" t="s">
        <v>465</v>
      </c>
      <c r="C232" s="26">
        <v>3</v>
      </c>
      <c r="D232" s="3">
        <v>551409018</v>
      </c>
      <c r="E232" s="3">
        <v>-1224827</v>
      </c>
      <c r="F232" s="27">
        <f t="shared" si="3"/>
        <v>-0.0022212676253328886</v>
      </c>
      <c r="G232" s="3">
        <v>550184191</v>
      </c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1:18" ht="12.75">
      <c r="A233" s="25" t="s">
        <v>466</v>
      </c>
      <c r="B233" s="26" t="s">
        <v>467</v>
      </c>
      <c r="C233" s="26">
        <v>3</v>
      </c>
      <c r="D233" s="3">
        <v>805941787</v>
      </c>
      <c r="E233" s="3">
        <v>-6454408</v>
      </c>
      <c r="F233" s="27">
        <f t="shared" si="3"/>
        <v>-0.008008528784722264</v>
      </c>
      <c r="G233" s="3">
        <v>799487379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1:18" ht="12.75">
      <c r="A234" s="25" t="s">
        <v>468</v>
      </c>
      <c r="B234" s="26" t="s">
        <v>469</v>
      </c>
      <c r="C234" s="26">
        <v>2</v>
      </c>
      <c r="D234" s="3">
        <v>905388081</v>
      </c>
      <c r="E234" s="3">
        <v>4071543</v>
      </c>
      <c r="F234" s="27">
        <f t="shared" si="3"/>
        <v>0.004497014137300091</v>
      </c>
      <c r="G234" s="3">
        <v>909459624</v>
      </c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1:18" ht="12.75">
      <c r="A235" s="25" t="s">
        <v>470</v>
      </c>
      <c r="B235" s="26" t="s">
        <v>471</v>
      </c>
      <c r="C235" s="26">
        <v>2</v>
      </c>
      <c r="D235" s="3">
        <v>223157694</v>
      </c>
      <c r="E235" s="3">
        <v>5728846</v>
      </c>
      <c r="F235" s="27">
        <f t="shared" si="3"/>
        <v>0.025671738658493218</v>
      </c>
      <c r="G235" s="3">
        <v>228886540</v>
      </c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1:18" ht="12.75">
      <c r="A236" s="25" t="s">
        <v>472</v>
      </c>
      <c r="B236" s="26" t="s">
        <v>473</v>
      </c>
      <c r="C236" s="26">
        <v>3</v>
      </c>
      <c r="D236" s="3">
        <v>606225653</v>
      </c>
      <c r="E236" s="3">
        <v>2221867</v>
      </c>
      <c r="F236" s="27">
        <f t="shared" si="3"/>
        <v>0.003665082447443048</v>
      </c>
      <c r="G236" s="3">
        <v>608447520</v>
      </c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1:18" ht="12.75">
      <c r="A237" s="25" t="s">
        <v>474</v>
      </c>
      <c r="B237" s="26" t="s">
        <v>475</v>
      </c>
      <c r="C237" s="26">
        <v>3</v>
      </c>
      <c r="D237" s="3">
        <v>182263683</v>
      </c>
      <c r="E237" s="3">
        <v>-147527</v>
      </c>
      <c r="F237" s="27">
        <f t="shared" si="3"/>
        <v>-0.0008094152250835401</v>
      </c>
      <c r="G237" s="3">
        <v>182116156</v>
      </c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2.75">
      <c r="A238" s="25" t="s">
        <v>476</v>
      </c>
      <c r="B238" s="26" t="s">
        <v>477</v>
      </c>
      <c r="C238" s="26">
        <v>3</v>
      </c>
      <c r="D238" s="3">
        <v>20520034</v>
      </c>
      <c r="E238" s="3">
        <v>-9910</v>
      </c>
      <c r="F238" s="27">
        <f t="shared" si="3"/>
        <v>-0.0004829426695881693</v>
      </c>
      <c r="G238" s="3">
        <v>20510124</v>
      </c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18" ht="12.75">
      <c r="A239" s="25" t="s">
        <v>478</v>
      </c>
      <c r="B239" s="26" t="s">
        <v>479</v>
      </c>
      <c r="C239" s="26">
        <v>3</v>
      </c>
      <c r="D239" s="3">
        <v>103005843</v>
      </c>
      <c r="E239" s="3">
        <v>-104012</v>
      </c>
      <c r="F239" s="27">
        <f t="shared" si="3"/>
        <v>-0.0010097679604447293</v>
      </c>
      <c r="G239" s="3">
        <v>102901831</v>
      </c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1:18" ht="12.75">
      <c r="A240" s="25" t="s">
        <v>480</v>
      </c>
      <c r="B240" s="26" t="s">
        <v>481</v>
      </c>
      <c r="C240" s="26">
        <v>3</v>
      </c>
      <c r="D240" s="3">
        <v>782642255</v>
      </c>
      <c r="E240" s="3">
        <v>-19022218</v>
      </c>
      <c r="F240" s="27">
        <f t="shared" si="3"/>
        <v>-0.024305125206918455</v>
      </c>
      <c r="G240" s="3">
        <v>763620037</v>
      </c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1:18" ht="12.75">
      <c r="A241" s="25" t="s">
        <v>482</v>
      </c>
      <c r="B241" s="26" t="s">
        <v>483</v>
      </c>
      <c r="C241" s="26">
        <v>2</v>
      </c>
      <c r="D241" s="3">
        <v>165519358</v>
      </c>
      <c r="E241" s="3">
        <v>-3326471</v>
      </c>
      <c r="F241" s="27">
        <f t="shared" si="3"/>
        <v>-0.02009717195737311</v>
      </c>
      <c r="G241" s="3">
        <v>162192887</v>
      </c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1:18" ht="12.75">
      <c r="A242" s="25" t="s">
        <v>484</v>
      </c>
      <c r="B242" s="26" t="s">
        <v>485</v>
      </c>
      <c r="C242" s="26">
        <v>3</v>
      </c>
      <c r="D242" s="3">
        <v>1632558066</v>
      </c>
      <c r="E242" s="3">
        <v>14698283</v>
      </c>
      <c r="F242" s="27">
        <f t="shared" si="3"/>
        <v>0.009003222186156533</v>
      </c>
      <c r="G242" s="3">
        <v>1647256349</v>
      </c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1:18" ht="12.75">
      <c r="A243" s="25" t="s">
        <v>486</v>
      </c>
      <c r="B243" s="26" t="s">
        <v>487</v>
      </c>
      <c r="C243" s="26">
        <v>3</v>
      </c>
      <c r="D243" s="3">
        <v>349132883</v>
      </c>
      <c r="E243" s="3">
        <v>6997993</v>
      </c>
      <c r="F243" s="27">
        <f t="shared" si="3"/>
        <v>0.020043924078042227</v>
      </c>
      <c r="G243" s="3">
        <v>356130876</v>
      </c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1:18" ht="12.75">
      <c r="A244" s="25" t="s">
        <v>488</v>
      </c>
      <c r="B244" s="26" t="s">
        <v>489</v>
      </c>
      <c r="C244" s="26">
        <v>3</v>
      </c>
      <c r="D244" s="3">
        <v>635224744</v>
      </c>
      <c r="E244" s="3">
        <v>5995658</v>
      </c>
      <c r="F244" s="27">
        <f t="shared" si="3"/>
        <v>0.009438640507366633</v>
      </c>
      <c r="G244" s="3">
        <v>641220402</v>
      </c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1:18" ht="12.75">
      <c r="A245" s="25" t="s">
        <v>490</v>
      </c>
      <c r="B245" s="26" t="s">
        <v>491</v>
      </c>
      <c r="C245" s="26">
        <v>3</v>
      </c>
      <c r="D245" s="3">
        <v>912108473</v>
      </c>
      <c r="E245" s="3">
        <v>20456257</v>
      </c>
      <c r="F245" s="27">
        <f t="shared" si="3"/>
        <v>0.022427438846958282</v>
      </c>
      <c r="G245" s="3">
        <v>932564730</v>
      </c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1:18" ht="12.75">
      <c r="A246" s="25" t="s">
        <v>492</v>
      </c>
      <c r="B246" s="26" t="s">
        <v>493</v>
      </c>
      <c r="C246" s="26">
        <v>3</v>
      </c>
      <c r="D246" s="3">
        <v>478654388</v>
      </c>
      <c r="E246" s="3">
        <v>9299771</v>
      </c>
      <c r="F246" s="27">
        <f t="shared" si="3"/>
        <v>0.019428989335829507</v>
      </c>
      <c r="G246" s="3">
        <v>487954159</v>
      </c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1:18" ht="12.75">
      <c r="A247" s="25" t="s">
        <v>494</v>
      </c>
      <c r="B247" s="26" t="s">
        <v>495</v>
      </c>
      <c r="C247" s="26">
        <v>3</v>
      </c>
      <c r="D247" s="3">
        <v>410222605</v>
      </c>
      <c r="E247" s="3">
        <v>10538391</v>
      </c>
      <c r="F247" s="27">
        <f t="shared" si="3"/>
        <v>0.025689444880786127</v>
      </c>
      <c r="G247" s="3">
        <v>420760996</v>
      </c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1:18" ht="12.75">
      <c r="A248" s="25" t="s">
        <v>496</v>
      </c>
      <c r="B248" s="26" t="s">
        <v>497</v>
      </c>
      <c r="C248" s="26">
        <v>3</v>
      </c>
      <c r="D248" s="3">
        <v>383342068</v>
      </c>
      <c r="E248" s="3">
        <v>-11563488</v>
      </c>
      <c r="F248" s="27">
        <f t="shared" si="3"/>
        <v>-0.030164933528766792</v>
      </c>
      <c r="G248" s="3">
        <v>371778580</v>
      </c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1:18" ht="12.75">
      <c r="A249" s="25" t="s">
        <v>498</v>
      </c>
      <c r="B249" s="26" t="s">
        <v>499</v>
      </c>
      <c r="C249" s="26">
        <v>3</v>
      </c>
      <c r="D249" s="3">
        <v>377355053</v>
      </c>
      <c r="E249" s="3">
        <v>-6555385</v>
      </c>
      <c r="F249" s="27">
        <f t="shared" si="3"/>
        <v>-0.017371928500451272</v>
      </c>
      <c r="G249" s="3">
        <v>370799668</v>
      </c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1:18" ht="12.75">
      <c r="A250" s="25" t="s">
        <v>500</v>
      </c>
      <c r="B250" s="26" t="s">
        <v>501</v>
      </c>
      <c r="C250" s="26">
        <v>3</v>
      </c>
      <c r="D250" s="3">
        <v>523076700</v>
      </c>
      <c r="E250" s="3">
        <v>5867490</v>
      </c>
      <c r="F250" s="27">
        <f t="shared" si="3"/>
        <v>0.011217265077951283</v>
      </c>
      <c r="G250" s="3">
        <v>528944190</v>
      </c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1:18" ht="12.75">
      <c r="A251" s="25" t="s">
        <v>502</v>
      </c>
      <c r="B251" s="26" t="s">
        <v>503</v>
      </c>
      <c r="C251" s="26">
        <v>3</v>
      </c>
      <c r="D251" s="3">
        <v>1083287610</v>
      </c>
      <c r="E251" s="3">
        <v>-22765146</v>
      </c>
      <c r="F251" s="27">
        <f t="shared" si="3"/>
        <v>-0.021014867879823717</v>
      </c>
      <c r="G251" s="3">
        <v>1060522464</v>
      </c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1:18" ht="12.75">
      <c r="A252" s="25" t="s">
        <v>504</v>
      </c>
      <c r="B252" s="26" t="s">
        <v>505</v>
      </c>
      <c r="C252" s="26">
        <v>2</v>
      </c>
      <c r="D252" s="3">
        <v>355098444</v>
      </c>
      <c r="E252" s="3">
        <v>-5287596</v>
      </c>
      <c r="F252" s="27">
        <f t="shared" si="3"/>
        <v>-0.014890507377159896</v>
      </c>
      <c r="G252" s="3">
        <v>349810848</v>
      </c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1:18" ht="12.75">
      <c r="A253" s="25" t="s">
        <v>506</v>
      </c>
      <c r="B253" s="26" t="s">
        <v>507</v>
      </c>
      <c r="C253" s="26">
        <v>3</v>
      </c>
      <c r="D253" s="3">
        <v>822674118</v>
      </c>
      <c r="E253" s="3">
        <v>-7077248</v>
      </c>
      <c r="F253" s="27">
        <f t="shared" si="3"/>
        <v>-0.008602735694670292</v>
      </c>
      <c r="G253" s="3">
        <v>815596870</v>
      </c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1:7" ht="12.75">
      <c r="A254" s="29" t="s">
        <v>508</v>
      </c>
      <c r="B254" s="30"/>
      <c r="C254" s="31"/>
      <c r="D254" s="32">
        <f>SUM(D8:D253)</f>
        <v>279354777010</v>
      </c>
      <c r="E254" s="32">
        <f>SUM(E8:E253)</f>
        <v>515498211</v>
      </c>
      <c r="F254" s="27">
        <f>+E254/D254</f>
        <v>0.0018453173291593536</v>
      </c>
      <c r="G254" s="32">
        <f>SUM(G8:G253)</f>
        <v>279870275221</v>
      </c>
    </row>
    <row r="255" spans="1:7" ht="12.75">
      <c r="A255" s="33" t="s">
        <v>509</v>
      </c>
      <c r="B255" s="34"/>
      <c r="C255" s="35"/>
      <c r="D255" s="36"/>
      <c r="E255" s="36"/>
      <c r="F255" s="37"/>
      <c r="G255" s="36"/>
    </row>
    <row r="256" spans="1:7" ht="13.5" thickBot="1">
      <c r="A256" s="38" t="s">
        <v>510</v>
      </c>
      <c r="B256" s="39"/>
      <c r="C256" s="40"/>
      <c r="D256" s="41">
        <f>SUM(D8:D253)-D8</f>
        <v>227595622122</v>
      </c>
      <c r="E256" s="41">
        <f>SUM(E8:E253)-E8</f>
        <v>253916162</v>
      </c>
      <c r="F256" s="42">
        <f>+E256/D256</f>
        <v>0.0011156460727697617</v>
      </c>
      <c r="G256" s="41">
        <f>SUM(G8:G253)-G8</f>
        <v>227849538284</v>
      </c>
    </row>
    <row r="257" ht="13.5" thickTop="1"/>
  </sheetData>
  <sheetProtection/>
  <hyperlinks>
    <hyperlink ref="A3" r:id="rId1" display="Certified to Dept. of Education October 7, 2011, pursuant to Neb. Rev. Stat. § 79-1016"/>
  </hyperlinks>
  <printOptions horizontalCentered="1"/>
  <pageMargins left="0.5" right="0.5" top="0.5" bottom="0.5" header="0" footer="0.3"/>
  <pageSetup fitToHeight="5" fitToWidth="1" horizontalDpi="300" verticalDpi="300" orientation="portrait" scale="10" r:id="rId2"/>
  <headerFooter alignWithMargins="0">
    <oddFooter>&amp;L&amp;8Note: For purposes of state aid value,  agricultural land is adjusted to 72% and all other real property is adjusted to 96%, per section 79-1016.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24" customWidth="1"/>
    <col min="2" max="2" width="33.140625" style="24" customWidth="1"/>
    <col min="3" max="3" width="4.421875" style="45" bestFit="1" customWidth="1"/>
    <col min="4" max="4" width="3.57421875" style="45" bestFit="1" customWidth="1"/>
    <col min="5" max="5" width="7.140625" style="45" bestFit="1" customWidth="1"/>
    <col min="6" max="6" width="14.00390625" style="24" bestFit="1" customWidth="1"/>
    <col min="7" max="7" width="7.7109375" style="24" bestFit="1" customWidth="1"/>
    <col min="8" max="8" width="15.57421875" style="24" bestFit="1" customWidth="1"/>
    <col min="9" max="9" width="8.7109375" style="24" customWidth="1"/>
    <col min="10" max="10" width="17.28125" style="24" bestFit="1" customWidth="1"/>
    <col min="11" max="12" width="16.7109375" style="24" customWidth="1"/>
    <col min="13" max="13" width="13.28125" style="47" customWidth="1"/>
    <col min="14" max="14" width="8.7109375" style="24" bestFit="1" customWidth="1"/>
    <col min="15" max="15" width="14.421875" style="24" bestFit="1" customWidth="1"/>
    <col min="16" max="16" width="16.57421875" style="24" bestFit="1" customWidth="1"/>
    <col min="17" max="17" width="14.421875" style="24" bestFit="1" customWidth="1"/>
    <col min="18" max="18" width="10.57421875" style="47" bestFit="1" customWidth="1"/>
    <col min="19" max="19" width="7.8515625" style="24" bestFit="1" customWidth="1"/>
    <col min="20" max="20" width="15.421875" style="24" bestFit="1" customWidth="1"/>
    <col min="21" max="21" width="16.7109375" style="24" customWidth="1"/>
    <col min="22" max="22" width="15.421875" style="24" bestFit="1" customWidth="1"/>
    <col min="23" max="23" width="11.8515625" style="47" bestFit="1" customWidth="1"/>
    <col min="24" max="24" width="7.8515625" style="24" bestFit="1" customWidth="1"/>
    <col min="25" max="25" width="13.421875" style="24" bestFit="1" customWidth="1"/>
    <col min="26" max="26" width="16.57421875" style="24" bestFit="1" customWidth="1"/>
    <col min="27" max="27" width="13.421875" style="24" bestFit="1" customWidth="1"/>
    <col min="28" max="28" width="9.00390625" style="47" bestFit="1" customWidth="1"/>
    <col min="29" max="29" width="11.140625" style="24" customWidth="1"/>
    <col min="30" max="30" width="17.57421875" style="24" bestFit="1" customWidth="1"/>
    <col min="31" max="31" width="8.7109375" style="24" bestFit="1" customWidth="1"/>
    <col min="32" max="32" width="11.140625" style="24" bestFit="1" customWidth="1"/>
    <col min="33" max="33" width="15.140625" style="24" bestFit="1" customWidth="1"/>
    <col min="34" max="35" width="18.28125" style="24" bestFit="1" customWidth="1"/>
    <col min="36" max="36" width="9.00390625" style="47" bestFit="1" customWidth="1"/>
    <col min="37" max="37" width="15.57421875" style="24" customWidth="1"/>
    <col min="38" max="38" width="16.00390625" style="24" customWidth="1"/>
    <col min="39" max="39" width="11.8515625" style="48" bestFit="1" customWidth="1"/>
    <col min="40" max="16384" width="9.140625" style="48" customWidth="1"/>
  </cols>
  <sheetData>
    <row r="1" spans="1:12" ht="12.75">
      <c r="A1" s="43" t="s">
        <v>511</v>
      </c>
      <c r="B1" s="44"/>
      <c r="I1" s="46" t="s">
        <v>512</v>
      </c>
      <c r="J1" s="46"/>
      <c r="K1" s="46"/>
      <c r="L1" s="46"/>
    </row>
    <row r="2" spans="1:2" ht="12.75">
      <c r="A2" s="44" t="s">
        <v>513</v>
      </c>
      <c r="B2" s="44"/>
    </row>
    <row r="3" spans="1:38" ht="12.75">
      <c r="A3" s="47" t="s">
        <v>514</v>
      </c>
      <c r="F3" s="49">
        <v>2015</v>
      </c>
      <c r="G3" s="49"/>
      <c r="H3" s="49">
        <f>$F$3</f>
        <v>2015</v>
      </c>
      <c r="I3" s="49"/>
      <c r="J3" s="49">
        <f>$F$3</f>
        <v>2015</v>
      </c>
      <c r="K3" s="50" t="s">
        <v>515</v>
      </c>
      <c r="L3" s="51">
        <f>$F$3</f>
        <v>2015</v>
      </c>
      <c r="M3" s="52" t="s">
        <v>516</v>
      </c>
      <c r="N3" s="53"/>
      <c r="O3" s="49">
        <f>$F$3</f>
        <v>2015</v>
      </c>
      <c r="P3" s="50" t="str">
        <f>$K$3</f>
        <v>2015 Adj Amnt</v>
      </c>
      <c r="Q3" s="51">
        <f>$F$3</f>
        <v>2015</v>
      </c>
      <c r="R3" s="52" t="s">
        <v>516</v>
      </c>
      <c r="S3" s="53"/>
      <c r="T3" s="49">
        <f>$F$3</f>
        <v>2015</v>
      </c>
      <c r="U3" s="50" t="str">
        <f>$K$3</f>
        <v>2015 Adj Amnt</v>
      </c>
      <c r="V3" s="51">
        <f>$F$3</f>
        <v>2015</v>
      </c>
      <c r="W3" s="52" t="s">
        <v>516</v>
      </c>
      <c r="X3" s="53"/>
      <c r="Y3" s="49">
        <f>$F$3</f>
        <v>2015</v>
      </c>
      <c r="Z3" s="50" t="str">
        <f>$K$3</f>
        <v>2015 Adj Amnt</v>
      </c>
      <c r="AA3" s="51">
        <f>$F$3</f>
        <v>2015</v>
      </c>
      <c r="AB3" s="52" t="s">
        <v>516</v>
      </c>
      <c r="AC3" s="53"/>
      <c r="AD3" s="49">
        <f>$F$3</f>
        <v>2015</v>
      </c>
      <c r="AE3" s="49"/>
      <c r="AF3" s="49">
        <f>$F$3</f>
        <v>2015</v>
      </c>
      <c r="AG3" s="54">
        <f>$F$3</f>
        <v>2015</v>
      </c>
      <c r="AH3" s="50">
        <f>$F$3</f>
        <v>2015</v>
      </c>
      <c r="AI3" s="51">
        <f>$F$3</f>
        <v>2015</v>
      </c>
      <c r="AJ3" s="52" t="s">
        <v>516</v>
      </c>
      <c r="AK3" s="55" t="s">
        <v>517</v>
      </c>
      <c r="AL3" s="49"/>
    </row>
    <row r="4" spans="1:38" ht="12.75">
      <c r="A4" s="47"/>
      <c r="E4" s="56" t="s">
        <v>518</v>
      </c>
      <c r="F4" s="49" t="s">
        <v>15</v>
      </c>
      <c r="G4" s="56" t="s">
        <v>519</v>
      </c>
      <c r="H4" s="49" t="s">
        <v>15</v>
      </c>
      <c r="I4" s="56" t="s">
        <v>520</v>
      </c>
      <c r="J4" s="49" t="s">
        <v>15</v>
      </c>
      <c r="K4" s="57" t="s">
        <v>521</v>
      </c>
      <c r="L4" s="51" t="s">
        <v>522</v>
      </c>
      <c r="M4" s="52" t="s">
        <v>523</v>
      </c>
      <c r="N4" s="56" t="s">
        <v>524</v>
      </c>
      <c r="O4" s="49" t="s">
        <v>15</v>
      </c>
      <c r="P4" s="57" t="s">
        <v>521</v>
      </c>
      <c r="Q4" s="51" t="s">
        <v>522</v>
      </c>
      <c r="R4" s="52" t="s">
        <v>523</v>
      </c>
      <c r="S4" s="56" t="s">
        <v>525</v>
      </c>
      <c r="T4" s="49" t="s">
        <v>15</v>
      </c>
      <c r="U4" s="57" t="s">
        <v>521</v>
      </c>
      <c r="V4" s="51" t="s">
        <v>522</v>
      </c>
      <c r="W4" s="52" t="s">
        <v>523</v>
      </c>
      <c r="X4" s="56" t="s">
        <v>526</v>
      </c>
      <c r="Y4" s="49" t="s">
        <v>15</v>
      </c>
      <c r="Z4" s="57" t="s">
        <v>527</v>
      </c>
      <c r="AA4" s="51" t="s">
        <v>522</v>
      </c>
      <c r="AB4" s="52" t="s">
        <v>523</v>
      </c>
      <c r="AC4" s="56" t="s">
        <v>528</v>
      </c>
      <c r="AD4" s="49" t="s">
        <v>15</v>
      </c>
      <c r="AE4" s="56" t="s">
        <v>529</v>
      </c>
      <c r="AF4" s="49" t="s">
        <v>15</v>
      </c>
      <c r="AG4" s="54" t="s">
        <v>530</v>
      </c>
      <c r="AH4" s="50" t="s">
        <v>531</v>
      </c>
      <c r="AI4" s="51" t="s">
        <v>532</v>
      </c>
      <c r="AJ4" s="52" t="s">
        <v>523</v>
      </c>
      <c r="AK4" s="55" t="s">
        <v>533</v>
      </c>
      <c r="AL4" s="49"/>
    </row>
    <row r="5" spans="1:40" ht="12.75">
      <c r="A5" s="58" t="s">
        <v>534</v>
      </c>
      <c r="B5" s="59" t="s">
        <v>10</v>
      </c>
      <c r="C5" s="60" t="s">
        <v>12</v>
      </c>
      <c r="D5" s="60" t="s">
        <v>535</v>
      </c>
      <c r="E5" s="61" t="s">
        <v>536</v>
      </c>
      <c r="F5" s="58" t="s">
        <v>537</v>
      </c>
      <c r="G5" s="61" t="s">
        <v>536</v>
      </c>
      <c r="H5" s="58" t="s">
        <v>538</v>
      </c>
      <c r="I5" s="61" t="s">
        <v>536</v>
      </c>
      <c r="J5" s="58" t="s">
        <v>539</v>
      </c>
      <c r="K5" s="62" t="s">
        <v>540</v>
      </c>
      <c r="L5" s="63" t="s">
        <v>540</v>
      </c>
      <c r="M5" s="64" t="s">
        <v>540</v>
      </c>
      <c r="N5" s="61" t="s">
        <v>536</v>
      </c>
      <c r="O5" s="58" t="s">
        <v>541</v>
      </c>
      <c r="P5" s="62" t="s">
        <v>541</v>
      </c>
      <c r="Q5" s="63" t="s">
        <v>541</v>
      </c>
      <c r="R5" s="64" t="s">
        <v>541</v>
      </c>
      <c r="S5" s="61" t="s">
        <v>536</v>
      </c>
      <c r="T5" s="58" t="s">
        <v>542</v>
      </c>
      <c r="U5" s="62" t="s">
        <v>542</v>
      </c>
      <c r="V5" s="63" t="s">
        <v>542</v>
      </c>
      <c r="W5" s="64" t="s">
        <v>542</v>
      </c>
      <c r="X5" s="61" t="s">
        <v>536</v>
      </c>
      <c r="Y5" s="58" t="s">
        <v>543</v>
      </c>
      <c r="Z5" s="62" t="s">
        <v>543</v>
      </c>
      <c r="AA5" s="63" t="s">
        <v>543</v>
      </c>
      <c r="AB5" s="64" t="s">
        <v>543</v>
      </c>
      <c r="AC5" s="61" t="s">
        <v>536</v>
      </c>
      <c r="AD5" s="65" t="s">
        <v>544</v>
      </c>
      <c r="AE5" s="61" t="s">
        <v>536</v>
      </c>
      <c r="AF5" s="58" t="s">
        <v>545</v>
      </c>
      <c r="AG5" s="66" t="s">
        <v>546</v>
      </c>
      <c r="AH5" s="62" t="s">
        <v>14</v>
      </c>
      <c r="AI5" s="63" t="s">
        <v>547</v>
      </c>
      <c r="AJ5" s="64" t="s">
        <v>548</v>
      </c>
      <c r="AK5" s="58" t="s">
        <v>549</v>
      </c>
      <c r="AL5" s="58" t="s">
        <v>550</v>
      </c>
      <c r="AM5" s="58" t="s">
        <v>551</v>
      </c>
      <c r="AN5" s="67"/>
    </row>
    <row r="6" spans="1:40" ht="12.75">
      <c r="A6" s="68" t="s">
        <v>17</v>
      </c>
      <c r="B6" s="69" t="s">
        <v>16</v>
      </c>
      <c r="C6" s="26">
        <v>0</v>
      </c>
      <c r="D6" s="26" t="s">
        <v>552</v>
      </c>
      <c r="E6" s="70">
        <f aca="true" t="shared" si="0" ref="E6:E69">+F6/$AG6</f>
        <v>0.038530847853205</v>
      </c>
      <c r="F6" s="71">
        <v>1994324122</v>
      </c>
      <c r="G6" s="72">
        <f aca="true" t="shared" si="1" ref="G6:G69">+H6/$AG6</f>
        <v>0.007895742403142461</v>
      </c>
      <c r="H6" s="71">
        <v>408676954</v>
      </c>
      <c r="I6" s="72">
        <f aca="true" t="shared" si="2" ref="I6:I69">+J6/$AG6</f>
        <v>0.006848571499419571</v>
      </c>
      <c r="J6" s="71">
        <v>354476273</v>
      </c>
      <c r="K6" s="73">
        <v>-1836665</v>
      </c>
      <c r="L6" s="74">
        <f aca="true" t="shared" si="3" ref="L6:L69">+J6+K6</f>
        <v>352639608</v>
      </c>
      <c r="M6" s="75">
        <f aca="true" t="shared" si="4" ref="M6:M69">+K6/J6</f>
        <v>-0.0051813482026764595</v>
      </c>
      <c r="N6" s="76">
        <f aca="true" t="shared" si="5" ref="N6:N69">+O6/$AG6</f>
        <v>0.6523312181016304</v>
      </c>
      <c r="O6" s="71">
        <v>33764112556</v>
      </c>
      <c r="P6" s="73">
        <v>432701587</v>
      </c>
      <c r="Q6" s="74">
        <f aca="true" t="shared" si="6" ref="Q6:Q69">+O6+P6</f>
        <v>34196814143</v>
      </c>
      <c r="R6" s="75">
        <f aca="true" t="shared" si="7" ref="R6:R69">+P6/O6</f>
        <v>0.012815428993797364</v>
      </c>
      <c r="S6" s="76">
        <f aca="true" t="shared" si="8" ref="S6:S69">+T6/$AG6</f>
        <v>0.27906228376902553</v>
      </c>
      <c r="T6" s="71">
        <v>14444027969</v>
      </c>
      <c r="U6" s="73">
        <v>-176544055</v>
      </c>
      <c r="V6" s="74">
        <f>+T6+U6</f>
        <v>14267483914</v>
      </c>
      <c r="W6" s="75">
        <f aca="true" t="shared" si="9" ref="W6:W69">+U6/T6</f>
        <v>-0.012222633144916475</v>
      </c>
      <c r="X6" s="76">
        <f aca="true" t="shared" si="10" ref="X6:X69">+Y6/$AG6</f>
        <v>0.014169233106432168</v>
      </c>
      <c r="Y6" s="71">
        <v>733387531</v>
      </c>
      <c r="Z6" s="73">
        <v>7261182</v>
      </c>
      <c r="AA6" s="74">
        <f>+Y6+Z6</f>
        <v>740648713</v>
      </c>
      <c r="AB6" s="75">
        <f aca="true" t="shared" si="11" ref="AB6:AB69">+Z6/Y6</f>
        <v>0.009900880084638363</v>
      </c>
      <c r="AC6" s="76">
        <f aca="true" t="shared" si="12" ref="AC6:AC69">+AD6/$AG6</f>
        <v>0.001162103267144828</v>
      </c>
      <c r="AD6" s="71">
        <v>60149483</v>
      </c>
      <c r="AE6" s="76">
        <f aca="true" t="shared" si="13" ref="AE6:AE69">AF6/$AG6</f>
        <v>0</v>
      </c>
      <c r="AF6" s="71">
        <v>0</v>
      </c>
      <c r="AG6" s="71">
        <v>51759154888</v>
      </c>
      <c r="AH6" s="73">
        <v>261582049</v>
      </c>
      <c r="AI6" s="74">
        <v>52020736937</v>
      </c>
      <c r="AJ6" s="75">
        <f aca="true" t="shared" si="14" ref="AJ6:AJ69">+AH6/AG6</f>
        <v>0.005053831531176062</v>
      </c>
      <c r="AK6" s="71">
        <v>19454467</v>
      </c>
      <c r="AL6" s="71">
        <v>157770463</v>
      </c>
      <c r="AM6" s="3">
        <v>0</v>
      </c>
      <c r="AN6" s="77"/>
    </row>
    <row r="7" spans="1:40" ht="12.75">
      <c r="A7" s="68" t="s">
        <v>19</v>
      </c>
      <c r="B7" s="69" t="s">
        <v>18</v>
      </c>
      <c r="C7" s="26">
        <v>3</v>
      </c>
      <c r="D7" s="26"/>
      <c r="E7" s="70">
        <f t="shared" si="0"/>
        <v>0.042280173797592024</v>
      </c>
      <c r="F7" s="71">
        <v>20458993</v>
      </c>
      <c r="G7" s="72">
        <f t="shared" si="1"/>
        <v>0.015570973524676807</v>
      </c>
      <c r="H7" s="71">
        <v>7534653</v>
      </c>
      <c r="I7" s="72">
        <f t="shared" si="2"/>
        <v>0.05262668082321748</v>
      </c>
      <c r="J7" s="71">
        <v>25465574</v>
      </c>
      <c r="K7" s="73">
        <v>-131946</v>
      </c>
      <c r="L7" s="74">
        <f t="shared" si="3"/>
        <v>25333628</v>
      </c>
      <c r="M7" s="75">
        <f t="shared" si="4"/>
        <v>-0.005181347964118147</v>
      </c>
      <c r="N7" s="76">
        <f t="shared" si="5"/>
        <v>0.11840400880083435</v>
      </c>
      <c r="O7" s="71">
        <v>57294627</v>
      </c>
      <c r="P7" s="73">
        <v>1280500</v>
      </c>
      <c r="Q7" s="74">
        <f t="shared" si="6"/>
        <v>58575127</v>
      </c>
      <c r="R7" s="75">
        <f t="shared" si="7"/>
        <v>0.022349390633086764</v>
      </c>
      <c r="S7" s="76">
        <f t="shared" si="8"/>
        <v>0.03081951695731174</v>
      </c>
      <c r="T7" s="71">
        <v>14913285</v>
      </c>
      <c r="U7" s="73">
        <v>156062</v>
      </c>
      <c r="V7" s="74">
        <f aca="true" t="shared" si="15" ref="V7:V70">+T7+U7</f>
        <v>15069347</v>
      </c>
      <c r="W7" s="75">
        <f t="shared" si="9"/>
        <v>0.010464629355638279</v>
      </c>
      <c r="X7" s="76">
        <f t="shared" si="10"/>
        <v>0.7241993427779395</v>
      </c>
      <c r="Y7" s="71">
        <v>350433500</v>
      </c>
      <c r="Z7" s="73">
        <v>-3614656</v>
      </c>
      <c r="AA7" s="74">
        <f aca="true" t="shared" si="16" ref="AA7:AA70">+Y7+Z7</f>
        <v>346818844</v>
      </c>
      <c r="AB7" s="75">
        <f t="shared" si="11"/>
        <v>-0.010314812938831476</v>
      </c>
      <c r="AC7" s="76">
        <f t="shared" si="12"/>
        <v>0.016099303318428123</v>
      </c>
      <c r="AD7" s="71">
        <v>7790307</v>
      </c>
      <c r="AE7" s="76">
        <f t="shared" si="13"/>
        <v>0</v>
      </c>
      <c r="AF7" s="71">
        <v>0</v>
      </c>
      <c r="AG7" s="71">
        <v>483890939</v>
      </c>
      <c r="AH7" s="73">
        <v>-2310040</v>
      </c>
      <c r="AI7" s="74">
        <v>481580899</v>
      </c>
      <c r="AJ7" s="75">
        <f t="shared" si="14"/>
        <v>-0.004773885629629449</v>
      </c>
      <c r="AK7" s="71">
        <v>4740</v>
      </c>
      <c r="AL7" s="71">
        <v>76330</v>
      </c>
      <c r="AM7" s="3">
        <v>0</v>
      </c>
      <c r="AN7" s="77"/>
    </row>
    <row r="8" spans="1:40" ht="12.75">
      <c r="A8" s="68" t="s">
        <v>21</v>
      </c>
      <c r="B8" s="69" t="s">
        <v>20</v>
      </c>
      <c r="C8" s="26">
        <v>3</v>
      </c>
      <c r="D8" s="26"/>
      <c r="E8" s="70">
        <f t="shared" si="0"/>
        <v>0.039553183217359913</v>
      </c>
      <c r="F8" s="71">
        <v>39669255</v>
      </c>
      <c r="G8" s="72">
        <f t="shared" si="1"/>
        <v>0.010283477364413327</v>
      </c>
      <c r="H8" s="71">
        <v>10313655</v>
      </c>
      <c r="I8" s="72">
        <f t="shared" si="2"/>
        <v>0.017937172023409404</v>
      </c>
      <c r="J8" s="71">
        <v>17989810</v>
      </c>
      <c r="K8" s="73">
        <v>-93212</v>
      </c>
      <c r="L8" s="74">
        <f t="shared" si="3"/>
        <v>17896598</v>
      </c>
      <c r="M8" s="75">
        <f t="shared" si="4"/>
        <v>-0.00518137767991991</v>
      </c>
      <c r="N8" s="76">
        <f t="shared" si="5"/>
        <v>0.6574058233060716</v>
      </c>
      <c r="O8" s="71">
        <v>659335030</v>
      </c>
      <c r="P8" s="73">
        <v>14026589</v>
      </c>
      <c r="Q8" s="74">
        <f t="shared" si="6"/>
        <v>673361619</v>
      </c>
      <c r="R8" s="75">
        <f t="shared" si="7"/>
        <v>0.02127384161584741</v>
      </c>
      <c r="S8" s="76">
        <f t="shared" si="8"/>
        <v>0.27123452195274056</v>
      </c>
      <c r="T8" s="71">
        <v>272030480</v>
      </c>
      <c r="U8" s="73">
        <v>2836104</v>
      </c>
      <c r="V8" s="74">
        <f t="shared" si="15"/>
        <v>274866584</v>
      </c>
      <c r="W8" s="75">
        <f t="shared" si="9"/>
        <v>0.010425684651219966</v>
      </c>
      <c r="X8" s="76">
        <f t="shared" si="10"/>
        <v>0.0034681773733845</v>
      </c>
      <c r="Y8" s="71">
        <v>3478355</v>
      </c>
      <c r="Z8" s="73">
        <v>-47649</v>
      </c>
      <c r="AA8" s="74">
        <f t="shared" si="16"/>
        <v>3430706</v>
      </c>
      <c r="AB8" s="75">
        <f t="shared" si="11"/>
        <v>-0.013698716778477182</v>
      </c>
      <c r="AC8" s="76">
        <f t="shared" si="12"/>
        <v>0.00011764476262073227</v>
      </c>
      <c r="AD8" s="71">
        <v>117990</v>
      </c>
      <c r="AE8" s="76">
        <f t="shared" si="13"/>
        <v>0</v>
      </c>
      <c r="AF8" s="71">
        <v>0</v>
      </c>
      <c r="AG8" s="71">
        <v>1002934575</v>
      </c>
      <c r="AH8" s="73">
        <v>16721832</v>
      </c>
      <c r="AI8" s="74">
        <v>1019656407</v>
      </c>
      <c r="AJ8" s="75">
        <f t="shared" si="14"/>
        <v>0.016672904112414313</v>
      </c>
      <c r="AK8" s="71">
        <v>85470</v>
      </c>
      <c r="AL8" s="71">
        <v>2600740</v>
      </c>
      <c r="AM8" s="3">
        <v>0</v>
      </c>
      <c r="AN8" s="77"/>
    </row>
    <row r="9" spans="1:40" ht="12.75">
      <c r="A9" s="68" t="s">
        <v>23</v>
      </c>
      <c r="B9" s="69" t="s">
        <v>22</v>
      </c>
      <c r="C9" s="26">
        <v>3</v>
      </c>
      <c r="D9" s="26"/>
      <c r="E9" s="70">
        <f t="shared" si="0"/>
        <v>0.08067003135987086</v>
      </c>
      <c r="F9" s="71">
        <v>139756826</v>
      </c>
      <c r="G9" s="72">
        <f t="shared" si="1"/>
        <v>0.012037651590474938</v>
      </c>
      <c r="H9" s="71">
        <v>20854634</v>
      </c>
      <c r="I9" s="72">
        <f t="shared" si="2"/>
        <v>0.02614837612658797</v>
      </c>
      <c r="J9" s="71">
        <v>45300764</v>
      </c>
      <c r="K9" s="73">
        <v>-234720</v>
      </c>
      <c r="L9" s="74">
        <f t="shared" si="3"/>
        <v>45066044</v>
      </c>
      <c r="M9" s="75">
        <f t="shared" si="4"/>
        <v>-0.005181369568071744</v>
      </c>
      <c r="N9" s="76">
        <f t="shared" si="5"/>
        <v>0.21737200767864534</v>
      </c>
      <c r="O9" s="71">
        <v>376586216</v>
      </c>
      <c r="P9" s="73">
        <v>7884482</v>
      </c>
      <c r="Q9" s="74">
        <f t="shared" si="6"/>
        <v>384470698</v>
      </c>
      <c r="R9" s="75">
        <f t="shared" si="7"/>
        <v>0.020936724885331437</v>
      </c>
      <c r="S9" s="76">
        <f t="shared" si="8"/>
        <v>0.08687564865277925</v>
      </c>
      <c r="T9" s="71">
        <v>150507750</v>
      </c>
      <c r="U9" s="73">
        <v>1346799</v>
      </c>
      <c r="V9" s="74">
        <f t="shared" si="15"/>
        <v>151854549</v>
      </c>
      <c r="W9" s="75">
        <f t="shared" si="9"/>
        <v>0.008948369768334189</v>
      </c>
      <c r="X9" s="76">
        <f t="shared" si="10"/>
        <v>0.5641040676643359</v>
      </c>
      <c r="Y9" s="71">
        <v>977282303</v>
      </c>
      <c r="Z9" s="73">
        <v>-13128287</v>
      </c>
      <c r="AA9" s="74">
        <f t="shared" si="16"/>
        <v>964154016</v>
      </c>
      <c r="AB9" s="75">
        <f t="shared" si="11"/>
        <v>-0.01343346437329276</v>
      </c>
      <c r="AC9" s="76">
        <f t="shared" si="12"/>
        <v>0.012792216927305764</v>
      </c>
      <c r="AD9" s="71">
        <v>22161881</v>
      </c>
      <c r="AE9" s="76">
        <f t="shared" si="13"/>
        <v>0</v>
      </c>
      <c r="AF9" s="71">
        <v>0</v>
      </c>
      <c r="AG9" s="71">
        <v>1732450374</v>
      </c>
      <c r="AH9" s="73">
        <v>-4131726</v>
      </c>
      <c r="AI9" s="74">
        <v>1728318648</v>
      </c>
      <c r="AJ9" s="75">
        <f t="shared" si="14"/>
        <v>-0.002384902945566278</v>
      </c>
      <c r="AK9" s="71">
        <v>0</v>
      </c>
      <c r="AL9" s="71">
        <v>0</v>
      </c>
      <c r="AM9" s="3">
        <v>0</v>
      </c>
      <c r="AN9" s="77"/>
    </row>
    <row r="10" spans="1:40" ht="12.75">
      <c r="A10" s="68" t="s">
        <v>25</v>
      </c>
      <c r="B10" s="69" t="s">
        <v>24</v>
      </c>
      <c r="C10" s="26">
        <v>3</v>
      </c>
      <c r="D10" s="26"/>
      <c r="E10" s="70">
        <f t="shared" si="0"/>
        <v>0.04699294820102786</v>
      </c>
      <c r="F10" s="71">
        <v>39861252</v>
      </c>
      <c r="G10" s="72">
        <f t="shared" si="1"/>
        <v>0.0253656913561461</v>
      </c>
      <c r="H10" s="71">
        <v>21516169</v>
      </c>
      <c r="I10" s="72">
        <f t="shared" si="2"/>
        <v>0.0035892595758266546</v>
      </c>
      <c r="J10" s="71">
        <v>3044550</v>
      </c>
      <c r="K10" s="73">
        <v>-15774</v>
      </c>
      <c r="L10" s="74">
        <f t="shared" si="3"/>
        <v>3028776</v>
      </c>
      <c r="M10" s="75">
        <f t="shared" si="4"/>
        <v>-0.005181061240577425</v>
      </c>
      <c r="N10" s="76">
        <f t="shared" si="5"/>
        <v>0.05588436899683132</v>
      </c>
      <c r="O10" s="71">
        <v>47403302</v>
      </c>
      <c r="P10" s="73">
        <v>1007589</v>
      </c>
      <c r="Q10" s="74">
        <f t="shared" si="6"/>
        <v>48410891</v>
      </c>
      <c r="R10" s="75">
        <f t="shared" si="7"/>
        <v>0.02125567117666191</v>
      </c>
      <c r="S10" s="76">
        <f t="shared" si="8"/>
        <v>0.018602545695454827</v>
      </c>
      <c r="T10" s="71">
        <v>15779405</v>
      </c>
      <c r="U10" s="73">
        <v>37619</v>
      </c>
      <c r="V10" s="74">
        <f t="shared" si="15"/>
        <v>15817024</v>
      </c>
      <c r="W10" s="75">
        <f t="shared" si="9"/>
        <v>0.0023840569400430498</v>
      </c>
      <c r="X10" s="76">
        <f t="shared" si="10"/>
        <v>0.8340392733150556</v>
      </c>
      <c r="Y10" s="71">
        <v>707464650</v>
      </c>
      <c r="Z10" s="73">
        <v>-18358622</v>
      </c>
      <c r="AA10" s="74">
        <f t="shared" si="16"/>
        <v>689106028</v>
      </c>
      <c r="AB10" s="75">
        <f t="shared" si="11"/>
        <v>-0.025949878909144082</v>
      </c>
      <c r="AC10" s="76">
        <f t="shared" si="12"/>
        <v>0.015525912859657634</v>
      </c>
      <c r="AD10" s="71">
        <v>13169685</v>
      </c>
      <c r="AE10" s="76">
        <f t="shared" si="13"/>
        <v>0</v>
      </c>
      <c r="AF10" s="71">
        <v>0</v>
      </c>
      <c r="AG10" s="71">
        <v>848239013</v>
      </c>
      <c r="AH10" s="73">
        <v>-17329188</v>
      </c>
      <c r="AI10" s="74">
        <v>830909825</v>
      </c>
      <c r="AJ10" s="75">
        <f t="shared" si="14"/>
        <v>-0.0204296050221873</v>
      </c>
      <c r="AK10" s="71">
        <v>297855</v>
      </c>
      <c r="AL10" s="71">
        <v>350320</v>
      </c>
      <c r="AM10" s="3">
        <v>0</v>
      </c>
      <c r="AN10" s="77"/>
    </row>
    <row r="11" spans="1:40" ht="12.75">
      <c r="A11" s="68" t="s">
        <v>27</v>
      </c>
      <c r="B11" s="69" t="s">
        <v>26</v>
      </c>
      <c r="C11" s="26">
        <v>3</v>
      </c>
      <c r="D11" s="26"/>
      <c r="E11" s="70">
        <f t="shared" si="0"/>
        <v>0.0527732698658023</v>
      </c>
      <c r="F11" s="71">
        <v>30136874</v>
      </c>
      <c r="G11" s="72">
        <f t="shared" si="1"/>
        <v>0.0033473000820814533</v>
      </c>
      <c r="H11" s="71">
        <v>1911520</v>
      </c>
      <c r="I11" s="72">
        <f t="shared" si="2"/>
        <v>0.0008636556745850093</v>
      </c>
      <c r="J11" s="71">
        <v>493202</v>
      </c>
      <c r="K11" s="73">
        <v>-2555</v>
      </c>
      <c r="L11" s="74">
        <f t="shared" si="3"/>
        <v>490647</v>
      </c>
      <c r="M11" s="75">
        <f t="shared" si="4"/>
        <v>-0.005180433169370765</v>
      </c>
      <c r="N11" s="76">
        <f t="shared" si="5"/>
        <v>0.13143661844339616</v>
      </c>
      <c r="O11" s="71">
        <v>75058620</v>
      </c>
      <c r="P11" s="73">
        <v>1595601</v>
      </c>
      <c r="Q11" s="74">
        <f t="shared" si="6"/>
        <v>76654221</v>
      </c>
      <c r="R11" s="75">
        <f t="shared" si="7"/>
        <v>0.021258064696633112</v>
      </c>
      <c r="S11" s="76">
        <f t="shared" si="8"/>
        <v>0.05672731711910901</v>
      </c>
      <c r="T11" s="71">
        <v>32394885</v>
      </c>
      <c r="U11" s="73">
        <v>0</v>
      </c>
      <c r="V11" s="74">
        <f t="shared" si="15"/>
        <v>32394885</v>
      </c>
      <c r="W11" s="75">
        <f t="shared" si="9"/>
        <v>0</v>
      </c>
      <c r="X11" s="76">
        <f t="shared" si="10"/>
        <v>0.7340242327736208</v>
      </c>
      <c r="Y11" s="71">
        <v>419174250</v>
      </c>
      <c r="Z11" s="73">
        <v>5903864</v>
      </c>
      <c r="AA11" s="74">
        <f t="shared" si="16"/>
        <v>425078114</v>
      </c>
      <c r="AB11" s="75">
        <f t="shared" si="11"/>
        <v>0.014084510200710087</v>
      </c>
      <c r="AC11" s="76">
        <f t="shared" si="12"/>
        <v>0.020827606041405246</v>
      </c>
      <c r="AD11" s="71">
        <v>11893880</v>
      </c>
      <c r="AE11" s="76">
        <f t="shared" si="13"/>
        <v>0</v>
      </c>
      <c r="AF11" s="71">
        <v>0</v>
      </c>
      <c r="AG11" s="71">
        <v>571063231</v>
      </c>
      <c r="AH11" s="73">
        <v>7496910</v>
      </c>
      <c r="AI11" s="74">
        <v>578560141</v>
      </c>
      <c r="AJ11" s="75">
        <f t="shared" si="14"/>
        <v>0.013127985821941319</v>
      </c>
      <c r="AK11" s="71">
        <v>0</v>
      </c>
      <c r="AL11" s="71">
        <v>31030</v>
      </c>
      <c r="AM11" s="3">
        <v>0</v>
      </c>
      <c r="AN11" s="77"/>
    </row>
    <row r="12" spans="1:40" ht="12.75">
      <c r="A12" s="68" t="s">
        <v>29</v>
      </c>
      <c r="B12" s="69" t="s">
        <v>28</v>
      </c>
      <c r="C12" s="26">
        <v>3</v>
      </c>
      <c r="D12" s="26"/>
      <c r="E12" s="70">
        <f t="shared" si="0"/>
        <v>0.05225915837401769</v>
      </c>
      <c r="F12" s="71">
        <v>37770924</v>
      </c>
      <c r="G12" s="72">
        <f t="shared" si="1"/>
        <v>0.002474791792126394</v>
      </c>
      <c r="H12" s="71">
        <v>1788685</v>
      </c>
      <c r="I12" s="72">
        <f t="shared" si="2"/>
        <v>0.0003446211405535632</v>
      </c>
      <c r="J12" s="71">
        <v>249079</v>
      </c>
      <c r="K12" s="73">
        <v>-1291</v>
      </c>
      <c r="L12" s="74">
        <f t="shared" si="3"/>
        <v>247788</v>
      </c>
      <c r="M12" s="75">
        <f t="shared" si="4"/>
        <v>-0.005183094520212463</v>
      </c>
      <c r="N12" s="76">
        <f t="shared" si="5"/>
        <v>0.06774856278654634</v>
      </c>
      <c r="O12" s="71">
        <v>48966074</v>
      </c>
      <c r="P12" s="73">
        <v>1084598</v>
      </c>
      <c r="Q12" s="74">
        <f t="shared" si="6"/>
        <v>50050672</v>
      </c>
      <c r="R12" s="75">
        <f t="shared" si="7"/>
        <v>0.02214998899033645</v>
      </c>
      <c r="S12" s="76">
        <f t="shared" si="8"/>
        <v>0.03440881848915393</v>
      </c>
      <c r="T12" s="71">
        <v>24869380</v>
      </c>
      <c r="U12" s="73">
        <v>0</v>
      </c>
      <c r="V12" s="74">
        <f t="shared" si="15"/>
        <v>24869380</v>
      </c>
      <c r="W12" s="75">
        <f t="shared" si="9"/>
        <v>0</v>
      </c>
      <c r="X12" s="76">
        <f t="shared" si="10"/>
        <v>0.8155471971726144</v>
      </c>
      <c r="Y12" s="71">
        <v>589446370</v>
      </c>
      <c r="Z12" s="73">
        <v>7285402</v>
      </c>
      <c r="AA12" s="74">
        <f t="shared" si="16"/>
        <v>596731772</v>
      </c>
      <c r="AB12" s="75">
        <f t="shared" si="11"/>
        <v>0.012359736815412062</v>
      </c>
      <c r="AC12" s="76">
        <f t="shared" si="12"/>
        <v>0.027216850244987763</v>
      </c>
      <c r="AD12" s="71">
        <v>19671300</v>
      </c>
      <c r="AE12" s="76">
        <f t="shared" si="13"/>
        <v>0</v>
      </c>
      <c r="AF12" s="71">
        <v>0</v>
      </c>
      <c r="AG12" s="71">
        <v>722761812</v>
      </c>
      <c r="AH12" s="73">
        <v>8368709</v>
      </c>
      <c r="AI12" s="74">
        <v>731130521</v>
      </c>
      <c r="AJ12" s="75">
        <f t="shared" si="14"/>
        <v>0.011578792433488447</v>
      </c>
      <c r="AK12" s="71">
        <v>0</v>
      </c>
      <c r="AL12" s="71">
        <v>0</v>
      </c>
      <c r="AM12" s="3">
        <v>0</v>
      </c>
      <c r="AN12" s="77"/>
    </row>
    <row r="13" spans="1:40" ht="12.75">
      <c r="A13" s="68" t="s">
        <v>31</v>
      </c>
      <c r="B13" s="69" t="s">
        <v>30</v>
      </c>
      <c r="C13" s="26">
        <v>3</v>
      </c>
      <c r="D13" s="26" t="s">
        <v>553</v>
      </c>
      <c r="E13" s="70">
        <f t="shared" si="0"/>
        <v>0.06131293292803443</v>
      </c>
      <c r="F13" s="71">
        <v>64965885</v>
      </c>
      <c r="G13" s="72">
        <f t="shared" si="1"/>
        <v>0.0038011773466766303</v>
      </c>
      <c r="H13" s="71">
        <v>4027647</v>
      </c>
      <c r="I13" s="72">
        <f t="shared" si="2"/>
        <v>0.006341907639003029</v>
      </c>
      <c r="J13" s="71">
        <v>6719751</v>
      </c>
      <c r="K13" s="73">
        <v>-34816</v>
      </c>
      <c r="L13" s="74">
        <f t="shared" si="3"/>
        <v>6684935</v>
      </c>
      <c r="M13" s="75">
        <f t="shared" si="4"/>
        <v>-0.005181144360855038</v>
      </c>
      <c r="N13" s="76">
        <f t="shared" si="5"/>
        <v>0.08258115254244353</v>
      </c>
      <c r="O13" s="71">
        <v>87501240</v>
      </c>
      <c r="P13" s="73">
        <v>1473313</v>
      </c>
      <c r="Q13" s="74">
        <f t="shared" si="6"/>
        <v>88974553</v>
      </c>
      <c r="R13" s="75">
        <f t="shared" si="7"/>
        <v>0.01683762424395357</v>
      </c>
      <c r="S13" s="76">
        <f t="shared" si="8"/>
        <v>0.04899011675033315</v>
      </c>
      <c r="T13" s="71">
        <v>51908890</v>
      </c>
      <c r="U13" s="73">
        <v>0</v>
      </c>
      <c r="V13" s="74">
        <f t="shared" si="15"/>
        <v>51908890</v>
      </c>
      <c r="W13" s="75">
        <f t="shared" si="9"/>
        <v>0</v>
      </c>
      <c r="X13" s="76">
        <f t="shared" si="10"/>
        <v>0.7700248449096497</v>
      </c>
      <c r="Y13" s="71">
        <v>815902015</v>
      </c>
      <c r="Z13" s="73">
        <v>8983639</v>
      </c>
      <c r="AA13" s="74">
        <f t="shared" si="16"/>
        <v>824885654</v>
      </c>
      <c r="AB13" s="75">
        <f t="shared" si="11"/>
        <v>0.011010683678725808</v>
      </c>
      <c r="AC13" s="76">
        <f t="shared" si="12"/>
        <v>0.02694786788385949</v>
      </c>
      <c r="AD13" s="71">
        <v>28553390</v>
      </c>
      <c r="AE13" s="76">
        <f t="shared" si="13"/>
        <v>0</v>
      </c>
      <c r="AF13" s="71">
        <v>0</v>
      </c>
      <c r="AG13" s="71">
        <v>1059578818</v>
      </c>
      <c r="AH13" s="73">
        <v>10422136</v>
      </c>
      <c r="AI13" s="74">
        <v>1070000954</v>
      </c>
      <c r="AJ13" s="75">
        <f t="shared" si="14"/>
        <v>0.009836112069201444</v>
      </c>
      <c r="AK13" s="71">
        <v>0</v>
      </c>
      <c r="AL13" s="71">
        <v>389885</v>
      </c>
      <c r="AM13" s="3">
        <v>0</v>
      </c>
      <c r="AN13" s="77"/>
    </row>
    <row r="14" spans="1:40" ht="12.75">
      <c r="A14" s="68" t="s">
        <v>33</v>
      </c>
      <c r="B14" s="69" t="s">
        <v>32</v>
      </c>
      <c r="C14" s="26">
        <v>2</v>
      </c>
      <c r="D14" s="26"/>
      <c r="E14" s="70">
        <f t="shared" si="0"/>
        <v>0.034496131534223956</v>
      </c>
      <c r="F14" s="71">
        <v>6702033</v>
      </c>
      <c r="G14" s="72">
        <f t="shared" si="1"/>
        <v>0.004958323530439219</v>
      </c>
      <c r="H14" s="71">
        <v>963321</v>
      </c>
      <c r="I14" s="72">
        <f t="shared" si="2"/>
        <v>0.0012997339235165852</v>
      </c>
      <c r="J14" s="71">
        <v>252517</v>
      </c>
      <c r="K14" s="73">
        <v>-1309</v>
      </c>
      <c r="L14" s="74">
        <f t="shared" si="3"/>
        <v>251208</v>
      </c>
      <c r="M14" s="75">
        <f t="shared" si="4"/>
        <v>-0.005183809406891417</v>
      </c>
      <c r="N14" s="76">
        <f t="shared" si="5"/>
        <v>0.05780310517288049</v>
      </c>
      <c r="O14" s="71">
        <v>11230196</v>
      </c>
      <c r="P14" s="73">
        <v>0</v>
      </c>
      <c r="Q14" s="74">
        <f t="shared" si="6"/>
        <v>11230196</v>
      </c>
      <c r="R14" s="75">
        <f t="shared" si="7"/>
        <v>0</v>
      </c>
      <c r="S14" s="76">
        <f t="shared" si="8"/>
        <v>0.025365834897931767</v>
      </c>
      <c r="T14" s="71">
        <v>4928166</v>
      </c>
      <c r="U14" s="73">
        <v>0</v>
      </c>
      <c r="V14" s="74">
        <f t="shared" si="15"/>
        <v>4928166</v>
      </c>
      <c r="W14" s="75">
        <f t="shared" si="9"/>
        <v>0</v>
      </c>
      <c r="X14" s="76">
        <f t="shared" si="10"/>
        <v>0.8642866227146664</v>
      </c>
      <c r="Y14" s="71">
        <v>167916726</v>
      </c>
      <c r="Z14" s="73">
        <v>7185040</v>
      </c>
      <c r="AA14" s="74">
        <f t="shared" si="16"/>
        <v>175101766</v>
      </c>
      <c r="AB14" s="75">
        <f t="shared" si="11"/>
        <v>0.04278930497965998</v>
      </c>
      <c r="AC14" s="76">
        <f t="shared" si="12"/>
        <v>0.011790248226341645</v>
      </c>
      <c r="AD14" s="71">
        <v>2290652</v>
      </c>
      <c r="AE14" s="76">
        <f t="shared" si="13"/>
        <v>0</v>
      </c>
      <c r="AF14" s="71">
        <v>0</v>
      </c>
      <c r="AG14" s="71">
        <v>194283611</v>
      </c>
      <c r="AH14" s="73">
        <v>7183731</v>
      </c>
      <c r="AI14" s="74">
        <v>201467342</v>
      </c>
      <c r="AJ14" s="75">
        <f t="shared" si="14"/>
        <v>0.036975486316238995</v>
      </c>
      <c r="AK14" s="71">
        <v>0</v>
      </c>
      <c r="AL14" s="71">
        <v>0</v>
      </c>
      <c r="AM14" s="3">
        <v>0</v>
      </c>
      <c r="AN14" s="77"/>
    </row>
    <row r="15" spans="1:40" ht="12.75">
      <c r="A15" s="68" t="s">
        <v>35</v>
      </c>
      <c r="B15" s="69" t="s">
        <v>34</v>
      </c>
      <c r="C15" s="26">
        <v>3</v>
      </c>
      <c r="D15" s="26"/>
      <c r="E15" s="70">
        <f t="shared" si="0"/>
        <v>0.05699768026405313</v>
      </c>
      <c r="F15" s="71">
        <v>16312873</v>
      </c>
      <c r="G15" s="72">
        <f t="shared" si="1"/>
        <v>0.020150735841832662</v>
      </c>
      <c r="H15" s="71">
        <v>5767189</v>
      </c>
      <c r="I15" s="72">
        <f t="shared" si="2"/>
        <v>0.004330187277743393</v>
      </c>
      <c r="J15" s="71">
        <v>1239310</v>
      </c>
      <c r="K15" s="73">
        <v>-6421</v>
      </c>
      <c r="L15" s="74">
        <f t="shared" si="3"/>
        <v>1232889</v>
      </c>
      <c r="M15" s="75">
        <f t="shared" si="4"/>
        <v>-0.005181108842823829</v>
      </c>
      <c r="N15" s="76">
        <f t="shared" si="5"/>
        <v>0.08900334456312495</v>
      </c>
      <c r="O15" s="71">
        <v>25472971</v>
      </c>
      <c r="P15" s="73">
        <v>-14550</v>
      </c>
      <c r="Q15" s="74">
        <f t="shared" si="6"/>
        <v>25458421</v>
      </c>
      <c r="R15" s="75">
        <f t="shared" si="7"/>
        <v>-0.0005711936781932504</v>
      </c>
      <c r="S15" s="76">
        <f t="shared" si="8"/>
        <v>0.0006163260642375741</v>
      </c>
      <c r="T15" s="71">
        <v>176394</v>
      </c>
      <c r="U15" s="73">
        <v>0</v>
      </c>
      <c r="V15" s="74">
        <f t="shared" si="15"/>
        <v>176394</v>
      </c>
      <c r="W15" s="75">
        <f t="shared" si="9"/>
        <v>0</v>
      </c>
      <c r="X15" s="76">
        <f t="shared" si="10"/>
        <v>0.7447907058446002</v>
      </c>
      <c r="Y15" s="71">
        <v>213160889</v>
      </c>
      <c r="Z15" s="73">
        <v>2632935</v>
      </c>
      <c r="AA15" s="74">
        <f t="shared" si="16"/>
        <v>215793824</v>
      </c>
      <c r="AB15" s="75">
        <f t="shared" si="11"/>
        <v>0.012351867232079334</v>
      </c>
      <c r="AC15" s="76">
        <f t="shared" si="12"/>
        <v>0.027838242950875024</v>
      </c>
      <c r="AD15" s="71">
        <v>7967372</v>
      </c>
      <c r="AE15" s="76">
        <f t="shared" si="13"/>
        <v>0.05627277719353313</v>
      </c>
      <c r="AF15" s="71">
        <v>16105404</v>
      </c>
      <c r="AG15" s="71">
        <v>286202402</v>
      </c>
      <c r="AH15" s="73">
        <v>2611964</v>
      </c>
      <c r="AI15" s="74">
        <v>288814366</v>
      </c>
      <c r="AJ15" s="75">
        <f t="shared" si="14"/>
        <v>0.009126282594930842</v>
      </c>
      <c r="AK15" s="71">
        <v>0</v>
      </c>
      <c r="AL15" s="71">
        <v>0</v>
      </c>
      <c r="AM15" s="3">
        <v>0</v>
      </c>
      <c r="AN15" s="77"/>
    </row>
    <row r="16" spans="1:40" ht="12.75">
      <c r="A16" s="68" t="s">
        <v>37</v>
      </c>
      <c r="B16" s="69" t="s">
        <v>36</v>
      </c>
      <c r="C16" s="26">
        <v>3</v>
      </c>
      <c r="D16" s="26"/>
      <c r="E16" s="70">
        <f t="shared" si="0"/>
        <v>0.029874432455606132</v>
      </c>
      <c r="F16" s="71">
        <v>9548997</v>
      </c>
      <c r="G16" s="72">
        <f t="shared" si="1"/>
        <v>0.024854637720521457</v>
      </c>
      <c r="H16" s="71">
        <v>7944481</v>
      </c>
      <c r="I16" s="72">
        <f t="shared" si="2"/>
        <v>0.0899925528513337</v>
      </c>
      <c r="J16" s="71">
        <v>28765019</v>
      </c>
      <c r="K16" s="73">
        <v>-149041</v>
      </c>
      <c r="L16" s="74">
        <f t="shared" si="3"/>
        <v>28615978</v>
      </c>
      <c r="M16" s="75">
        <f t="shared" si="4"/>
        <v>-0.005181328056831806</v>
      </c>
      <c r="N16" s="76">
        <f t="shared" si="5"/>
        <v>0.04933642526245748</v>
      </c>
      <c r="O16" s="71">
        <v>15769785</v>
      </c>
      <c r="P16" s="73">
        <v>-135476</v>
      </c>
      <c r="Q16" s="74">
        <f t="shared" si="6"/>
        <v>15634309</v>
      </c>
      <c r="R16" s="75">
        <f t="shared" si="7"/>
        <v>-0.00859085903834453</v>
      </c>
      <c r="S16" s="76">
        <f t="shared" si="8"/>
        <v>0.0023635442007884605</v>
      </c>
      <c r="T16" s="71">
        <v>755478</v>
      </c>
      <c r="U16" s="73">
        <v>0</v>
      </c>
      <c r="V16" s="74">
        <f t="shared" si="15"/>
        <v>755478</v>
      </c>
      <c r="W16" s="75">
        <f t="shared" si="9"/>
        <v>0</v>
      </c>
      <c r="X16" s="76">
        <f t="shared" si="10"/>
        <v>0.7710346034167532</v>
      </c>
      <c r="Y16" s="71">
        <v>246451782</v>
      </c>
      <c r="Z16" s="73">
        <v>8638716</v>
      </c>
      <c r="AA16" s="74">
        <f t="shared" si="16"/>
        <v>255090498</v>
      </c>
      <c r="AB16" s="75">
        <f t="shared" si="11"/>
        <v>0.035052357625070855</v>
      </c>
      <c r="AC16" s="76">
        <f t="shared" si="12"/>
        <v>0.032543804092539486</v>
      </c>
      <c r="AD16" s="71">
        <v>10402229</v>
      </c>
      <c r="AE16" s="76">
        <f t="shared" si="13"/>
        <v>0</v>
      </c>
      <c r="AF16" s="71">
        <v>0</v>
      </c>
      <c r="AG16" s="71">
        <v>319637771</v>
      </c>
      <c r="AH16" s="73">
        <v>8354199</v>
      </c>
      <c r="AI16" s="74">
        <v>327991970</v>
      </c>
      <c r="AJ16" s="75">
        <f t="shared" si="14"/>
        <v>0.026136457446388588</v>
      </c>
      <c r="AK16" s="71">
        <v>0</v>
      </c>
      <c r="AL16" s="71">
        <v>0</v>
      </c>
      <c r="AM16" s="3">
        <v>0</v>
      </c>
      <c r="AN16" s="77"/>
    </row>
    <row r="17" spans="1:40" ht="12.75">
      <c r="A17" s="68" t="s">
        <v>39</v>
      </c>
      <c r="B17" s="69" t="s">
        <v>38</v>
      </c>
      <c r="C17" s="26">
        <v>3</v>
      </c>
      <c r="D17" s="26"/>
      <c r="E17" s="70">
        <f t="shared" si="0"/>
        <v>0.05636453258868176</v>
      </c>
      <c r="F17" s="71">
        <v>74029739</v>
      </c>
      <c r="G17" s="72">
        <f t="shared" si="1"/>
        <v>0.004249092158367804</v>
      </c>
      <c r="H17" s="71">
        <v>5580800</v>
      </c>
      <c r="I17" s="72">
        <f t="shared" si="2"/>
        <v>0.004774301359060265</v>
      </c>
      <c r="J17" s="71">
        <v>6270615</v>
      </c>
      <c r="K17" s="73">
        <v>-32490</v>
      </c>
      <c r="L17" s="74">
        <f t="shared" si="3"/>
        <v>6238125</v>
      </c>
      <c r="M17" s="75">
        <f t="shared" si="4"/>
        <v>-0.005181309967204174</v>
      </c>
      <c r="N17" s="76">
        <f t="shared" si="5"/>
        <v>0.11094094261439248</v>
      </c>
      <c r="O17" s="71">
        <v>145710940</v>
      </c>
      <c r="P17" s="73">
        <v>6308925</v>
      </c>
      <c r="Q17" s="74">
        <f t="shared" si="6"/>
        <v>152019865</v>
      </c>
      <c r="R17" s="75">
        <f t="shared" si="7"/>
        <v>0.04329753826308443</v>
      </c>
      <c r="S17" s="76">
        <f t="shared" si="8"/>
        <v>0.04008615835319581</v>
      </c>
      <c r="T17" s="71">
        <v>52649560</v>
      </c>
      <c r="U17" s="73">
        <v>0</v>
      </c>
      <c r="V17" s="74">
        <f t="shared" si="15"/>
        <v>52649560</v>
      </c>
      <c r="W17" s="75">
        <f t="shared" si="9"/>
        <v>0</v>
      </c>
      <c r="X17" s="76">
        <f t="shared" si="10"/>
        <v>0.7506650956446335</v>
      </c>
      <c r="Y17" s="71">
        <v>985931020</v>
      </c>
      <c r="Z17" s="73">
        <v>-13384392</v>
      </c>
      <c r="AA17" s="74">
        <f t="shared" si="16"/>
        <v>972546628</v>
      </c>
      <c r="AB17" s="75">
        <f t="shared" si="11"/>
        <v>-0.013575383803219824</v>
      </c>
      <c r="AC17" s="76">
        <f t="shared" si="12"/>
        <v>0.03291987728166848</v>
      </c>
      <c r="AD17" s="71">
        <v>43237295</v>
      </c>
      <c r="AE17" s="76">
        <f t="shared" si="13"/>
        <v>0</v>
      </c>
      <c r="AF17" s="71">
        <v>0</v>
      </c>
      <c r="AG17" s="71">
        <v>1313409969</v>
      </c>
      <c r="AH17" s="73">
        <v>-7107957</v>
      </c>
      <c r="AI17" s="74">
        <v>1306302012</v>
      </c>
      <c r="AJ17" s="75">
        <f t="shared" si="14"/>
        <v>-0.005411834208485439</v>
      </c>
      <c r="AK17" s="71">
        <v>475930</v>
      </c>
      <c r="AL17" s="71">
        <v>4672785</v>
      </c>
      <c r="AM17" s="3">
        <v>0</v>
      </c>
      <c r="AN17" s="77"/>
    </row>
    <row r="18" spans="1:40" ht="12.75">
      <c r="A18" s="68" t="s">
        <v>41</v>
      </c>
      <c r="B18" s="69" t="s">
        <v>40</v>
      </c>
      <c r="C18" s="26">
        <v>3</v>
      </c>
      <c r="D18" s="26"/>
      <c r="E18" s="70">
        <f t="shared" si="0"/>
        <v>0.040495183855679365</v>
      </c>
      <c r="F18" s="71">
        <v>17661425</v>
      </c>
      <c r="G18" s="72">
        <f t="shared" si="1"/>
        <v>0.004550282559288695</v>
      </c>
      <c r="H18" s="71">
        <v>1984544</v>
      </c>
      <c r="I18" s="72">
        <f t="shared" si="2"/>
        <v>0.009884269425123375</v>
      </c>
      <c r="J18" s="71">
        <v>4310890</v>
      </c>
      <c r="K18" s="73">
        <v>-22336</v>
      </c>
      <c r="L18" s="74">
        <f t="shared" si="3"/>
        <v>4288554</v>
      </c>
      <c r="M18" s="75">
        <f t="shared" si="4"/>
        <v>-0.005181296669597229</v>
      </c>
      <c r="N18" s="76">
        <f t="shared" si="5"/>
        <v>0.06606102560127332</v>
      </c>
      <c r="O18" s="71">
        <v>28811620</v>
      </c>
      <c r="P18" s="73">
        <v>909162</v>
      </c>
      <c r="Q18" s="74">
        <f t="shared" si="6"/>
        <v>29720782</v>
      </c>
      <c r="R18" s="75">
        <f t="shared" si="7"/>
        <v>0.031555393275352096</v>
      </c>
      <c r="S18" s="76">
        <f t="shared" si="8"/>
        <v>0.010208227685964102</v>
      </c>
      <c r="T18" s="71">
        <v>4452180</v>
      </c>
      <c r="U18" s="73">
        <v>0</v>
      </c>
      <c r="V18" s="74">
        <f t="shared" si="15"/>
        <v>4452180</v>
      </c>
      <c r="W18" s="75">
        <f t="shared" si="9"/>
        <v>0</v>
      </c>
      <c r="X18" s="76">
        <f t="shared" si="10"/>
        <v>0.8203632596324812</v>
      </c>
      <c r="Y18" s="71">
        <v>357790305</v>
      </c>
      <c r="Z18" s="73">
        <v>-8547011</v>
      </c>
      <c r="AA18" s="74">
        <f t="shared" si="16"/>
        <v>349243294</v>
      </c>
      <c r="AB18" s="75">
        <f t="shared" si="11"/>
        <v>-0.023888324754914755</v>
      </c>
      <c r="AC18" s="76">
        <f t="shared" si="12"/>
        <v>0.048437751240189904</v>
      </c>
      <c r="AD18" s="71">
        <v>21125468</v>
      </c>
      <c r="AE18" s="76">
        <f t="shared" si="13"/>
        <v>0</v>
      </c>
      <c r="AF18" s="71">
        <v>0</v>
      </c>
      <c r="AG18" s="71">
        <v>436136432</v>
      </c>
      <c r="AH18" s="73">
        <v>-7660185</v>
      </c>
      <c r="AI18" s="74">
        <v>428476247</v>
      </c>
      <c r="AJ18" s="75">
        <f t="shared" si="14"/>
        <v>-0.01756373565233367</v>
      </c>
      <c r="AK18" s="71">
        <v>12985</v>
      </c>
      <c r="AL18" s="71">
        <v>825295</v>
      </c>
      <c r="AM18" s="3">
        <v>0</v>
      </c>
      <c r="AN18" s="77"/>
    </row>
    <row r="19" spans="1:40" ht="12.75">
      <c r="A19" s="68" t="s">
        <v>43</v>
      </c>
      <c r="B19" s="69" t="s">
        <v>42</v>
      </c>
      <c r="C19" s="26">
        <v>3</v>
      </c>
      <c r="D19" s="26"/>
      <c r="E19" s="70">
        <f t="shared" si="0"/>
        <v>0.048219349371073104</v>
      </c>
      <c r="F19" s="71">
        <v>37106116</v>
      </c>
      <c r="G19" s="72">
        <f t="shared" si="1"/>
        <v>0.005259299936167455</v>
      </c>
      <c r="H19" s="71">
        <v>4047176</v>
      </c>
      <c r="I19" s="72">
        <f t="shared" si="2"/>
        <v>0.01575914544331568</v>
      </c>
      <c r="J19" s="71">
        <v>12127096</v>
      </c>
      <c r="K19" s="73">
        <v>-62834</v>
      </c>
      <c r="L19" s="74">
        <f t="shared" si="3"/>
        <v>12064262</v>
      </c>
      <c r="M19" s="75">
        <f t="shared" si="4"/>
        <v>-0.005181289898257588</v>
      </c>
      <c r="N19" s="76">
        <f t="shared" si="5"/>
        <v>0.05875628776901184</v>
      </c>
      <c r="O19" s="71">
        <v>45214580</v>
      </c>
      <c r="P19" s="73">
        <v>980993</v>
      </c>
      <c r="Q19" s="74">
        <f t="shared" si="6"/>
        <v>46195573</v>
      </c>
      <c r="R19" s="75">
        <f t="shared" si="7"/>
        <v>0.021696386431102534</v>
      </c>
      <c r="S19" s="76">
        <f t="shared" si="8"/>
        <v>0.01823190823327976</v>
      </c>
      <c r="T19" s="71">
        <v>14029955</v>
      </c>
      <c r="U19" s="73">
        <v>0</v>
      </c>
      <c r="V19" s="74">
        <f t="shared" si="15"/>
        <v>14029955</v>
      </c>
      <c r="W19" s="75">
        <f t="shared" si="9"/>
        <v>0</v>
      </c>
      <c r="X19" s="76">
        <f t="shared" si="10"/>
        <v>0.8181974385105578</v>
      </c>
      <c r="Y19" s="71">
        <v>629625440</v>
      </c>
      <c r="Z19" s="73">
        <v>-6056478</v>
      </c>
      <c r="AA19" s="74">
        <f t="shared" si="16"/>
        <v>623568962</v>
      </c>
      <c r="AB19" s="75">
        <f t="shared" si="11"/>
        <v>-0.009619176124776661</v>
      </c>
      <c r="AC19" s="76">
        <f t="shared" si="12"/>
        <v>0.035576570736594315</v>
      </c>
      <c r="AD19" s="71">
        <v>27377150</v>
      </c>
      <c r="AE19" s="76">
        <f t="shared" si="13"/>
        <v>0</v>
      </c>
      <c r="AF19" s="71">
        <v>0</v>
      </c>
      <c r="AG19" s="71">
        <v>769527513</v>
      </c>
      <c r="AH19" s="73">
        <v>-5138319</v>
      </c>
      <c r="AI19" s="74">
        <v>764389194</v>
      </c>
      <c r="AJ19" s="75">
        <f t="shared" si="14"/>
        <v>-0.006677238842271257</v>
      </c>
      <c r="AK19" s="71">
        <v>186400</v>
      </c>
      <c r="AL19" s="71">
        <v>627535</v>
      </c>
      <c r="AM19" s="3">
        <v>0</v>
      </c>
      <c r="AN19" s="77"/>
    </row>
    <row r="20" spans="1:40" ht="12.75">
      <c r="A20" s="68" t="s">
        <v>45</v>
      </c>
      <c r="B20" s="69" t="s">
        <v>44</v>
      </c>
      <c r="C20" s="26">
        <v>3</v>
      </c>
      <c r="D20" s="26"/>
      <c r="E20" s="70">
        <f t="shared" si="0"/>
        <v>0.056874895725411656</v>
      </c>
      <c r="F20" s="71">
        <v>52800729</v>
      </c>
      <c r="G20" s="72">
        <f t="shared" si="1"/>
        <v>0.028408354277727192</v>
      </c>
      <c r="H20" s="71">
        <v>26373355</v>
      </c>
      <c r="I20" s="72">
        <f t="shared" si="2"/>
        <v>0.10578914913667987</v>
      </c>
      <c r="J20" s="71">
        <v>98211067</v>
      </c>
      <c r="K20" s="73">
        <v>-508866</v>
      </c>
      <c r="L20" s="74">
        <f t="shared" si="3"/>
        <v>97702201</v>
      </c>
      <c r="M20" s="75">
        <f t="shared" si="4"/>
        <v>-0.005181350896024783</v>
      </c>
      <c r="N20" s="76">
        <f t="shared" si="5"/>
        <v>0.32682387236670607</v>
      </c>
      <c r="O20" s="71">
        <v>303412226</v>
      </c>
      <c r="P20" s="73">
        <v>-3097550</v>
      </c>
      <c r="Q20" s="74">
        <f t="shared" si="6"/>
        <v>300314676</v>
      </c>
      <c r="R20" s="75">
        <f t="shared" si="7"/>
        <v>-0.010209048069144057</v>
      </c>
      <c r="S20" s="76">
        <f t="shared" si="8"/>
        <v>0.11267670624550377</v>
      </c>
      <c r="T20" s="71">
        <v>104605242</v>
      </c>
      <c r="U20" s="73">
        <v>-1074028</v>
      </c>
      <c r="V20" s="74">
        <f t="shared" si="15"/>
        <v>103531214</v>
      </c>
      <c r="W20" s="75">
        <f t="shared" si="9"/>
        <v>-0.010267439561011674</v>
      </c>
      <c r="X20" s="76">
        <f t="shared" si="10"/>
        <v>0.3557217554700895</v>
      </c>
      <c r="Y20" s="71">
        <v>330240043</v>
      </c>
      <c r="Z20" s="73">
        <v>4561699</v>
      </c>
      <c r="AA20" s="74">
        <f t="shared" si="16"/>
        <v>334801742</v>
      </c>
      <c r="AB20" s="75">
        <f t="shared" si="11"/>
        <v>0.013813282479496286</v>
      </c>
      <c r="AC20" s="76">
        <f t="shared" si="12"/>
        <v>0.013705266777881978</v>
      </c>
      <c r="AD20" s="71">
        <v>12723506</v>
      </c>
      <c r="AE20" s="76">
        <f t="shared" si="13"/>
        <v>0</v>
      </c>
      <c r="AF20" s="71">
        <v>0</v>
      </c>
      <c r="AG20" s="71">
        <v>928366168</v>
      </c>
      <c r="AH20" s="73">
        <v>-118745</v>
      </c>
      <c r="AI20" s="74">
        <v>928247423</v>
      </c>
      <c r="AJ20" s="75">
        <f t="shared" si="14"/>
        <v>-0.00012790750470346738</v>
      </c>
      <c r="AK20" s="71">
        <v>0</v>
      </c>
      <c r="AL20" s="71">
        <v>424566</v>
      </c>
      <c r="AM20" s="3">
        <v>0</v>
      </c>
      <c r="AN20" s="77"/>
    </row>
    <row r="21" spans="1:40" ht="12.75">
      <c r="A21" s="68" t="s">
        <v>47</v>
      </c>
      <c r="B21" s="78" t="s">
        <v>46</v>
      </c>
      <c r="C21" s="26">
        <v>3</v>
      </c>
      <c r="D21" s="26"/>
      <c r="E21" s="70">
        <f t="shared" si="0"/>
        <v>0.07871663593036704</v>
      </c>
      <c r="F21" s="71">
        <v>47589090</v>
      </c>
      <c r="G21" s="72">
        <f t="shared" si="1"/>
        <v>0.01575464446957338</v>
      </c>
      <c r="H21" s="71">
        <v>9524660</v>
      </c>
      <c r="I21" s="72">
        <f t="shared" si="2"/>
        <v>0.06175632363553623</v>
      </c>
      <c r="J21" s="71">
        <v>37335529</v>
      </c>
      <c r="K21" s="73">
        <v>-193448</v>
      </c>
      <c r="L21" s="74">
        <f t="shared" si="3"/>
        <v>37142081</v>
      </c>
      <c r="M21" s="75">
        <f t="shared" si="4"/>
        <v>-0.005181338129694104</v>
      </c>
      <c r="N21" s="76">
        <f t="shared" si="5"/>
        <v>0.12496743593097576</v>
      </c>
      <c r="O21" s="71">
        <v>75550568</v>
      </c>
      <c r="P21" s="73">
        <v>-538329</v>
      </c>
      <c r="Q21" s="74">
        <f t="shared" si="6"/>
        <v>75012239</v>
      </c>
      <c r="R21" s="75">
        <f t="shared" si="7"/>
        <v>-0.007125413008145749</v>
      </c>
      <c r="S21" s="76">
        <f t="shared" si="8"/>
        <v>0.03778926311681759</v>
      </c>
      <c r="T21" s="71">
        <v>22845954</v>
      </c>
      <c r="U21" s="73">
        <v>-224408</v>
      </c>
      <c r="V21" s="74">
        <f t="shared" si="15"/>
        <v>22621546</v>
      </c>
      <c r="W21" s="75">
        <f t="shared" si="9"/>
        <v>-0.009822658314027946</v>
      </c>
      <c r="X21" s="76">
        <f t="shared" si="10"/>
        <v>0.6553690751076597</v>
      </c>
      <c r="Y21" s="71">
        <v>396211265</v>
      </c>
      <c r="Z21" s="73">
        <v>9608830</v>
      </c>
      <c r="AA21" s="74">
        <f t="shared" si="16"/>
        <v>405820095</v>
      </c>
      <c r="AB21" s="75">
        <f t="shared" si="11"/>
        <v>0.02425178395672319</v>
      </c>
      <c r="AC21" s="76">
        <f t="shared" si="12"/>
        <v>0.02564662180907025</v>
      </c>
      <c r="AD21" s="71">
        <v>15504974</v>
      </c>
      <c r="AE21" s="76">
        <f t="shared" si="13"/>
        <v>0</v>
      </c>
      <c r="AF21" s="71">
        <v>0</v>
      </c>
      <c r="AG21" s="71">
        <v>604562040</v>
      </c>
      <c r="AH21" s="73">
        <v>8652645</v>
      </c>
      <c r="AI21" s="74">
        <v>613214685</v>
      </c>
      <c r="AJ21" s="75">
        <f t="shared" si="14"/>
        <v>0.014312253213913332</v>
      </c>
      <c r="AK21" s="71">
        <v>0</v>
      </c>
      <c r="AL21" s="71">
        <v>0</v>
      </c>
      <c r="AM21" s="3">
        <v>0</v>
      </c>
      <c r="AN21" s="77"/>
    </row>
    <row r="22" spans="1:40" ht="12.75">
      <c r="A22" s="68" t="s">
        <v>49</v>
      </c>
      <c r="B22" s="69" t="s">
        <v>48</v>
      </c>
      <c r="C22" s="26">
        <v>3</v>
      </c>
      <c r="D22" s="26"/>
      <c r="E22" s="70">
        <f t="shared" si="0"/>
        <v>0.03602360147107456</v>
      </c>
      <c r="F22" s="71">
        <v>5765737</v>
      </c>
      <c r="G22" s="72">
        <f t="shared" si="1"/>
        <v>0.0010015842735499418</v>
      </c>
      <c r="H22" s="71">
        <v>160308</v>
      </c>
      <c r="I22" s="72">
        <f t="shared" si="2"/>
        <v>0.00048617211032521873</v>
      </c>
      <c r="J22" s="71">
        <v>77814</v>
      </c>
      <c r="K22" s="73">
        <v>-403</v>
      </c>
      <c r="L22" s="74">
        <f t="shared" si="3"/>
        <v>77411</v>
      </c>
      <c r="M22" s="75">
        <f t="shared" si="4"/>
        <v>-0.0051790166293983085</v>
      </c>
      <c r="N22" s="76">
        <f t="shared" si="5"/>
        <v>0.11761755047954624</v>
      </c>
      <c r="O22" s="71">
        <v>18825210</v>
      </c>
      <c r="P22" s="73">
        <v>490570</v>
      </c>
      <c r="Q22" s="74">
        <f t="shared" si="6"/>
        <v>19315780</v>
      </c>
      <c r="R22" s="75">
        <f t="shared" si="7"/>
        <v>0.026059204651634697</v>
      </c>
      <c r="S22" s="76">
        <f t="shared" si="8"/>
        <v>0.00525255689580101</v>
      </c>
      <c r="T22" s="71">
        <v>840695</v>
      </c>
      <c r="U22" s="73">
        <v>0</v>
      </c>
      <c r="V22" s="74">
        <f t="shared" si="15"/>
        <v>840695</v>
      </c>
      <c r="W22" s="75">
        <f t="shared" si="9"/>
        <v>0</v>
      </c>
      <c r="X22" s="76">
        <f t="shared" si="10"/>
        <v>0.8260262836836194</v>
      </c>
      <c r="Y22" s="71">
        <v>132209166</v>
      </c>
      <c r="Z22" s="73">
        <v>846145</v>
      </c>
      <c r="AA22" s="74">
        <f t="shared" si="16"/>
        <v>133055311</v>
      </c>
      <c r="AB22" s="75">
        <f t="shared" si="11"/>
        <v>0.006400047936162005</v>
      </c>
      <c r="AC22" s="76">
        <f t="shared" si="12"/>
        <v>0.013592251086083654</v>
      </c>
      <c r="AD22" s="71">
        <v>2175500</v>
      </c>
      <c r="AE22" s="76">
        <f t="shared" si="13"/>
        <v>0</v>
      </c>
      <c r="AF22" s="71">
        <v>0</v>
      </c>
      <c r="AG22" s="71">
        <v>160054430</v>
      </c>
      <c r="AH22" s="73">
        <v>1336312</v>
      </c>
      <c r="AI22" s="74">
        <v>161390742</v>
      </c>
      <c r="AJ22" s="75">
        <f t="shared" si="14"/>
        <v>0.008349109737231266</v>
      </c>
      <c r="AK22" s="71">
        <v>0</v>
      </c>
      <c r="AL22" s="71">
        <v>0</v>
      </c>
      <c r="AM22" s="3">
        <v>0</v>
      </c>
      <c r="AN22" s="77"/>
    </row>
    <row r="23" spans="1:40" ht="12.75">
      <c r="A23" s="68" t="s">
        <v>51</v>
      </c>
      <c r="B23" s="69" t="s">
        <v>50</v>
      </c>
      <c r="C23" s="26">
        <v>3</v>
      </c>
      <c r="D23" s="26"/>
      <c r="E23" s="70">
        <f t="shared" si="0"/>
        <v>0.06543924859908291</v>
      </c>
      <c r="F23" s="71">
        <v>27500977</v>
      </c>
      <c r="G23" s="72">
        <f t="shared" si="1"/>
        <v>0.0009784247823346024</v>
      </c>
      <c r="H23" s="71">
        <v>411185</v>
      </c>
      <c r="I23" s="72">
        <f t="shared" si="2"/>
        <v>0.000457891899910375</v>
      </c>
      <c r="J23" s="71">
        <v>192430</v>
      </c>
      <c r="K23" s="73">
        <v>-997</v>
      </c>
      <c r="L23" s="74">
        <f t="shared" si="3"/>
        <v>191433</v>
      </c>
      <c r="M23" s="75">
        <f t="shared" si="4"/>
        <v>-0.005181104817336174</v>
      </c>
      <c r="N23" s="76">
        <f t="shared" si="5"/>
        <v>0.07310953399346942</v>
      </c>
      <c r="O23" s="71">
        <v>30724430</v>
      </c>
      <c r="P23" s="73">
        <v>937240</v>
      </c>
      <c r="Q23" s="74">
        <f t="shared" si="6"/>
        <v>31661670</v>
      </c>
      <c r="R23" s="75">
        <f t="shared" si="7"/>
        <v>0.030504715628573095</v>
      </c>
      <c r="S23" s="76">
        <f t="shared" si="8"/>
        <v>0.015415071321404614</v>
      </c>
      <c r="T23" s="71">
        <v>6478215</v>
      </c>
      <c r="U23" s="73">
        <v>0</v>
      </c>
      <c r="V23" s="74">
        <f t="shared" si="15"/>
        <v>6478215</v>
      </c>
      <c r="W23" s="75">
        <f t="shared" si="9"/>
        <v>0</v>
      </c>
      <c r="X23" s="76">
        <f t="shared" si="10"/>
        <v>0.8244715744132671</v>
      </c>
      <c r="Y23" s="71">
        <v>346485852</v>
      </c>
      <c r="Z23" s="73">
        <v>2365494</v>
      </c>
      <c r="AA23" s="74">
        <f t="shared" si="16"/>
        <v>348851346</v>
      </c>
      <c r="AB23" s="75">
        <f t="shared" si="11"/>
        <v>0.006827101269347067</v>
      </c>
      <c r="AC23" s="76">
        <f t="shared" si="12"/>
        <v>0.020128254990530933</v>
      </c>
      <c r="AD23" s="71">
        <v>8458940</v>
      </c>
      <c r="AE23" s="76">
        <f t="shared" si="13"/>
        <v>0</v>
      </c>
      <c r="AF23" s="71">
        <v>0</v>
      </c>
      <c r="AG23" s="71">
        <v>420252029</v>
      </c>
      <c r="AH23" s="73">
        <v>3301737</v>
      </c>
      <c r="AI23" s="74">
        <v>423553766</v>
      </c>
      <c r="AJ23" s="75">
        <f t="shared" si="14"/>
        <v>0.00785656409049723</v>
      </c>
      <c r="AK23" s="71">
        <v>0</v>
      </c>
      <c r="AL23" s="71">
        <v>0</v>
      </c>
      <c r="AM23" s="3">
        <v>0</v>
      </c>
      <c r="AN23" s="77"/>
    </row>
    <row r="24" spans="1:40" ht="12.75">
      <c r="A24" s="68" t="s">
        <v>53</v>
      </c>
      <c r="B24" s="69" t="s">
        <v>52</v>
      </c>
      <c r="C24" s="26">
        <v>3</v>
      </c>
      <c r="D24" s="26"/>
      <c r="E24" s="70">
        <f t="shared" si="0"/>
        <v>0.07252882359789674</v>
      </c>
      <c r="F24" s="71">
        <v>47544988</v>
      </c>
      <c r="G24" s="72">
        <f t="shared" si="1"/>
        <v>0.0031530741306546105</v>
      </c>
      <c r="H24" s="71">
        <v>2066942</v>
      </c>
      <c r="I24" s="72">
        <f t="shared" si="2"/>
        <v>0.0010260561981139237</v>
      </c>
      <c r="J24" s="71">
        <v>672613</v>
      </c>
      <c r="K24" s="73">
        <v>-3485</v>
      </c>
      <c r="L24" s="74">
        <f t="shared" si="3"/>
        <v>669128</v>
      </c>
      <c r="M24" s="75">
        <f t="shared" si="4"/>
        <v>-0.005181285523770727</v>
      </c>
      <c r="N24" s="76">
        <f t="shared" si="5"/>
        <v>0.14514535301630893</v>
      </c>
      <c r="O24" s="71">
        <v>95147470</v>
      </c>
      <c r="P24" s="73">
        <v>-981927</v>
      </c>
      <c r="Q24" s="74">
        <f t="shared" si="6"/>
        <v>94165543</v>
      </c>
      <c r="R24" s="75">
        <f t="shared" si="7"/>
        <v>-0.010320053701900849</v>
      </c>
      <c r="S24" s="76">
        <f t="shared" si="8"/>
        <v>0.051020460745551034</v>
      </c>
      <c r="T24" s="71">
        <v>33445561</v>
      </c>
      <c r="U24" s="73">
        <v>0</v>
      </c>
      <c r="V24" s="74">
        <f t="shared" si="15"/>
        <v>33445561</v>
      </c>
      <c r="W24" s="75">
        <f t="shared" si="9"/>
        <v>0</v>
      </c>
      <c r="X24" s="76">
        <f t="shared" si="10"/>
        <v>0.6970342575938895</v>
      </c>
      <c r="Y24" s="71">
        <v>456928484</v>
      </c>
      <c r="Z24" s="73">
        <v>-6213421</v>
      </c>
      <c r="AA24" s="74">
        <f t="shared" si="16"/>
        <v>450715063</v>
      </c>
      <c r="AB24" s="75">
        <f t="shared" si="11"/>
        <v>-0.013598235210917601</v>
      </c>
      <c r="AC24" s="76">
        <f t="shared" si="12"/>
        <v>0.030091974717585245</v>
      </c>
      <c r="AD24" s="71">
        <v>19726262</v>
      </c>
      <c r="AE24" s="76">
        <f t="shared" si="13"/>
        <v>0</v>
      </c>
      <c r="AF24" s="71">
        <v>0</v>
      </c>
      <c r="AG24" s="71">
        <v>655532320</v>
      </c>
      <c r="AH24" s="73">
        <v>-7198833</v>
      </c>
      <c r="AI24" s="74">
        <v>648333487</v>
      </c>
      <c r="AJ24" s="75">
        <f t="shared" si="14"/>
        <v>-0.010981659912664565</v>
      </c>
      <c r="AK24" s="71">
        <v>0</v>
      </c>
      <c r="AL24" s="71">
        <v>38705</v>
      </c>
      <c r="AM24" s="3">
        <v>0</v>
      </c>
      <c r="AN24" s="77"/>
    </row>
    <row r="25" spans="1:40" ht="12.75">
      <c r="A25" s="68" t="s">
        <v>55</v>
      </c>
      <c r="B25" s="69" t="s">
        <v>54</v>
      </c>
      <c r="C25" s="26">
        <v>3</v>
      </c>
      <c r="D25" s="26"/>
      <c r="E25" s="70">
        <f t="shared" si="0"/>
        <v>0.05097476464551185</v>
      </c>
      <c r="F25" s="71">
        <v>28748109</v>
      </c>
      <c r="G25" s="72">
        <f t="shared" si="1"/>
        <v>0.01693689534422419</v>
      </c>
      <c r="H25" s="71">
        <v>9551858</v>
      </c>
      <c r="I25" s="72">
        <f t="shared" si="2"/>
        <v>0.055186378134870755</v>
      </c>
      <c r="J25" s="71">
        <v>31123322</v>
      </c>
      <c r="K25" s="73">
        <v>-161261</v>
      </c>
      <c r="L25" s="74">
        <f t="shared" si="3"/>
        <v>30962061</v>
      </c>
      <c r="M25" s="75">
        <f t="shared" si="4"/>
        <v>-0.005181355640635019</v>
      </c>
      <c r="N25" s="76">
        <f t="shared" si="5"/>
        <v>0.18918014045948456</v>
      </c>
      <c r="O25" s="71">
        <v>106691445</v>
      </c>
      <c r="P25" s="73">
        <v>302328</v>
      </c>
      <c r="Q25" s="74">
        <f t="shared" si="6"/>
        <v>106993773</v>
      </c>
      <c r="R25" s="75">
        <f t="shared" si="7"/>
        <v>0.002833666748069632</v>
      </c>
      <c r="S25" s="76">
        <f t="shared" si="8"/>
        <v>0.03579071685781933</v>
      </c>
      <c r="T25" s="71">
        <v>20184800</v>
      </c>
      <c r="U25" s="73">
        <v>-206821</v>
      </c>
      <c r="V25" s="74">
        <f t="shared" si="15"/>
        <v>19977979</v>
      </c>
      <c r="W25" s="75">
        <f t="shared" si="9"/>
        <v>-0.010246373508778883</v>
      </c>
      <c r="X25" s="76">
        <f t="shared" si="10"/>
        <v>0.6452369063861731</v>
      </c>
      <c r="Y25" s="71">
        <v>363892625</v>
      </c>
      <c r="Z25" s="73">
        <v>8945112</v>
      </c>
      <c r="AA25" s="74">
        <f t="shared" si="16"/>
        <v>372837737</v>
      </c>
      <c r="AB25" s="75">
        <f t="shared" si="11"/>
        <v>0.024581734790585546</v>
      </c>
      <c r="AC25" s="76">
        <f t="shared" si="12"/>
        <v>0.006687282879431473</v>
      </c>
      <c r="AD25" s="71">
        <v>3771410</v>
      </c>
      <c r="AE25" s="76">
        <f t="shared" si="13"/>
        <v>6.9152924847159935E-06</v>
      </c>
      <c r="AF25" s="71">
        <v>3900</v>
      </c>
      <c r="AG25" s="71">
        <v>563967469</v>
      </c>
      <c r="AH25" s="73">
        <v>8879358</v>
      </c>
      <c r="AI25" s="74">
        <v>572846827</v>
      </c>
      <c r="AJ25" s="75">
        <f t="shared" si="14"/>
        <v>0.01574445067859047</v>
      </c>
      <c r="AK25" s="71">
        <v>0</v>
      </c>
      <c r="AL25" s="71">
        <v>0</v>
      </c>
      <c r="AM25" s="3">
        <v>0</v>
      </c>
      <c r="AN25" s="77"/>
    </row>
    <row r="26" spans="1:40" ht="12.75">
      <c r="A26" s="68" t="s">
        <v>57</v>
      </c>
      <c r="B26" s="69" t="s">
        <v>56</v>
      </c>
      <c r="C26" s="26">
        <v>3</v>
      </c>
      <c r="D26" s="26"/>
      <c r="E26" s="70">
        <f t="shared" si="0"/>
        <v>0.05057035718847191</v>
      </c>
      <c r="F26" s="71">
        <v>164007851</v>
      </c>
      <c r="G26" s="72">
        <f t="shared" si="1"/>
        <v>0.009429211004518961</v>
      </c>
      <c r="H26" s="71">
        <v>30580457</v>
      </c>
      <c r="I26" s="72">
        <f t="shared" si="2"/>
        <v>0.017676182506918627</v>
      </c>
      <c r="J26" s="71">
        <v>57326720</v>
      </c>
      <c r="K26" s="73">
        <v>-297029</v>
      </c>
      <c r="L26" s="74">
        <f t="shared" si="3"/>
        <v>57029691</v>
      </c>
      <c r="M26" s="75">
        <f t="shared" si="4"/>
        <v>-0.005181336033179641</v>
      </c>
      <c r="N26" s="76">
        <f t="shared" si="5"/>
        <v>0.5696899948106721</v>
      </c>
      <c r="O26" s="71">
        <v>1847596833</v>
      </c>
      <c r="P26" s="73">
        <v>1097801</v>
      </c>
      <c r="Q26" s="74">
        <f t="shared" si="6"/>
        <v>1848694634</v>
      </c>
      <c r="R26" s="75">
        <f t="shared" si="7"/>
        <v>0.0005941777883530287</v>
      </c>
      <c r="S26" s="76">
        <f t="shared" si="8"/>
        <v>0.22528907543958382</v>
      </c>
      <c r="T26" s="71">
        <v>730648925</v>
      </c>
      <c r="U26" s="73">
        <v>-7426315</v>
      </c>
      <c r="V26" s="74">
        <f t="shared" si="15"/>
        <v>723222610</v>
      </c>
      <c r="W26" s="75">
        <f t="shared" si="9"/>
        <v>-0.01016399907794294</v>
      </c>
      <c r="X26" s="76">
        <f t="shared" si="10"/>
        <v>0.12455875964254656</v>
      </c>
      <c r="Y26" s="71">
        <v>403964212</v>
      </c>
      <c r="Z26" s="73">
        <v>9612421</v>
      </c>
      <c r="AA26" s="74">
        <f t="shared" si="16"/>
        <v>413576633</v>
      </c>
      <c r="AB26" s="75">
        <f t="shared" si="11"/>
        <v>0.023795229167478827</v>
      </c>
      <c r="AC26" s="76">
        <f t="shared" si="12"/>
        <v>0.0027847065726128908</v>
      </c>
      <c r="AD26" s="71">
        <v>9031254</v>
      </c>
      <c r="AE26" s="76">
        <f t="shared" si="13"/>
        <v>1.7128346751032148E-06</v>
      </c>
      <c r="AF26" s="71">
        <v>5555</v>
      </c>
      <c r="AG26" s="71">
        <v>3243161807</v>
      </c>
      <c r="AH26" s="73">
        <v>2986878</v>
      </c>
      <c r="AI26" s="74">
        <v>3246148685</v>
      </c>
      <c r="AJ26" s="75">
        <f t="shared" si="14"/>
        <v>0.0009209771752840576</v>
      </c>
      <c r="AK26" s="71">
        <v>145830</v>
      </c>
      <c r="AL26" s="71">
        <v>8954625</v>
      </c>
      <c r="AM26" s="3">
        <v>0</v>
      </c>
      <c r="AN26" s="77"/>
    </row>
    <row r="27" spans="1:40" ht="12.75">
      <c r="A27" s="68" t="s">
        <v>59</v>
      </c>
      <c r="B27" s="69" t="s">
        <v>58</v>
      </c>
      <c r="C27" s="26">
        <v>3</v>
      </c>
      <c r="D27" s="26"/>
      <c r="E27" s="70">
        <f t="shared" si="0"/>
        <v>0.04493232813179609</v>
      </c>
      <c r="F27" s="71">
        <v>16670798</v>
      </c>
      <c r="G27" s="72">
        <f t="shared" si="1"/>
        <v>0.02019910105954495</v>
      </c>
      <c r="H27" s="71">
        <v>7494273</v>
      </c>
      <c r="I27" s="72">
        <f t="shared" si="2"/>
        <v>0.0696448878615412</v>
      </c>
      <c r="J27" s="71">
        <v>25839655</v>
      </c>
      <c r="K27" s="73">
        <v>-133885</v>
      </c>
      <c r="L27" s="74">
        <f t="shared" si="3"/>
        <v>25705770</v>
      </c>
      <c r="M27" s="75">
        <f t="shared" si="4"/>
        <v>-0.005181377228140237</v>
      </c>
      <c r="N27" s="76">
        <f t="shared" si="5"/>
        <v>0.17840067300931453</v>
      </c>
      <c r="O27" s="71">
        <v>66190240</v>
      </c>
      <c r="P27" s="73">
        <v>269053</v>
      </c>
      <c r="Q27" s="74">
        <f t="shared" si="6"/>
        <v>66459293</v>
      </c>
      <c r="R27" s="75">
        <f t="shared" si="7"/>
        <v>0.004064844001169961</v>
      </c>
      <c r="S27" s="76">
        <f t="shared" si="8"/>
        <v>0.04351912177270707</v>
      </c>
      <c r="T27" s="71">
        <v>16146470</v>
      </c>
      <c r="U27" s="73">
        <v>-148792</v>
      </c>
      <c r="V27" s="74">
        <f t="shared" si="15"/>
        <v>15997678</v>
      </c>
      <c r="W27" s="75">
        <f t="shared" si="9"/>
        <v>-0.009215141142305408</v>
      </c>
      <c r="X27" s="76">
        <f t="shared" si="10"/>
        <v>0.6330255885715095</v>
      </c>
      <c r="Y27" s="71">
        <v>234865233</v>
      </c>
      <c r="Z27" s="73">
        <v>6524368</v>
      </c>
      <c r="AA27" s="74">
        <f t="shared" si="16"/>
        <v>241389601</v>
      </c>
      <c r="AB27" s="75">
        <f t="shared" si="11"/>
        <v>0.02777919880546986</v>
      </c>
      <c r="AC27" s="76">
        <f t="shared" si="12"/>
        <v>0.010273717631893957</v>
      </c>
      <c r="AD27" s="71">
        <v>3811756</v>
      </c>
      <c r="AE27" s="76">
        <f t="shared" si="13"/>
        <v>4.581961692778795E-06</v>
      </c>
      <c r="AF27" s="71">
        <v>1700</v>
      </c>
      <c r="AG27" s="71">
        <v>371020125</v>
      </c>
      <c r="AH27" s="73">
        <v>6510744</v>
      </c>
      <c r="AI27" s="74">
        <v>377530869</v>
      </c>
      <c r="AJ27" s="75">
        <f t="shared" si="14"/>
        <v>0.01754822329381728</v>
      </c>
      <c r="AK27" s="71">
        <v>0</v>
      </c>
      <c r="AL27" s="71">
        <v>0</v>
      </c>
      <c r="AM27" s="3">
        <v>0</v>
      </c>
      <c r="AN27" s="77"/>
    </row>
    <row r="28" spans="1:40" ht="12.75">
      <c r="A28" s="68" t="s">
        <v>61</v>
      </c>
      <c r="B28" s="69" t="s">
        <v>60</v>
      </c>
      <c r="C28" s="26">
        <v>3</v>
      </c>
      <c r="D28" s="26"/>
      <c r="E28" s="70">
        <f t="shared" si="0"/>
        <v>0.05424862969893242</v>
      </c>
      <c r="F28" s="71">
        <v>18896555</v>
      </c>
      <c r="G28" s="72">
        <f t="shared" si="1"/>
        <v>0.02174333812244674</v>
      </c>
      <c r="H28" s="71">
        <v>7573909</v>
      </c>
      <c r="I28" s="72">
        <f t="shared" si="2"/>
        <v>0.07514860956385415</v>
      </c>
      <c r="J28" s="71">
        <v>26176695</v>
      </c>
      <c r="K28" s="73">
        <v>-135630</v>
      </c>
      <c r="L28" s="74">
        <f t="shared" si="3"/>
        <v>26041065</v>
      </c>
      <c r="M28" s="75">
        <f t="shared" si="4"/>
        <v>-0.00518132636683126</v>
      </c>
      <c r="N28" s="76">
        <f t="shared" si="5"/>
        <v>0.15103923165710287</v>
      </c>
      <c r="O28" s="71">
        <v>52611857</v>
      </c>
      <c r="P28" s="73">
        <v>231115</v>
      </c>
      <c r="Q28" s="74">
        <f t="shared" si="6"/>
        <v>52842972</v>
      </c>
      <c r="R28" s="75">
        <f t="shared" si="7"/>
        <v>0.0043928310684794875</v>
      </c>
      <c r="S28" s="76">
        <f t="shared" si="8"/>
        <v>0.021582440080443507</v>
      </c>
      <c r="T28" s="71">
        <v>7517863</v>
      </c>
      <c r="U28" s="73">
        <v>-67052</v>
      </c>
      <c r="V28" s="74">
        <f t="shared" si="15"/>
        <v>7450811</v>
      </c>
      <c r="W28" s="75">
        <f t="shared" si="9"/>
        <v>-0.008919023930071617</v>
      </c>
      <c r="X28" s="76">
        <f t="shared" si="10"/>
        <v>0.6685282410700173</v>
      </c>
      <c r="Y28" s="71">
        <v>232870042</v>
      </c>
      <c r="Z28" s="73">
        <v>5515970</v>
      </c>
      <c r="AA28" s="74">
        <f t="shared" si="16"/>
        <v>238386012</v>
      </c>
      <c r="AB28" s="75">
        <f t="shared" si="11"/>
        <v>0.023686902585777866</v>
      </c>
      <c r="AC28" s="76">
        <f t="shared" si="12"/>
        <v>0.007706997838699429</v>
      </c>
      <c r="AD28" s="71">
        <v>2684597</v>
      </c>
      <c r="AE28" s="76">
        <f t="shared" si="13"/>
        <v>2.511968503601099E-06</v>
      </c>
      <c r="AF28" s="71">
        <v>875</v>
      </c>
      <c r="AG28" s="71">
        <v>348332393</v>
      </c>
      <c r="AH28" s="73">
        <v>5544403</v>
      </c>
      <c r="AI28" s="74">
        <v>353876796</v>
      </c>
      <c r="AJ28" s="75">
        <f t="shared" si="14"/>
        <v>0.015916989379738795</v>
      </c>
      <c r="AK28" s="71">
        <v>0</v>
      </c>
      <c r="AL28" s="71">
        <v>0</v>
      </c>
      <c r="AM28" s="3">
        <v>0</v>
      </c>
      <c r="AN28" s="77"/>
    </row>
    <row r="29" spans="1:40" ht="12.75">
      <c r="A29" s="68" t="s">
        <v>63</v>
      </c>
      <c r="B29" s="69" t="s">
        <v>62</v>
      </c>
      <c r="C29" s="26">
        <v>3</v>
      </c>
      <c r="D29" s="26"/>
      <c r="E29" s="70">
        <f t="shared" si="0"/>
        <v>0.07463852385557355</v>
      </c>
      <c r="F29" s="71">
        <v>46377560</v>
      </c>
      <c r="G29" s="72">
        <f t="shared" si="1"/>
        <v>0.013784299266272596</v>
      </c>
      <c r="H29" s="71">
        <v>8565043</v>
      </c>
      <c r="I29" s="72">
        <f t="shared" si="2"/>
        <v>0.041964647239946924</v>
      </c>
      <c r="J29" s="71">
        <v>26075247</v>
      </c>
      <c r="K29" s="73">
        <v>-135105</v>
      </c>
      <c r="L29" s="74">
        <f t="shared" si="3"/>
        <v>25940142</v>
      </c>
      <c r="M29" s="75">
        <f t="shared" si="4"/>
        <v>-0.005181350726994072</v>
      </c>
      <c r="N29" s="76">
        <f t="shared" si="5"/>
        <v>0.12629212169613108</v>
      </c>
      <c r="O29" s="71">
        <v>78473155</v>
      </c>
      <c r="P29" s="73">
        <v>249011</v>
      </c>
      <c r="Q29" s="74">
        <f t="shared" si="6"/>
        <v>78722166</v>
      </c>
      <c r="R29" s="75">
        <f t="shared" si="7"/>
        <v>0.0031731998031683576</v>
      </c>
      <c r="S29" s="76">
        <f t="shared" si="8"/>
        <v>0.02346743844192591</v>
      </c>
      <c r="T29" s="71">
        <v>14581780</v>
      </c>
      <c r="U29" s="73">
        <v>-144961</v>
      </c>
      <c r="V29" s="74">
        <f t="shared" si="15"/>
        <v>14436819</v>
      </c>
      <c r="W29" s="75">
        <f t="shared" si="9"/>
        <v>-0.009941241741406056</v>
      </c>
      <c r="X29" s="76">
        <f t="shared" si="10"/>
        <v>0.7054138798763655</v>
      </c>
      <c r="Y29" s="71">
        <v>438317545</v>
      </c>
      <c r="Z29" s="73">
        <v>8904924</v>
      </c>
      <c r="AA29" s="74">
        <f t="shared" si="16"/>
        <v>447222469</v>
      </c>
      <c r="AB29" s="75">
        <f t="shared" si="11"/>
        <v>0.020316147737138836</v>
      </c>
      <c r="AC29" s="76">
        <f t="shared" si="12"/>
        <v>0.014433843086714145</v>
      </c>
      <c r="AD29" s="71">
        <v>8968645</v>
      </c>
      <c r="AE29" s="76">
        <f t="shared" si="13"/>
        <v>5.246537070280752E-06</v>
      </c>
      <c r="AF29" s="71">
        <v>3260</v>
      </c>
      <c r="AG29" s="71">
        <v>621362235</v>
      </c>
      <c r="AH29" s="73">
        <v>8873869</v>
      </c>
      <c r="AI29" s="74">
        <v>630236104</v>
      </c>
      <c r="AJ29" s="75">
        <f t="shared" si="14"/>
        <v>0.014281313701016927</v>
      </c>
      <c r="AK29" s="71">
        <v>0</v>
      </c>
      <c r="AL29" s="71">
        <v>362765</v>
      </c>
      <c r="AM29" s="3">
        <v>0</v>
      </c>
      <c r="AN29" s="77"/>
    </row>
    <row r="30" spans="1:40" ht="12.75">
      <c r="A30" s="68" t="s">
        <v>65</v>
      </c>
      <c r="B30" s="69" t="s">
        <v>64</v>
      </c>
      <c r="C30" s="26">
        <v>3</v>
      </c>
      <c r="D30" s="26"/>
      <c r="E30" s="70">
        <f t="shared" si="0"/>
        <v>0.07059833370236435</v>
      </c>
      <c r="F30" s="71">
        <v>25230566</v>
      </c>
      <c r="G30" s="72">
        <f t="shared" si="1"/>
        <v>0.003130858132932091</v>
      </c>
      <c r="H30" s="71">
        <v>1118912</v>
      </c>
      <c r="I30" s="72">
        <f t="shared" si="2"/>
        <v>0.0006072579654014982</v>
      </c>
      <c r="J30" s="71">
        <v>217023</v>
      </c>
      <c r="K30" s="73">
        <v>-1124</v>
      </c>
      <c r="L30" s="74">
        <f t="shared" si="3"/>
        <v>215899</v>
      </c>
      <c r="M30" s="75">
        <f t="shared" si="4"/>
        <v>-0.005179174557535376</v>
      </c>
      <c r="N30" s="76">
        <f t="shared" si="5"/>
        <v>0.1567704783340575</v>
      </c>
      <c r="O30" s="71">
        <v>56026930</v>
      </c>
      <c r="P30" s="73">
        <v>1372</v>
      </c>
      <c r="Q30" s="74">
        <f t="shared" si="6"/>
        <v>56028302</v>
      </c>
      <c r="R30" s="75">
        <f t="shared" si="7"/>
        <v>2.4488223788096188E-05</v>
      </c>
      <c r="S30" s="76">
        <f t="shared" si="8"/>
        <v>0.012877065447057025</v>
      </c>
      <c r="T30" s="71">
        <v>4602030</v>
      </c>
      <c r="U30" s="73">
        <v>-47444</v>
      </c>
      <c r="V30" s="74">
        <f t="shared" si="15"/>
        <v>4554586</v>
      </c>
      <c r="W30" s="75">
        <f t="shared" si="9"/>
        <v>-0.010309363476552738</v>
      </c>
      <c r="X30" s="76">
        <f t="shared" si="10"/>
        <v>0.7467680979952059</v>
      </c>
      <c r="Y30" s="71">
        <v>266881395</v>
      </c>
      <c r="Z30" s="73">
        <v>7474428</v>
      </c>
      <c r="AA30" s="74">
        <f t="shared" si="16"/>
        <v>274355823</v>
      </c>
      <c r="AB30" s="75">
        <f t="shared" si="11"/>
        <v>0.028006553248119823</v>
      </c>
      <c r="AC30" s="76">
        <f t="shared" si="12"/>
        <v>0.009214316905609523</v>
      </c>
      <c r="AD30" s="71">
        <v>3293030</v>
      </c>
      <c r="AE30" s="76">
        <f t="shared" si="13"/>
        <v>3.3591517372098746E-05</v>
      </c>
      <c r="AF30" s="71">
        <v>12005</v>
      </c>
      <c r="AG30" s="71">
        <v>357381891</v>
      </c>
      <c r="AH30" s="73">
        <v>7427232</v>
      </c>
      <c r="AI30" s="74">
        <v>364809123</v>
      </c>
      <c r="AJ30" s="75">
        <f t="shared" si="14"/>
        <v>0.02078234008784737</v>
      </c>
      <c r="AK30" s="71">
        <v>0</v>
      </c>
      <c r="AL30" s="71">
        <v>0</v>
      </c>
      <c r="AM30" s="3">
        <v>0</v>
      </c>
      <c r="AN30" s="77"/>
    </row>
    <row r="31" spans="1:40" ht="12.75">
      <c r="A31" s="68" t="s">
        <v>67</v>
      </c>
      <c r="B31" s="69" t="s">
        <v>66</v>
      </c>
      <c r="C31" s="26">
        <v>2</v>
      </c>
      <c r="D31" s="26"/>
      <c r="E31" s="70">
        <f t="shared" si="0"/>
        <v>0.03954964689873738</v>
      </c>
      <c r="F31" s="71">
        <v>12594899</v>
      </c>
      <c r="G31" s="72">
        <f t="shared" si="1"/>
        <v>0.003072189081372498</v>
      </c>
      <c r="H31" s="71">
        <v>978363</v>
      </c>
      <c r="I31" s="72">
        <f t="shared" si="2"/>
        <v>0.00041828443918392766</v>
      </c>
      <c r="J31" s="71">
        <v>133206</v>
      </c>
      <c r="K31" s="73">
        <v>-690</v>
      </c>
      <c r="L31" s="74">
        <f t="shared" si="3"/>
        <v>132516</v>
      </c>
      <c r="M31" s="75">
        <f t="shared" si="4"/>
        <v>-0.005179946849241025</v>
      </c>
      <c r="N31" s="76">
        <f t="shared" si="5"/>
        <v>0.1601830380500674</v>
      </c>
      <c r="O31" s="71">
        <v>51011560</v>
      </c>
      <c r="P31" s="73">
        <v>0</v>
      </c>
      <c r="Q31" s="74">
        <f t="shared" si="6"/>
        <v>51011560</v>
      </c>
      <c r="R31" s="75">
        <f t="shared" si="7"/>
        <v>0</v>
      </c>
      <c r="S31" s="76">
        <f t="shared" si="8"/>
        <v>0.011647535066310704</v>
      </c>
      <c r="T31" s="71">
        <v>3709250</v>
      </c>
      <c r="U31" s="73">
        <v>-38240</v>
      </c>
      <c r="V31" s="74">
        <f t="shared" si="15"/>
        <v>3671010</v>
      </c>
      <c r="W31" s="75">
        <f t="shared" si="9"/>
        <v>-0.010309361730808115</v>
      </c>
      <c r="X31" s="76">
        <f t="shared" si="10"/>
        <v>0.7749374110435897</v>
      </c>
      <c r="Y31" s="71">
        <v>246784970</v>
      </c>
      <c r="Z31" s="73">
        <v>7050999</v>
      </c>
      <c r="AA31" s="74">
        <f t="shared" si="16"/>
        <v>253835969</v>
      </c>
      <c r="AB31" s="75">
        <f t="shared" si="11"/>
        <v>0.028571427992555624</v>
      </c>
      <c r="AC31" s="76">
        <f t="shared" si="12"/>
        <v>0.010164340761384946</v>
      </c>
      <c r="AD31" s="71">
        <v>3236915</v>
      </c>
      <c r="AE31" s="76">
        <f t="shared" si="13"/>
        <v>2.7554659353474808E-05</v>
      </c>
      <c r="AF31" s="71">
        <v>8775</v>
      </c>
      <c r="AG31" s="71">
        <v>318457938</v>
      </c>
      <c r="AH31" s="73">
        <v>7012069</v>
      </c>
      <c r="AI31" s="74">
        <v>325470007</v>
      </c>
      <c r="AJ31" s="75">
        <f t="shared" si="14"/>
        <v>0.022018823094935695</v>
      </c>
      <c r="AK31" s="71">
        <v>0</v>
      </c>
      <c r="AL31" s="71">
        <v>0</v>
      </c>
      <c r="AM31" s="3">
        <v>0</v>
      </c>
      <c r="AN31" s="77"/>
    </row>
    <row r="32" spans="1:40" ht="12.75">
      <c r="A32" s="68" t="s">
        <v>69</v>
      </c>
      <c r="B32" s="69" t="s">
        <v>68</v>
      </c>
      <c r="C32" s="26">
        <v>3</v>
      </c>
      <c r="D32" s="26"/>
      <c r="E32" s="70">
        <f t="shared" si="0"/>
        <v>0.03603510018751245</v>
      </c>
      <c r="F32" s="71">
        <v>32124149</v>
      </c>
      <c r="G32" s="72">
        <f t="shared" si="1"/>
        <v>0.0046583967878807975</v>
      </c>
      <c r="H32" s="71">
        <v>4152813</v>
      </c>
      <c r="I32" s="72">
        <f t="shared" si="2"/>
        <v>0.0010281902501689218</v>
      </c>
      <c r="J32" s="71">
        <v>916599</v>
      </c>
      <c r="K32" s="73">
        <v>-4749</v>
      </c>
      <c r="L32" s="74">
        <f t="shared" si="3"/>
        <v>911850</v>
      </c>
      <c r="M32" s="75">
        <f t="shared" si="4"/>
        <v>-0.005181109732827551</v>
      </c>
      <c r="N32" s="76">
        <f t="shared" si="5"/>
        <v>0.1526252555887333</v>
      </c>
      <c r="O32" s="71">
        <v>136060575</v>
      </c>
      <c r="P32" s="73">
        <v>-1248447</v>
      </c>
      <c r="Q32" s="74">
        <f t="shared" si="6"/>
        <v>134812128</v>
      </c>
      <c r="R32" s="75">
        <f t="shared" si="7"/>
        <v>-0.009175670468833459</v>
      </c>
      <c r="S32" s="76">
        <f t="shared" si="8"/>
        <v>0.017306644826622582</v>
      </c>
      <c r="T32" s="71">
        <v>15428325</v>
      </c>
      <c r="U32" s="73">
        <v>-44963</v>
      </c>
      <c r="V32" s="74">
        <f t="shared" si="15"/>
        <v>15383362</v>
      </c>
      <c r="W32" s="75">
        <f t="shared" si="9"/>
        <v>-0.0029143150666063877</v>
      </c>
      <c r="X32" s="76">
        <f t="shared" si="10"/>
        <v>0.7651132471133134</v>
      </c>
      <c r="Y32" s="71">
        <v>682074195</v>
      </c>
      <c r="Z32" s="73">
        <v>16487943</v>
      </c>
      <c r="AA32" s="74">
        <f t="shared" si="16"/>
        <v>698562138</v>
      </c>
      <c r="AB32" s="75">
        <f t="shared" si="11"/>
        <v>0.024173239686922917</v>
      </c>
      <c r="AC32" s="76">
        <f t="shared" si="12"/>
        <v>0.023233165245768485</v>
      </c>
      <c r="AD32" s="71">
        <v>20711630</v>
      </c>
      <c r="AE32" s="76">
        <f t="shared" si="13"/>
        <v>0</v>
      </c>
      <c r="AF32" s="71">
        <v>0</v>
      </c>
      <c r="AG32" s="71">
        <v>891468286</v>
      </c>
      <c r="AH32" s="73">
        <v>15189784</v>
      </c>
      <c r="AI32" s="74">
        <v>906658070</v>
      </c>
      <c r="AJ32" s="75">
        <f t="shared" si="14"/>
        <v>0.01703906267732333</v>
      </c>
      <c r="AK32" s="71">
        <v>0</v>
      </c>
      <c r="AL32" s="71">
        <v>13415</v>
      </c>
      <c r="AM32" s="3">
        <v>0</v>
      </c>
      <c r="AN32" s="77"/>
    </row>
    <row r="33" spans="1:40" ht="12.75">
      <c r="A33" s="68" t="s">
        <v>71</v>
      </c>
      <c r="B33" s="69" t="s">
        <v>70</v>
      </c>
      <c r="C33" s="26">
        <v>3</v>
      </c>
      <c r="D33" s="26"/>
      <c r="E33" s="70">
        <f t="shared" si="0"/>
        <v>0.03501615260998236</v>
      </c>
      <c r="F33" s="71">
        <v>19365421</v>
      </c>
      <c r="G33" s="72">
        <f t="shared" si="1"/>
        <v>0.005576413988225195</v>
      </c>
      <c r="H33" s="71">
        <v>3083994</v>
      </c>
      <c r="I33" s="72">
        <f t="shared" si="2"/>
        <v>0.010737807440018282</v>
      </c>
      <c r="J33" s="71">
        <v>5938464</v>
      </c>
      <c r="K33" s="73">
        <v>-30769</v>
      </c>
      <c r="L33" s="74">
        <f t="shared" si="3"/>
        <v>5907695</v>
      </c>
      <c r="M33" s="75">
        <f t="shared" si="4"/>
        <v>-0.005181306142463775</v>
      </c>
      <c r="N33" s="76">
        <f t="shared" si="5"/>
        <v>0.12551362416782888</v>
      </c>
      <c r="O33" s="71">
        <v>69414370</v>
      </c>
      <c r="P33" s="73">
        <v>-1428705</v>
      </c>
      <c r="Q33" s="74">
        <f t="shared" si="6"/>
        <v>67985665</v>
      </c>
      <c r="R33" s="75">
        <f t="shared" si="7"/>
        <v>-0.02058226560292919</v>
      </c>
      <c r="S33" s="76">
        <f t="shared" si="8"/>
        <v>0.05461354117384741</v>
      </c>
      <c r="T33" s="71">
        <v>30203610</v>
      </c>
      <c r="U33" s="73">
        <v>-761</v>
      </c>
      <c r="V33" s="74">
        <f t="shared" si="15"/>
        <v>30202849</v>
      </c>
      <c r="W33" s="75">
        <f t="shared" si="9"/>
        <v>-2.519566369715408E-05</v>
      </c>
      <c r="X33" s="76">
        <f t="shared" si="10"/>
        <v>0.7485697681772427</v>
      </c>
      <c r="Y33" s="71">
        <v>413990905</v>
      </c>
      <c r="Z33" s="73">
        <v>11566789</v>
      </c>
      <c r="AA33" s="74">
        <f t="shared" si="16"/>
        <v>425557694</v>
      </c>
      <c r="AB33" s="75">
        <f t="shared" si="11"/>
        <v>0.027939717661188718</v>
      </c>
      <c r="AC33" s="76">
        <f t="shared" si="12"/>
        <v>0.019972692442855097</v>
      </c>
      <c r="AD33" s="71">
        <v>11045748</v>
      </c>
      <c r="AE33" s="76">
        <f t="shared" si="13"/>
        <v>0</v>
      </c>
      <c r="AF33" s="71">
        <v>0</v>
      </c>
      <c r="AG33" s="71">
        <v>553042512</v>
      </c>
      <c r="AH33" s="73">
        <v>10106554</v>
      </c>
      <c r="AI33" s="74">
        <v>563149066</v>
      </c>
      <c r="AJ33" s="75">
        <f t="shared" si="14"/>
        <v>0.01827446133110288</v>
      </c>
      <c r="AK33" s="71">
        <v>0</v>
      </c>
      <c r="AL33" s="71">
        <v>0</v>
      </c>
      <c r="AM33" s="3">
        <v>0</v>
      </c>
      <c r="AN33" s="77"/>
    </row>
    <row r="34" spans="1:40" ht="12.75">
      <c r="A34" s="68" t="s">
        <v>73</v>
      </c>
      <c r="B34" s="69" t="s">
        <v>72</v>
      </c>
      <c r="C34" s="26">
        <v>3</v>
      </c>
      <c r="D34" s="26"/>
      <c r="E34" s="70">
        <f t="shared" si="0"/>
        <v>0.040612516575936876</v>
      </c>
      <c r="F34" s="71">
        <v>21303828</v>
      </c>
      <c r="G34" s="72">
        <f t="shared" si="1"/>
        <v>0.005875887841217046</v>
      </c>
      <c r="H34" s="71">
        <v>3082274</v>
      </c>
      <c r="I34" s="72">
        <f t="shared" si="2"/>
        <v>0.009787773677031921</v>
      </c>
      <c r="J34" s="71">
        <v>5134305</v>
      </c>
      <c r="K34" s="73">
        <v>-26603</v>
      </c>
      <c r="L34" s="74">
        <f t="shared" si="3"/>
        <v>5107702</v>
      </c>
      <c r="M34" s="75">
        <f t="shared" si="4"/>
        <v>-0.005181421828270818</v>
      </c>
      <c r="N34" s="76">
        <f t="shared" si="5"/>
        <v>0.11893469786695446</v>
      </c>
      <c r="O34" s="71">
        <v>62388755</v>
      </c>
      <c r="P34" s="73">
        <v>-1265396</v>
      </c>
      <c r="Q34" s="74">
        <f t="shared" si="6"/>
        <v>61123359</v>
      </c>
      <c r="R34" s="75">
        <f t="shared" si="7"/>
        <v>-0.020282437115470568</v>
      </c>
      <c r="S34" s="76">
        <f t="shared" si="8"/>
        <v>0.02046727037286324</v>
      </c>
      <c r="T34" s="71">
        <v>10736375</v>
      </c>
      <c r="U34" s="73">
        <v>0</v>
      </c>
      <c r="V34" s="74">
        <f t="shared" si="15"/>
        <v>10736375</v>
      </c>
      <c r="W34" s="75">
        <f t="shared" si="9"/>
        <v>0</v>
      </c>
      <c r="X34" s="76">
        <f t="shared" si="10"/>
        <v>0.779398850597786</v>
      </c>
      <c r="Y34" s="71">
        <v>408843885</v>
      </c>
      <c r="Z34" s="73">
        <v>10487405</v>
      </c>
      <c r="AA34" s="74">
        <f t="shared" si="16"/>
        <v>419331290</v>
      </c>
      <c r="AB34" s="75">
        <f t="shared" si="11"/>
        <v>0.02565136812551324</v>
      </c>
      <c r="AC34" s="76">
        <f t="shared" si="12"/>
        <v>0.02492300306821042</v>
      </c>
      <c r="AD34" s="71">
        <v>13073688</v>
      </c>
      <c r="AE34" s="76">
        <f t="shared" si="13"/>
        <v>0</v>
      </c>
      <c r="AF34" s="71">
        <v>0</v>
      </c>
      <c r="AG34" s="71">
        <v>524563110</v>
      </c>
      <c r="AH34" s="73">
        <v>9195406</v>
      </c>
      <c r="AI34" s="74">
        <v>533758516</v>
      </c>
      <c r="AJ34" s="75">
        <f t="shared" si="14"/>
        <v>0.01752964671877136</v>
      </c>
      <c r="AK34" s="71">
        <v>0</v>
      </c>
      <c r="AL34" s="71">
        <v>0</v>
      </c>
      <c r="AM34" s="3">
        <v>0</v>
      </c>
      <c r="AN34" s="77"/>
    </row>
    <row r="35" spans="1:40" ht="12.75">
      <c r="A35" s="68" t="s">
        <v>75</v>
      </c>
      <c r="B35" s="69" t="s">
        <v>74</v>
      </c>
      <c r="C35" s="26">
        <v>3</v>
      </c>
      <c r="D35" s="26"/>
      <c r="E35" s="70">
        <f t="shared" si="0"/>
        <v>0.046982265129088846</v>
      </c>
      <c r="F35" s="71">
        <v>58224333</v>
      </c>
      <c r="G35" s="72">
        <f t="shared" si="1"/>
        <v>0.05311773267415746</v>
      </c>
      <c r="H35" s="71">
        <v>65827915</v>
      </c>
      <c r="I35" s="72">
        <f t="shared" si="2"/>
        <v>0.014948741854347896</v>
      </c>
      <c r="J35" s="71">
        <v>18525725</v>
      </c>
      <c r="K35" s="73">
        <v>-95988</v>
      </c>
      <c r="L35" s="74">
        <f t="shared" si="3"/>
        <v>18429737</v>
      </c>
      <c r="M35" s="75">
        <f t="shared" si="4"/>
        <v>-0.005181335683218875</v>
      </c>
      <c r="N35" s="76">
        <f t="shared" si="5"/>
        <v>0.17126705654493715</v>
      </c>
      <c r="O35" s="71">
        <v>212248390</v>
      </c>
      <c r="P35" s="73">
        <v>4488947</v>
      </c>
      <c r="Q35" s="74">
        <f t="shared" si="6"/>
        <v>216737337</v>
      </c>
      <c r="R35" s="75">
        <f t="shared" si="7"/>
        <v>0.02114949847204966</v>
      </c>
      <c r="S35" s="76">
        <f t="shared" si="8"/>
        <v>0.047328656487970015</v>
      </c>
      <c r="T35" s="71">
        <v>58653610</v>
      </c>
      <c r="U35" s="73">
        <v>0</v>
      </c>
      <c r="V35" s="74">
        <f t="shared" si="15"/>
        <v>58653610</v>
      </c>
      <c r="W35" s="75">
        <f t="shared" si="9"/>
        <v>0</v>
      </c>
      <c r="X35" s="76">
        <f t="shared" si="10"/>
        <v>0.6458337089536846</v>
      </c>
      <c r="Y35" s="71">
        <v>800370881</v>
      </c>
      <c r="Z35" s="73">
        <v>0</v>
      </c>
      <c r="AA35" s="74">
        <f t="shared" si="16"/>
        <v>800370881</v>
      </c>
      <c r="AB35" s="75">
        <f t="shared" si="11"/>
        <v>0</v>
      </c>
      <c r="AC35" s="76">
        <f t="shared" si="12"/>
        <v>0.020521838355813973</v>
      </c>
      <c r="AD35" s="71">
        <v>25432370</v>
      </c>
      <c r="AE35" s="76">
        <f t="shared" si="13"/>
        <v>0</v>
      </c>
      <c r="AF35" s="71">
        <v>0</v>
      </c>
      <c r="AG35" s="71">
        <v>1239283224</v>
      </c>
      <c r="AH35" s="73">
        <v>4392959</v>
      </c>
      <c r="AI35" s="74">
        <v>1243676183</v>
      </c>
      <c r="AJ35" s="75">
        <f t="shared" si="14"/>
        <v>0.0035447579011204304</v>
      </c>
      <c r="AK35" s="71">
        <v>0</v>
      </c>
      <c r="AL35" s="71">
        <v>5354935</v>
      </c>
      <c r="AM35" s="3">
        <v>0</v>
      </c>
      <c r="AN35" s="77"/>
    </row>
    <row r="36" spans="1:40" ht="12.75">
      <c r="A36" s="68" t="s">
        <v>77</v>
      </c>
      <c r="B36" s="69" t="s">
        <v>76</v>
      </c>
      <c r="C36" s="26">
        <v>3</v>
      </c>
      <c r="D36" s="26"/>
      <c r="E36" s="70">
        <f t="shared" si="0"/>
        <v>0.037548457414042606</v>
      </c>
      <c r="F36" s="71">
        <v>32010170</v>
      </c>
      <c r="G36" s="72">
        <f t="shared" si="1"/>
        <v>0.015129299303253657</v>
      </c>
      <c r="H36" s="71">
        <v>12897772</v>
      </c>
      <c r="I36" s="72">
        <f t="shared" si="2"/>
        <v>0.009757957066777522</v>
      </c>
      <c r="J36" s="71">
        <v>8318687</v>
      </c>
      <c r="K36" s="73">
        <v>-43102</v>
      </c>
      <c r="L36" s="74">
        <f t="shared" si="3"/>
        <v>8275585</v>
      </c>
      <c r="M36" s="75">
        <f t="shared" si="4"/>
        <v>-0.005181346527402702</v>
      </c>
      <c r="N36" s="76">
        <f t="shared" si="5"/>
        <v>0.13539584065078128</v>
      </c>
      <c r="O36" s="71">
        <v>115425351</v>
      </c>
      <c r="P36" s="73">
        <v>1306912</v>
      </c>
      <c r="Q36" s="74">
        <f t="shared" si="6"/>
        <v>116732263</v>
      </c>
      <c r="R36" s="75">
        <f t="shared" si="7"/>
        <v>0.011322573322735662</v>
      </c>
      <c r="S36" s="76">
        <f t="shared" si="8"/>
        <v>0.014212314772674957</v>
      </c>
      <c r="T36" s="71">
        <v>12116040</v>
      </c>
      <c r="U36" s="73">
        <v>0</v>
      </c>
      <c r="V36" s="74">
        <f t="shared" si="15"/>
        <v>12116040</v>
      </c>
      <c r="W36" s="75">
        <f t="shared" si="9"/>
        <v>0</v>
      </c>
      <c r="X36" s="76">
        <f t="shared" si="10"/>
        <v>0.7651038457250771</v>
      </c>
      <c r="Y36" s="71">
        <v>652253271</v>
      </c>
      <c r="Z36" s="73">
        <v>0</v>
      </c>
      <c r="AA36" s="74">
        <f t="shared" si="16"/>
        <v>652253271</v>
      </c>
      <c r="AB36" s="75">
        <f t="shared" si="11"/>
        <v>0</v>
      </c>
      <c r="AC36" s="76">
        <f t="shared" si="12"/>
        <v>0.022852285067392925</v>
      </c>
      <c r="AD36" s="71">
        <v>19481640</v>
      </c>
      <c r="AE36" s="76">
        <f t="shared" si="13"/>
        <v>0</v>
      </c>
      <c r="AF36" s="71">
        <v>0</v>
      </c>
      <c r="AG36" s="71">
        <v>852502931</v>
      </c>
      <c r="AH36" s="73">
        <v>1263810</v>
      </c>
      <c r="AI36" s="74">
        <v>853766741</v>
      </c>
      <c r="AJ36" s="75">
        <f t="shared" si="14"/>
        <v>0.0014824699763994124</v>
      </c>
      <c r="AK36" s="71">
        <v>0</v>
      </c>
      <c r="AL36" s="71">
        <v>0</v>
      </c>
      <c r="AM36" s="3">
        <v>0</v>
      </c>
      <c r="AN36" s="77"/>
    </row>
    <row r="37" spans="1:40" ht="12.75">
      <c r="A37" s="68" t="s">
        <v>79</v>
      </c>
      <c r="B37" s="69" t="s">
        <v>78</v>
      </c>
      <c r="C37" s="26">
        <v>3</v>
      </c>
      <c r="D37" s="26"/>
      <c r="E37" s="70">
        <f t="shared" si="0"/>
        <v>0.01912238170760884</v>
      </c>
      <c r="F37" s="71">
        <v>13409034</v>
      </c>
      <c r="G37" s="72">
        <f t="shared" si="1"/>
        <v>0.014634361972014736</v>
      </c>
      <c r="H37" s="71">
        <v>10261936</v>
      </c>
      <c r="I37" s="72">
        <f t="shared" si="2"/>
        <v>0.02148530256883954</v>
      </c>
      <c r="J37" s="71">
        <v>15065966</v>
      </c>
      <c r="K37" s="73">
        <v>-78062</v>
      </c>
      <c r="L37" s="74">
        <f t="shared" si="3"/>
        <v>14987904</v>
      </c>
      <c r="M37" s="75">
        <f t="shared" si="4"/>
        <v>-0.0051813471502590676</v>
      </c>
      <c r="N37" s="76">
        <f t="shared" si="5"/>
        <v>0.6958589507153213</v>
      </c>
      <c r="O37" s="71">
        <v>487951578</v>
      </c>
      <c r="P37" s="73">
        <v>0</v>
      </c>
      <c r="Q37" s="74">
        <f t="shared" si="6"/>
        <v>487951578</v>
      </c>
      <c r="R37" s="75">
        <f t="shared" si="7"/>
        <v>0</v>
      </c>
      <c r="S37" s="76">
        <f t="shared" si="8"/>
        <v>0.10185606551475361</v>
      </c>
      <c r="T37" s="71">
        <v>71423710</v>
      </c>
      <c r="U37" s="73">
        <v>0</v>
      </c>
      <c r="V37" s="74">
        <f t="shared" si="15"/>
        <v>71423710</v>
      </c>
      <c r="W37" s="75">
        <f t="shared" si="9"/>
        <v>0</v>
      </c>
      <c r="X37" s="76">
        <f t="shared" si="10"/>
        <v>0.13939267227256735</v>
      </c>
      <c r="Y37" s="71">
        <v>97745203</v>
      </c>
      <c r="Z37" s="73">
        <v>2792720</v>
      </c>
      <c r="AA37" s="74">
        <f t="shared" si="16"/>
        <v>100537923</v>
      </c>
      <c r="AB37" s="75">
        <f t="shared" si="11"/>
        <v>0.028571427694513048</v>
      </c>
      <c r="AC37" s="76">
        <f t="shared" si="12"/>
        <v>0.007650265248894565</v>
      </c>
      <c r="AD37" s="71">
        <v>5364534</v>
      </c>
      <c r="AE37" s="76">
        <f t="shared" si="13"/>
        <v>0</v>
      </c>
      <c r="AF37" s="71">
        <v>0</v>
      </c>
      <c r="AG37" s="71">
        <v>701221961</v>
      </c>
      <c r="AH37" s="73">
        <v>2714658</v>
      </c>
      <c r="AI37" s="74">
        <v>703936619</v>
      </c>
      <c r="AJ37" s="75">
        <f t="shared" si="14"/>
        <v>0.003871324845743101</v>
      </c>
      <c r="AK37" s="71">
        <v>9422</v>
      </c>
      <c r="AL37" s="71">
        <v>675862</v>
      </c>
      <c r="AM37" s="3">
        <v>0</v>
      </c>
      <c r="AN37" s="77"/>
    </row>
    <row r="38" spans="1:40" ht="12.75">
      <c r="A38" s="68" t="s">
        <v>81</v>
      </c>
      <c r="B38" s="69" t="s">
        <v>80</v>
      </c>
      <c r="C38" s="26">
        <v>3</v>
      </c>
      <c r="D38" s="26"/>
      <c r="E38" s="70">
        <f t="shared" si="0"/>
        <v>0.06853102787596103</v>
      </c>
      <c r="F38" s="71">
        <v>26088751</v>
      </c>
      <c r="G38" s="72">
        <f t="shared" si="1"/>
        <v>0.017040035355402522</v>
      </c>
      <c r="H38" s="71">
        <v>6486890</v>
      </c>
      <c r="I38" s="72">
        <f t="shared" si="2"/>
        <v>0.023169059379588297</v>
      </c>
      <c r="J38" s="71">
        <v>8820119</v>
      </c>
      <c r="K38" s="73">
        <v>-45700</v>
      </c>
      <c r="L38" s="74">
        <f t="shared" si="3"/>
        <v>8774419</v>
      </c>
      <c r="M38" s="75">
        <f t="shared" si="4"/>
        <v>-0.005181335988777475</v>
      </c>
      <c r="N38" s="76">
        <f t="shared" si="5"/>
        <v>0.27399010315721645</v>
      </c>
      <c r="O38" s="71">
        <v>104303989</v>
      </c>
      <c r="P38" s="73">
        <v>0</v>
      </c>
      <c r="Q38" s="74">
        <f t="shared" si="6"/>
        <v>104303989</v>
      </c>
      <c r="R38" s="75">
        <f t="shared" si="7"/>
        <v>0</v>
      </c>
      <c r="S38" s="76">
        <f t="shared" si="8"/>
        <v>0.04827059188107273</v>
      </c>
      <c r="T38" s="71">
        <v>18375902</v>
      </c>
      <c r="U38" s="73">
        <v>0</v>
      </c>
      <c r="V38" s="74">
        <f t="shared" si="15"/>
        <v>18375902</v>
      </c>
      <c r="W38" s="75">
        <f t="shared" si="9"/>
        <v>0</v>
      </c>
      <c r="X38" s="76">
        <f t="shared" si="10"/>
        <v>0.5525100614420192</v>
      </c>
      <c r="Y38" s="71">
        <v>210332427</v>
      </c>
      <c r="Z38" s="73">
        <v>6009498</v>
      </c>
      <c r="AA38" s="74">
        <f t="shared" si="16"/>
        <v>216341925</v>
      </c>
      <c r="AB38" s="75">
        <f t="shared" si="11"/>
        <v>0.028571428978946743</v>
      </c>
      <c r="AC38" s="76">
        <f t="shared" si="12"/>
        <v>0.016489120908739822</v>
      </c>
      <c r="AD38" s="71">
        <v>6277165</v>
      </c>
      <c r="AE38" s="76">
        <f t="shared" si="13"/>
        <v>0</v>
      </c>
      <c r="AF38" s="71">
        <v>0</v>
      </c>
      <c r="AG38" s="71">
        <v>380685243</v>
      </c>
      <c r="AH38" s="73">
        <v>5963798</v>
      </c>
      <c r="AI38" s="74">
        <v>386649041</v>
      </c>
      <c r="AJ38" s="75">
        <f t="shared" si="14"/>
        <v>0.015665955299454568</v>
      </c>
      <c r="AK38" s="71">
        <v>0</v>
      </c>
      <c r="AL38" s="71">
        <v>0</v>
      </c>
      <c r="AM38" s="3">
        <v>0</v>
      </c>
      <c r="AN38" s="77"/>
    </row>
    <row r="39" spans="1:40" ht="12.75">
      <c r="A39" s="68" t="s">
        <v>83</v>
      </c>
      <c r="B39" s="69" t="s">
        <v>82</v>
      </c>
      <c r="C39" s="26">
        <v>3</v>
      </c>
      <c r="D39" s="26"/>
      <c r="E39" s="70">
        <f t="shared" si="0"/>
        <v>0.07787095854889421</v>
      </c>
      <c r="F39" s="71">
        <v>38397692</v>
      </c>
      <c r="G39" s="72">
        <f t="shared" si="1"/>
        <v>0.00840099276351574</v>
      </c>
      <c r="H39" s="71">
        <v>4142478</v>
      </c>
      <c r="I39" s="72">
        <f t="shared" si="2"/>
        <v>0.02549129459257966</v>
      </c>
      <c r="J39" s="71">
        <v>12569601</v>
      </c>
      <c r="K39" s="73">
        <v>-65128</v>
      </c>
      <c r="L39" s="74">
        <f t="shared" si="3"/>
        <v>12504473</v>
      </c>
      <c r="M39" s="75">
        <f t="shared" si="4"/>
        <v>-0.0051813896081506485</v>
      </c>
      <c r="N39" s="76">
        <f t="shared" si="5"/>
        <v>0.5140727059865717</v>
      </c>
      <c r="O39" s="71">
        <v>253486098</v>
      </c>
      <c r="P39" s="73">
        <v>-23978</v>
      </c>
      <c r="Q39" s="74">
        <f t="shared" si="6"/>
        <v>253462120</v>
      </c>
      <c r="R39" s="75">
        <f t="shared" si="7"/>
        <v>-9.459295870339998E-05</v>
      </c>
      <c r="S39" s="76">
        <f t="shared" si="8"/>
        <v>0.09682503128116382</v>
      </c>
      <c r="T39" s="71">
        <v>47743829</v>
      </c>
      <c r="U39" s="73">
        <v>0</v>
      </c>
      <c r="V39" s="74">
        <f t="shared" si="15"/>
        <v>47743829</v>
      </c>
      <c r="W39" s="75">
        <f t="shared" si="9"/>
        <v>0</v>
      </c>
      <c r="X39" s="76">
        <f t="shared" si="10"/>
        <v>0.2667248572100469</v>
      </c>
      <c r="Y39" s="71">
        <v>131520391</v>
      </c>
      <c r="Z39" s="73">
        <v>3757726</v>
      </c>
      <c r="AA39" s="74">
        <f t="shared" si="16"/>
        <v>135278117</v>
      </c>
      <c r="AB39" s="75">
        <f t="shared" si="11"/>
        <v>0.028571432698979736</v>
      </c>
      <c r="AC39" s="76">
        <f t="shared" si="12"/>
        <v>0.01061415961722793</v>
      </c>
      <c r="AD39" s="71">
        <v>5233777</v>
      </c>
      <c r="AE39" s="76">
        <f t="shared" si="13"/>
        <v>0</v>
      </c>
      <c r="AF39" s="71">
        <v>0</v>
      </c>
      <c r="AG39" s="71">
        <v>493093866</v>
      </c>
      <c r="AH39" s="73">
        <v>3668620</v>
      </c>
      <c r="AI39" s="74">
        <v>496762486</v>
      </c>
      <c r="AJ39" s="75">
        <f t="shared" si="14"/>
        <v>0.007440003319773602</v>
      </c>
      <c r="AK39" s="71">
        <v>65969</v>
      </c>
      <c r="AL39" s="71">
        <v>10153</v>
      </c>
      <c r="AM39" s="3">
        <v>0</v>
      </c>
      <c r="AN39" s="77"/>
    </row>
    <row r="40" spans="1:40" ht="12.75">
      <c r="A40" s="68" t="s">
        <v>85</v>
      </c>
      <c r="B40" s="69" t="s">
        <v>84</v>
      </c>
      <c r="C40" s="26">
        <v>3</v>
      </c>
      <c r="D40" s="26"/>
      <c r="E40" s="70">
        <f t="shared" si="0"/>
        <v>0.020844617330422706</v>
      </c>
      <c r="F40" s="71">
        <v>14944165</v>
      </c>
      <c r="G40" s="72">
        <f t="shared" si="1"/>
        <v>0.008582486725264437</v>
      </c>
      <c r="H40" s="71">
        <v>6153056</v>
      </c>
      <c r="I40" s="72">
        <f t="shared" si="2"/>
        <v>0.013713182546295522</v>
      </c>
      <c r="J40" s="71">
        <v>9831414</v>
      </c>
      <c r="K40" s="73">
        <v>-50940</v>
      </c>
      <c r="L40" s="74">
        <f t="shared" si="3"/>
        <v>9780474</v>
      </c>
      <c r="M40" s="75">
        <f t="shared" si="4"/>
        <v>-0.005181350312376226</v>
      </c>
      <c r="N40" s="76">
        <f t="shared" si="5"/>
        <v>0.5317839083638002</v>
      </c>
      <c r="O40" s="71">
        <v>381252692</v>
      </c>
      <c r="P40" s="73">
        <v>-17764</v>
      </c>
      <c r="Q40" s="74">
        <f t="shared" si="6"/>
        <v>381234928</v>
      </c>
      <c r="R40" s="75">
        <f t="shared" si="7"/>
        <v>-4.65937693628141E-05</v>
      </c>
      <c r="S40" s="76">
        <f t="shared" si="8"/>
        <v>0.018354007371863577</v>
      </c>
      <c r="T40" s="71">
        <v>13158568</v>
      </c>
      <c r="U40" s="73">
        <v>0</v>
      </c>
      <c r="V40" s="74">
        <f t="shared" si="15"/>
        <v>13158568</v>
      </c>
      <c r="W40" s="75">
        <f t="shared" si="9"/>
        <v>0</v>
      </c>
      <c r="X40" s="76">
        <f t="shared" si="10"/>
        <v>0.39192237063695257</v>
      </c>
      <c r="Y40" s="71">
        <v>280981535</v>
      </c>
      <c r="Z40" s="73">
        <v>7843048</v>
      </c>
      <c r="AA40" s="74">
        <f t="shared" si="16"/>
        <v>288824583</v>
      </c>
      <c r="AB40" s="75">
        <f t="shared" si="11"/>
        <v>0.02791303706131437</v>
      </c>
      <c r="AC40" s="76">
        <f t="shared" si="12"/>
        <v>0.014799427025401043</v>
      </c>
      <c r="AD40" s="71">
        <v>10610177</v>
      </c>
      <c r="AE40" s="76">
        <f t="shared" si="13"/>
        <v>0</v>
      </c>
      <c r="AF40" s="71">
        <v>0</v>
      </c>
      <c r="AG40" s="71">
        <v>716931607</v>
      </c>
      <c r="AH40" s="73">
        <v>7774344</v>
      </c>
      <c r="AI40" s="74">
        <v>724705951</v>
      </c>
      <c r="AJ40" s="75">
        <f t="shared" si="14"/>
        <v>0.010843913037300363</v>
      </c>
      <c r="AK40" s="71">
        <v>0</v>
      </c>
      <c r="AL40" s="71">
        <v>0</v>
      </c>
      <c r="AM40" s="3">
        <v>0</v>
      </c>
      <c r="AN40" s="77"/>
    </row>
    <row r="41" spans="1:40" ht="12.75">
      <c r="A41" s="68" t="s">
        <v>87</v>
      </c>
      <c r="B41" s="69" t="s">
        <v>86</v>
      </c>
      <c r="C41" s="26">
        <v>3</v>
      </c>
      <c r="D41" s="26"/>
      <c r="E41" s="70">
        <f t="shared" si="0"/>
        <v>0.03338922344020028</v>
      </c>
      <c r="F41" s="71">
        <v>15223561</v>
      </c>
      <c r="G41" s="72">
        <f t="shared" si="1"/>
        <v>0.007315773584094568</v>
      </c>
      <c r="H41" s="71">
        <v>3335571</v>
      </c>
      <c r="I41" s="72">
        <f t="shared" si="2"/>
        <v>0.0026116393881814226</v>
      </c>
      <c r="J41" s="71">
        <v>1190757</v>
      </c>
      <c r="K41" s="73">
        <v>-6170</v>
      </c>
      <c r="L41" s="74">
        <f t="shared" si="3"/>
        <v>1184587</v>
      </c>
      <c r="M41" s="75">
        <f t="shared" si="4"/>
        <v>-0.005181577769435746</v>
      </c>
      <c r="N41" s="76">
        <f t="shared" si="5"/>
        <v>0.26109580739758</v>
      </c>
      <c r="O41" s="71">
        <v>119044636</v>
      </c>
      <c r="P41" s="73">
        <v>-14256</v>
      </c>
      <c r="Q41" s="74">
        <f t="shared" si="6"/>
        <v>119030380</v>
      </c>
      <c r="R41" s="75">
        <f t="shared" si="7"/>
        <v>-0.0001197534007328142</v>
      </c>
      <c r="S41" s="76">
        <f t="shared" si="8"/>
        <v>0.015081125936206629</v>
      </c>
      <c r="T41" s="71">
        <v>6876124</v>
      </c>
      <c r="U41" s="73">
        <v>0</v>
      </c>
      <c r="V41" s="74">
        <f t="shared" si="15"/>
        <v>6876124</v>
      </c>
      <c r="W41" s="75">
        <f t="shared" si="9"/>
        <v>0</v>
      </c>
      <c r="X41" s="76">
        <f t="shared" si="10"/>
        <v>0.6578011956994124</v>
      </c>
      <c r="Y41" s="71">
        <v>299919423</v>
      </c>
      <c r="Z41" s="73">
        <v>8415096</v>
      </c>
      <c r="AA41" s="74">
        <f t="shared" si="16"/>
        <v>308334519</v>
      </c>
      <c r="AB41" s="75">
        <f t="shared" si="11"/>
        <v>0.028057856059559037</v>
      </c>
      <c r="AC41" s="76">
        <f t="shared" si="12"/>
        <v>0.022705234554324685</v>
      </c>
      <c r="AD41" s="71">
        <v>10352278</v>
      </c>
      <c r="AE41" s="76">
        <f t="shared" si="13"/>
        <v>0</v>
      </c>
      <c r="AF41" s="71">
        <v>0</v>
      </c>
      <c r="AG41" s="71">
        <v>455942350</v>
      </c>
      <c r="AH41" s="73">
        <v>8394670</v>
      </c>
      <c r="AI41" s="74">
        <v>464337020</v>
      </c>
      <c r="AJ41" s="75">
        <f t="shared" si="14"/>
        <v>0.018411691741291415</v>
      </c>
      <c r="AK41" s="71">
        <v>0</v>
      </c>
      <c r="AL41" s="71">
        <v>0</v>
      </c>
      <c r="AM41" s="3">
        <v>0</v>
      </c>
      <c r="AN41" s="77"/>
    </row>
    <row r="42" spans="1:40" ht="12.75">
      <c r="A42" s="68" t="s">
        <v>89</v>
      </c>
      <c r="B42" s="69" t="s">
        <v>88</v>
      </c>
      <c r="C42" s="26">
        <v>3</v>
      </c>
      <c r="D42" s="26"/>
      <c r="E42" s="70">
        <f t="shared" si="0"/>
        <v>0.05200884181557697</v>
      </c>
      <c r="F42" s="71">
        <v>63290775</v>
      </c>
      <c r="G42" s="72">
        <f t="shared" si="1"/>
        <v>0.04816138098174693</v>
      </c>
      <c r="H42" s="71">
        <v>58608710</v>
      </c>
      <c r="I42" s="72">
        <f t="shared" si="2"/>
        <v>0.0038558155094480726</v>
      </c>
      <c r="J42" s="71">
        <v>4692232</v>
      </c>
      <c r="K42" s="73">
        <v>-24312</v>
      </c>
      <c r="L42" s="74">
        <f t="shared" si="3"/>
        <v>4667920</v>
      </c>
      <c r="M42" s="75">
        <f t="shared" si="4"/>
        <v>-0.005181329482429684</v>
      </c>
      <c r="N42" s="76">
        <f t="shared" si="5"/>
        <v>0.13293578636174583</v>
      </c>
      <c r="O42" s="71">
        <v>161772665</v>
      </c>
      <c r="P42" s="73">
        <v>2923141</v>
      </c>
      <c r="Q42" s="74">
        <f t="shared" si="6"/>
        <v>164695806</v>
      </c>
      <c r="R42" s="75">
        <f t="shared" si="7"/>
        <v>0.018069437132657733</v>
      </c>
      <c r="S42" s="76">
        <f t="shared" si="8"/>
        <v>0.023579526641500464</v>
      </c>
      <c r="T42" s="71">
        <v>28694477</v>
      </c>
      <c r="U42" s="73">
        <v>0</v>
      </c>
      <c r="V42" s="74">
        <f t="shared" si="15"/>
        <v>28694477</v>
      </c>
      <c r="W42" s="75">
        <f t="shared" si="9"/>
        <v>0</v>
      </c>
      <c r="X42" s="76">
        <f t="shared" si="10"/>
        <v>0.7164403340503194</v>
      </c>
      <c r="Y42" s="71">
        <v>871852985</v>
      </c>
      <c r="Z42" s="73">
        <v>7540478</v>
      </c>
      <c r="AA42" s="74">
        <f t="shared" si="16"/>
        <v>879393463</v>
      </c>
      <c r="AB42" s="75">
        <f t="shared" si="11"/>
        <v>0.008648795301194043</v>
      </c>
      <c r="AC42" s="76">
        <f t="shared" si="12"/>
        <v>0.023018314639662408</v>
      </c>
      <c r="AD42" s="71">
        <v>28011525</v>
      </c>
      <c r="AE42" s="76">
        <f t="shared" si="13"/>
        <v>0</v>
      </c>
      <c r="AF42" s="71">
        <v>0</v>
      </c>
      <c r="AG42" s="71">
        <v>1216923369</v>
      </c>
      <c r="AH42" s="73">
        <v>10439307</v>
      </c>
      <c r="AI42" s="74">
        <v>1227362676</v>
      </c>
      <c r="AJ42" s="75">
        <f t="shared" si="14"/>
        <v>0.008578442378486364</v>
      </c>
      <c r="AK42" s="71">
        <v>219745</v>
      </c>
      <c r="AL42" s="71">
        <v>9110</v>
      </c>
      <c r="AM42" s="3">
        <v>0</v>
      </c>
      <c r="AN42" s="77"/>
    </row>
    <row r="43" spans="1:40" ht="12.75">
      <c r="A43" s="68" t="s">
        <v>91</v>
      </c>
      <c r="B43" s="69" t="s">
        <v>90</v>
      </c>
      <c r="C43" s="26">
        <v>3</v>
      </c>
      <c r="D43" s="26"/>
      <c r="E43" s="70">
        <f t="shared" si="0"/>
        <v>0.044453020259965</v>
      </c>
      <c r="F43" s="71">
        <v>32907715</v>
      </c>
      <c r="G43" s="72">
        <f t="shared" si="1"/>
        <v>0.04433376010025256</v>
      </c>
      <c r="H43" s="71">
        <v>32819429</v>
      </c>
      <c r="I43" s="72">
        <f t="shared" si="2"/>
        <v>0.009366865256819741</v>
      </c>
      <c r="J43" s="71">
        <v>6934110</v>
      </c>
      <c r="K43" s="73">
        <v>-35928</v>
      </c>
      <c r="L43" s="74">
        <f t="shared" si="3"/>
        <v>6898182</v>
      </c>
      <c r="M43" s="75">
        <f t="shared" si="4"/>
        <v>-0.005181342666903179</v>
      </c>
      <c r="N43" s="76">
        <f t="shared" si="5"/>
        <v>0.07945618242514713</v>
      </c>
      <c r="O43" s="71">
        <v>58819882</v>
      </c>
      <c r="P43" s="73">
        <v>966478</v>
      </c>
      <c r="Q43" s="74">
        <f t="shared" si="6"/>
        <v>59786360</v>
      </c>
      <c r="R43" s="75">
        <f t="shared" si="7"/>
        <v>0.016431144829566303</v>
      </c>
      <c r="S43" s="76">
        <f t="shared" si="8"/>
        <v>0.030365209579555918</v>
      </c>
      <c r="T43" s="71">
        <v>22478780</v>
      </c>
      <c r="U43" s="73">
        <v>0</v>
      </c>
      <c r="V43" s="74">
        <f t="shared" si="15"/>
        <v>22478780</v>
      </c>
      <c r="W43" s="75">
        <f t="shared" si="9"/>
        <v>0</v>
      </c>
      <c r="X43" s="76">
        <f t="shared" si="10"/>
        <v>0.7668222131499284</v>
      </c>
      <c r="Y43" s="71">
        <v>567663720</v>
      </c>
      <c r="Z43" s="73">
        <v>5761903</v>
      </c>
      <c r="AA43" s="74">
        <f t="shared" si="16"/>
        <v>573425623</v>
      </c>
      <c r="AB43" s="75">
        <f t="shared" si="11"/>
        <v>0.010150204772642507</v>
      </c>
      <c r="AC43" s="76">
        <f t="shared" si="12"/>
        <v>0.025202749228331274</v>
      </c>
      <c r="AD43" s="71">
        <v>18657110</v>
      </c>
      <c r="AE43" s="76">
        <f t="shared" si="13"/>
        <v>0</v>
      </c>
      <c r="AF43" s="71">
        <v>0</v>
      </c>
      <c r="AG43" s="71">
        <v>740280746</v>
      </c>
      <c r="AH43" s="73">
        <v>6692453</v>
      </c>
      <c r="AI43" s="74">
        <v>746973199</v>
      </c>
      <c r="AJ43" s="75">
        <f t="shared" si="14"/>
        <v>0.009040425590104434</v>
      </c>
      <c r="AK43" s="71">
        <v>0</v>
      </c>
      <c r="AL43" s="71">
        <v>0</v>
      </c>
      <c r="AM43" s="3">
        <v>0</v>
      </c>
      <c r="AN43" s="77"/>
    </row>
    <row r="44" spans="1:40" ht="12.75">
      <c r="A44" s="68" t="s">
        <v>93</v>
      </c>
      <c r="B44" s="69" t="s">
        <v>92</v>
      </c>
      <c r="C44" s="26">
        <v>3</v>
      </c>
      <c r="D44" s="26"/>
      <c r="E44" s="70">
        <f t="shared" si="0"/>
        <v>0.048420452781950944</v>
      </c>
      <c r="F44" s="71">
        <v>50958563</v>
      </c>
      <c r="G44" s="72">
        <f t="shared" si="1"/>
        <v>0.01118658213781858</v>
      </c>
      <c r="H44" s="71">
        <v>11772962</v>
      </c>
      <c r="I44" s="72">
        <f t="shared" si="2"/>
        <v>0.003976578157490012</v>
      </c>
      <c r="J44" s="71">
        <v>4185023</v>
      </c>
      <c r="K44" s="73">
        <v>-21684</v>
      </c>
      <c r="L44" s="74">
        <f t="shared" si="3"/>
        <v>4163339</v>
      </c>
      <c r="M44" s="75">
        <f t="shared" si="4"/>
        <v>-0.0051813335315003045</v>
      </c>
      <c r="N44" s="76">
        <f t="shared" si="5"/>
        <v>0.08392244621347239</v>
      </c>
      <c r="O44" s="71">
        <v>88321505</v>
      </c>
      <c r="P44" s="73">
        <v>1607762</v>
      </c>
      <c r="Q44" s="74">
        <f t="shared" si="6"/>
        <v>89929267</v>
      </c>
      <c r="R44" s="75">
        <f t="shared" si="7"/>
        <v>0.01820351679922121</v>
      </c>
      <c r="S44" s="76">
        <f t="shared" si="8"/>
        <v>0.011404768228135725</v>
      </c>
      <c r="T44" s="71">
        <v>12002585</v>
      </c>
      <c r="U44" s="73">
        <v>0</v>
      </c>
      <c r="V44" s="74">
        <f t="shared" si="15"/>
        <v>12002585</v>
      </c>
      <c r="W44" s="75">
        <f t="shared" si="9"/>
        <v>0</v>
      </c>
      <c r="X44" s="76">
        <f t="shared" si="10"/>
        <v>0.8218903063893683</v>
      </c>
      <c r="Y44" s="71">
        <v>864972270</v>
      </c>
      <c r="Z44" s="73">
        <v>5952710</v>
      </c>
      <c r="AA44" s="74">
        <f t="shared" si="16"/>
        <v>870924980</v>
      </c>
      <c r="AB44" s="75">
        <f t="shared" si="11"/>
        <v>0.006881966285462539</v>
      </c>
      <c r="AC44" s="76">
        <f t="shared" si="12"/>
        <v>0.01919886609176406</v>
      </c>
      <c r="AD44" s="71">
        <v>20205235</v>
      </c>
      <c r="AE44" s="76">
        <f t="shared" si="13"/>
        <v>0</v>
      </c>
      <c r="AF44" s="71">
        <v>0</v>
      </c>
      <c r="AG44" s="71">
        <v>1052418143</v>
      </c>
      <c r="AH44" s="73">
        <v>7538788</v>
      </c>
      <c r="AI44" s="74">
        <v>1059956931</v>
      </c>
      <c r="AJ44" s="75">
        <f t="shared" si="14"/>
        <v>0.007163301060650757</v>
      </c>
      <c r="AK44" s="71">
        <v>0</v>
      </c>
      <c r="AL44" s="71">
        <v>542625</v>
      </c>
      <c r="AM44" s="3">
        <v>0</v>
      </c>
      <c r="AN44" s="77"/>
    </row>
    <row r="45" spans="1:40" ht="12.75">
      <c r="A45" s="68" t="s">
        <v>95</v>
      </c>
      <c r="B45" s="69" t="s">
        <v>94</v>
      </c>
      <c r="C45" s="26">
        <v>3</v>
      </c>
      <c r="D45" s="26"/>
      <c r="E45" s="70">
        <f t="shared" si="0"/>
        <v>0.047178318720746</v>
      </c>
      <c r="F45" s="71">
        <v>8425279</v>
      </c>
      <c r="G45" s="72">
        <f t="shared" si="1"/>
        <v>0.003701815886831243</v>
      </c>
      <c r="H45" s="71">
        <v>661084</v>
      </c>
      <c r="I45" s="72">
        <f t="shared" si="2"/>
        <v>0.00034590501778476924</v>
      </c>
      <c r="J45" s="71">
        <v>61773</v>
      </c>
      <c r="K45" s="73">
        <v>-320</v>
      </c>
      <c r="L45" s="74">
        <f t="shared" si="3"/>
        <v>61453</v>
      </c>
      <c r="M45" s="75">
        <f t="shared" si="4"/>
        <v>-0.0051802567464749975</v>
      </c>
      <c r="N45" s="76">
        <f t="shared" si="5"/>
        <v>0.17251344307973987</v>
      </c>
      <c r="O45" s="71">
        <v>30808090</v>
      </c>
      <c r="P45" s="73">
        <v>655491</v>
      </c>
      <c r="Q45" s="74">
        <f t="shared" si="6"/>
        <v>31463581</v>
      </c>
      <c r="R45" s="75">
        <f t="shared" si="7"/>
        <v>0.02127658676665772</v>
      </c>
      <c r="S45" s="76">
        <f t="shared" si="8"/>
        <v>0.015405716801509315</v>
      </c>
      <c r="T45" s="71">
        <v>2751210</v>
      </c>
      <c r="U45" s="73">
        <v>0</v>
      </c>
      <c r="V45" s="74">
        <f t="shared" si="15"/>
        <v>2751210</v>
      </c>
      <c r="W45" s="75">
        <f t="shared" si="9"/>
        <v>0</v>
      </c>
      <c r="X45" s="76">
        <f t="shared" si="10"/>
        <v>0.7372853769761055</v>
      </c>
      <c r="Y45" s="71">
        <v>131667155</v>
      </c>
      <c r="Z45" s="73">
        <v>72057</v>
      </c>
      <c r="AA45" s="74">
        <f t="shared" si="16"/>
        <v>131739212</v>
      </c>
      <c r="AB45" s="75">
        <f t="shared" si="11"/>
        <v>0.0005472663246957831</v>
      </c>
      <c r="AC45" s="76">
        <f t="shared" si="12"/>
        <v>0.02356942351728326</v>
      </c>
      <c r="AD45" s="71">
        <v>4209115</v>
      </c>
      <c r="AE45" s="76">
        <f t="shared" si="13"/>
        <v>0</v>
      </c>
      <c r="AF45" s="71">
        <v>0</v>
      </c>
      <c r="AG45" s="71">
        <v>178583706</v>
      </c>
      <c r="AH45" s="73">
        <v>727228</v>
      </c>
      <c r="AI45" s="74">
        <v>179310934</v>
      </c>
      <c r="AJ45" s="75">
        <f t="shared" si="14"/>
        <v>0.004072196821808592</v>
      </c>
      <c r="AK45" s="71">
        <v>0</v>
      </c>
      <c r="AL45" s="71">
        <v>0</v>
      </c>
      <c r="AM45" s="3">
        <v>0</v>
      </c>
      <c r="AN45" s="77"/>
    </row>
    <row r="46" spans="1:40" ht="12.75">
      <c r="A46" s="68" t="s">
        <v>97</v>
      </c>
      <c r="B46" s="69" t="s">
        <v>96</v>
      </c>
      <c r="C46" s="26">
        <v>3</v>
      </c>
      <c r="D46" s="26"/>
      <c r="E46" s="70">
        <f t="shared" si="0"/>
        <v>0.06702064576044474</v>
      </c>
      <c r="F46" s="71">
        <v>91623694</v>
      </c>
      <c r="G46" s="72">
        <f t="shared" si="1"/>
        <v>0.0035369191581812454</v>
      </c>
      <c r="H46" s="71">
        <v>4835310</v>
      </c>
      <c r="I46" s="72">
        <f t="shared" si="2"/>
        <v>0.0024892930825289854</v>
      </c>
      <c r="J46" s="71">
        <v>3403104</v>
      </c>
      <c r="K46" s="73">
        <v>-17633</v>
      </c>
      <c r="L46" s="74">
        <f t="shared" si="3"/>
        <v>3385471</v>
      </c>
      <c r="M46" s="75">
        <f t="shared" si="4"/>
        <v>-0.005181446115076119</v>
      </c>
      <c r="N46" s="76">
        <f t="shared" si="5"/>
        <v>0.1140528160324032</v>
      </c>
      <c r="O46" s="71">
        <v>155921212</v>
      </c>
      <c r="P46" s="73">
        <v>-1596938</v>
      </c>
      <c r="Q46" s="74">
        <f t="shared" si="6"/>
        <v>154324274</v>
      </c>
      <c r="R46" s="75">
        <f t="shared" si="7"/>
        <v>-0.010241954763666152</v>
      </c>
      <c r="S46" s="76">
        <f t="shared" si="8"/>
        <v>0.04983948697768499</v>
      </c>
      <c r="T46" s="71">
        <v>68135391</v>
      </c>
      <c r="U46" s="73">
        <v>0</v>
      </c>
      <c r="V46" s="74">
        <f t="shared" si="15"/>
        <v>68135391</v>
      </c>
      <c r="W46" s="75">
        <f t="shared" si="9"/>
        <v>0</v>
      </c>
      <c r="X46" s="76">
        <f t="shared" si="10"/>
        <v>0.7365571419082706</v>
      </c>
      <c r="Y46" s="71">
        <v>1006944732</v>
      </c>
      <c r="Z46" s="73">
        <v>2693938</v>
      </c>
      <c r="AA46" s="74">
        <f t="shared" si="16"/>
        <v>1009638670</v>
      </c>
      <c r="AB46" s="75">
        <f t="shared" si="11"/>
        <v>0.0026753583532328367</v>
      </c>
      <c r="AC46" s="76">
        <f t="shared" si="12"/>
        <v>0.02455326717976166</v>
      </c>
      <c r="AD46" s="71">
        <v>33566687</v>
      </c>
      <c r="AE46" s="76">
        <f t="shared" si="13"/>
        <v>0.0019504299007245835</v>
      </c>
      <c r="AF46" s="71">
        <v>2666426</v>
      </c>
      <c r="AG46" s="71">
        <v>1367096556</v>
      </c>
      <c r="AH46" s="73">
        <v>1079367</v>
      </c>
      <c r="AI46" s="74">
        <v>1368175923</v>
      </c>
      <c r="AJ46" s="75">
        <f t="shared" si="14"/>
        <v>0.0007895323817932287</v>
      </c>
      <c r="AK46" s="71">
        <v>13713</v>
      </c>
      <c r="AL46" s="71">
        <v>55972</v>
      </c>
      <c r="AM46" s="3">
        <v>0</v>
      </c>
      <c r="AN46" s="77"/>
    </row>
    <row r="47" spans="1:40" ht="12.75">
      <c r="A47" s="68" t="s">
        <v>99</v>
      </c>
      <c r="B47" s="69" t="s">
        <v>98</v>
      </c>
      <c r="C47" s="26">
        <v>3</v>
      </c>
      <c r="D47" s="26"/>
      <c r="E47" s="70">
        <f t="shared" si="0"/>
        <v>0.039958361954021006</v>
      </c>
      <c r="F47" s="71">
        <v>17297946</v>
      </c>
      <c r="G47" s="72">
        <f t="shared" si="1"/>
        <v>0.011770442388611335</v>
      </c>
      <c r="H47" s="71">
        <v>5095416</v>
      </c>
      <c r="I47" s="72">
        <f t="shared" si="2"/>
        <v>0.02222049218160279</v>
      </c>
      <c r="J47" s="71">
        <v>9619235</v>
      </c>
      <c r="K47" s="73">
        <v>-49841</v>
      </c>
      <c r="L47" s="74">
        <f t="shared" si="3"/>
        <v>9569394</v>
      </c>
      <c r="M47" s="75">
        <f t="shared" si="4"/>
        <v>-0.005181389164522958</v>
      </c>
      <c r="N47" s="76">
        <f t="shared" si="5"/>
        <v>0.09028368046916373</v>
      </c>
      <c r="O47" s="71">
        <v>39083740</v>
      </c>
      <c r="P47" s="73">
        <v>-50832</v>
      </c>
      <c r="Q47" s="74">
        <f t="shared" si="6"/>
        <v>39032908</v>
      </c>
      <c r="R47" s="75">
        <f t="shared" si="7"/>
        <v>-0.0013005920108976265</v>
      </c>
      <c r="S47" s="76">
        <f t="shared" si="8"/>
        <v>0.018083178734438033</v>
      </c>
      <c r="T47" s="71">
        <v>7828195</v>
      </c>
      <c r="U47" s="73">
        <v>0</v>
      </c>
      <c r="V47" s="74">
        <f t="shared" si="15"/>
        <v>7828195</v>
      </c>
      <c r="W47" s="75">
        <f t="shared" si="9"/>
        <v>0</v>
      </c>
      <c r="X47" s="76">
        <f t="shared" si="10"/>
        <v>0.7757560472894945</v>
      </c>
      <c r="Y47" s="71">
        <v>335824232</v>
      </c>
      <c r="Z47" s="73">
        <v>1514730</v>
      </c>
      <c r="AA47" s="74">
        <f t="shared" si="16"/>
        <v>337338962</v>
      </c>
      <c r="AB47" s="75">
        <f t="shared" si="11"/>
        <v>0.004510484520366595</v>
      </c>
      <c r="AC47" s="76">
        <f t="shared" si="12"/>
        <v>0.017318157821732745</v>
      </c>
      <c r="AD47" s="71">
        <v>7497018</v>
      </c>
      <c r="AE47" s="76">
        <f t="shared" si="13"/>
        <v>0.024609639160935812</v>
      </c>
      <c r="AF47" s="71">
        <v>10653495</v>
      </c>
      <c r="AG47" s="71">
        <v>432899277</v>
      </c>
      <c r="AH47" s="73">
        <v>1414057</v>
      </c>
      <c r="AI47" s="74">
        <v>434313334</v>
      </c>
      <c r="AJ47" s="75">
        <f t="shared" si="14"/>
        <v>0.003266480391927289</v>
      </c>
      <c r="AK47" s="71">
        <v>0</v>
      </c>
      <c r="AL47" s="71">
        <v>0</v>
      </c>
      <c r="AM47" s="3">
        <v>0</v>
      </c>
      <c r="AN47" s="77"/>
    </row>
    <row r="48" spans="1:40" ht="12.75">
      <c r="A48" s="68" t="s">
        <v>101</v>
      </c>
      <c r="B48" s="69" t="s">
        <v>100</v>
      </c>
      <c r="C48" s="26">
        <v>3</v>
      </c>
      <c r="D48" s="26"/>
      <c r="E48" s="70">
        <f t="shared" si="0"/>
        <v>0.04564460072953878</v>
      </c>
      <c r="F48" s="71">
        <v>46561375</v>
      </c>
      <c r="G48" s="72">
        <f t="shared" si="1"/>
        <v>0.003060893783078602</v>
      </c>
      <c r="H48" s="71">
        <v>3122372</v>
      </c>
      <c r="I48" s="72">
        <f t="shared" si="2"/>
        <v>0.0008254978314778838</v>
      </c>
      <c r="J48" s="71">
        <v>842078</v>
      </c>
      <c r="K48" s="73">
        <v>-4363</v>
      </c>
      <c r="L48" s="74">
        <f t="shared" si="3"/>
        <v>837715</v>
      </c>
      <c r="M48" s="75">
        <f t="shared" si="4"/>
        <v>-0.005181230242329095</v>
      </c>
      <c r="N48" s="76">
        <f t="shared" si="5"/>
        <v>0.17404844165082728</v>
      </c>
      <c r="O48" s="71">
        <v>177544214</v>
      </c>
      <c r="P48" s="73">
        <v>-3623351</v>
      </c>
      <c r="Q48" s="74">
        <f t="shared" si="6"/>
        <v>173920863</v>
      </c>
      <c r="R48" s="75">
        <f t="shared" si="7"/>
        <v>-0.020408161541102095</v>
      </c>
      <c r="S48" s="76">
        <f t="shared" si="8"/>
        <v>0.06870318384255045</v>
      </c>
      <c r="T48" s="71">
        <v>70083091</v>
      </c>
      <c r="U48" s="73">
        <v>0</v>
      </c>
      <c r="V48" s="74">
        <f t="shared" si="15"/>
        <v>70083091</v>
      </c>
      <c r="W48" s="75">
        <f t="shared" si="9"/>
        <v>0</v>
      </c>
      <c r="X48" s="76">
        <f t="shared" si="10"/>
        <v>0.694750322260873</v>
      </c>
      <c r="Y48" s="71">
        <v>708704420</v>
      </c>
      <c r="Z48" s="73">
        <v>30756662</v>
      </c>
      <c r="AA48" s="74">
        <f t="shared" si="16"/>
        <v>739461082</v>
      </c>
      <c r="AB48" s="75">
        <f t="shared" si="11"/>
        <v>0.04339843400440482</v>
      </c>
      <c r="AC48" s="76">
        <f t="shared" si="12"/>
        <v>0.012967059901654044</v>
      </c>
      <c r="AD48" s="71">
        <v>13227504</v>
      </c>
      <c r="AE48" s="76">
        <f t="shared" si="13"/>
        <v>0</v>
      </c>
      <c r="AF48" s="71">
        <v>0</v>
      </c>
      <c r="AG48" s="71">
        <v>1020085054</v>
      </c>
      <c r="AH48" s="73">
        <v>27128948</v>
      </c>
      <c r="AI48" s="74">
        <v>1047214002</v>
      </c>
      <c r="AJ48" s="75">
        <f t="shared" si="14"/>
        <v>0.026594790202660885</v>
      </c>
      <c r="AK48" s="71">
        <v>0</v>
      </c>
      <c r="AL48" s="71">
        <v>458062</v>
      </c>
      <c r="AM48" s="3">
        <v>0</v>
      </c>
      <c r="AN48" s="77"/>
    </row>
    <row r="49" spans="1:40" ht="12.75">
      <c r="A49" s="68" t="s">
        <v>103</v>
      </c>
      <c r="B49" s="69" t="s">
        <v>102</v>
      </c>
      <c r="C49" s="26">
        <v>2</v>
      </c>
      <c r="D49" s="26"/>
      <c r="E49" s="70">
        <f t="shared" si="0"/>
        <v>0.07025520958433498</v>
      </c>
      <c r="F49" s="71">
        <v>10609110</v>
      </c>
      <c r="G49" s="72">
        <f t="shared" si="1"/>
        <v>0.008687139763260875</v>
      </c>
      <c r="H49" s="71">
        <v>1311829</v>
      </c>
      <c r="I49" s="72">
        <f t="shared" si="2"/>
        <v>0.001235290852922843</v>
      </c>
      <c r="J49" s="71">
        <v>186539</v>
      </c>
      <c r="K49" s="73">
        <v>-967</v>
      </c>
      <c r="L49" s="74">
        <f t="shared" si="3"/>
        <v>185572</v>
      </c>
      <c r="M49" s="75">
        <f t="shared" si="4"/>
        <v>-0.005183902561930749</v>
      </c>
      <c r="N49" s="76">
        <f t="shared" si="5"/>
        <v>0.0832494808012396</v>
      </c>
      <c r="O49" s="71">
        <v>12571351</v>
      </c>
      <c r="P49" s="73">
        <v>-256558</v>
      </c>
      <c r="Q49" s="74">
        <f t="shared" si="6"/>
        <v>12314793</v>
      </c>
      <c r="R49" s="75">
        <f t="shared" si="7"/>
        <v>-0.020408148654826357</v>
      </c>
      <c r="S49" s="76">
        <f t="shared" si="8"/>
        <v>0.0060851413189516295</v>
      </c>
      <c r="T49" s="71">
        <v>918906</v>
      </c>
      <c r="U49" s="73">
        <v>0</v>
      </c>
      <c r="V49" s="74">
        <f t="shared" si="15"/>
        <v>918906</v>
      </c>
      <c r="W49" s="75">
        <f t="shared" si="9"/>
        <v>0</v>
      </c>
      <c r="X49" s="76">
        <f t="shared" si="10"/>
        <v>0.7739875197870928</v>
      </c>
      <c r="Y49" s="71">
        <v>116878432</v>
      </c>
      <c r="Z49" s="73">
        <v>5081671</v>
      </c>
      <c r="AA49" s="74">
        <f t="shared" si="16"/>
        <v>121960103</v>
      </c>
      <c r="AB49" s="75">
        <f t="shared" si="11"/>
        <v>0.0434782612415608</v>
      </c>
      <c r="AC49" s="76">
        <f t="shared" si="12"/>
        <v>0.05650021789219723</v>
      </c>
      <c r="AD49" s="71">
        <v>8531994</v>
      </c>
      <c r="AE49" s="76">
        <f t="shared" si="13"/>
        <v>0</v>
      </c>
      <c r="AF49" s="71">
        <v>0</v>
      </c>
      <c r="AG49" s="71">
        <v>151008161</v>
      </c>
      <c r="AH49" s="73">
        <v>4824146</v>
      </c>
      <c r="AI49" s="74">
        <v>155832307</v>
      </c>
      <c r="AJ49" s="75">
        <f t="shared" si="14"/>
        <v>0.03194626017596493</v>
      </c>
      <c r="AK49" s="71">
        <v>0</v>
      </c>
      <c r="AL49" s="71">
        <v>0</v>
      </c>
      <c r="AM49" s="3">
        <v>0</v>
      </c>
      <c r="AN49" s="77"/>
    </row>
    <row r="50" spans="1:40" ht="12.75">
      <c r="A50" s="68" t="s">
        <v>105</v>
      </c>
      <c r="B50" s="69" t="s">
        <v>104</v>
      </c>
      <c r="C50" s="26">
        <v>3</v>
      </c>
      <c r="D50" s="26"/>
      <c r="E50" s="70">
        <f t="shared" si="0"/>
        <v>0.05785445908104362</v>
      </c>
      <c r="F50" s="71">
        <v>42495348</v>
      </c>
      <c r="G50" s="72">
        <f t="shared" si="1"/>
        <v>0.03708602740443968</v>
      </c>
      <c r="H50" s="71">
        <v>27240487</v>
      </c>
      <c r="I50" s="72">
        <f t="shared" si="2"/>
        <v>0.06796912463161327</v>
      </c>
      <c r="J50" s="71">
        <v>49924788</v>
      </c>
      <c r="K50" s="73">
        <v>-258678</v>
      </c>
      <c r="L50" s="74">
        <f t="shared" si="3"/>
        <v>49666110</v>
      </c>
      <c r="M50" s="75">
        <f t="shared" si="4"/>
        <v>-0.005181353999940871</v>
      </c>
      <c r="N50" s="76">
        <f t="shared" si="5"/>
        <v>0.47638306653508644</v>
      </c>
      <c r="O50" s="71">
        <v>349913637</v>
      </c>
      <c r="P50" s="73">
        <v>-7115927</v>
      </c>
      <c r="Q50" s="74">
        <f t="shared" si="6"/>
        <v>342797710</v>
      </c>
      <c r="R50" s="75">
        <f t="shared" si="7"/>
        <v>-0.020336237995777228</v>
      </c>
      <c r="S50" s="76">
        <f t="shared" si="8"/>
        <v>0.19050516566996165</v>
      </c>
      <c r="T50" s="71">
        <v>139930153</v>
      </c>
      <c r="U50" s="73">
        <v>-1304514</v>
      </c>
      <c r="V50" s="74">
        <f t="shared" si="15"/>
        <v>138625639</v>
      </c>
      <c r="W50" s="75">
        <f t="shared" si="9"/>
        <v>-0.009322608258707472</v>
      </c>
      <c r="X50" s="76">
        <f t="shared" si="10"/>
        <v>0.1565413297707277</v>
      </c>
      <c r="Y50" s="71">
        <v>114982983</v>
      </c>
      <c r="Z50" s="73">
        <v>0</v>
      </c>
      <c r="AA50" s="74">
        <f t="shared" si="16"/>
        <v>114982983</v>
      </c>
      <c r="AB50" s="75">
        <f t="shared" si="11"/>
        <v>0</v>
      </c>
      <c r="AC50" s="76">
        <f t="shared" si="12"/>
        <v>0.006266164535552481</v>
      </c>
      <c r="AD50" s="71">
        <v>4602633</v>
      </c>
      <c r="AE50" s="76">
        <f t="shared" si="13"/>
        <v>0.00739466237157518</v>
      </c>
      <c r="AF50" s="71">
        <v>5431539</v>
      </c>
      <c r="AG50" s="71">
        <v>734521568</v>
      </c>
      <c r="AH50" s="73">
        <v>-8679119</v>
      </c>
      <c r="AI50" s="74">
        <v>725842449</v>
      </c>
      <c r="AJ50" s="75">
        <f t="shared" si="14"/>
        <v>-0.011816016544799404</v>
      </c>
      <c r="AK50" s="71">
        <v>1233141</v>
      </c>
      <c r="AL50" s="71">
        <v>13392357</v>
      </c>
      <c r="AM50" s="3">
        <v>0</v>
      </c>
      <c r="AN50" s="77"/>
    </row>
    <row r="51" spans="1:40" ht="12.75">
      <c r="A51" s="68" t="s">
        <v>107</v>
      </c>
      <c r="B51" s="69" t="s">
        <v>106</v>
      </c>
      <c r="C51" s="26">
        <v>3</v>
      </c>
      <c r="D51" s="26"/>
      <c r="E51" s="70">
        <f t="shared" si="0"/>
        <v>0.06963184445047024</v>
      </c>
      <c r="F51" s="71">
        <v>30993725</v>
      </c>
      <c r="G51" s="72">
        <f t="shared" si="1"/>
        <v>0.04756189686501777</v>
      </c>
      <c r="H51" s="71">
        <v>21170204</v>
      </c>
      <c r="I51" s="72">
        <f t="shared" si="2"/>
        <v>0.07642085675077039</v>
      </c>
      <c r="J51" s="71">
        <v>34015572</v>
      </c>
      <c r="K51" s="73">
        <v>-176247</v>
      </c>
      <c r="L51" s="74">
        <f t="shared" si="3"/>
        <v>33839325</v>
      </c>
      <c r="M51" s="75">
        <f t="shared" si="4"/>
        <v>-0.005181362230216208</v>
      </c>
      <c r="N51" s="76">
        <f t="shared" si="5"/>
        <v>0.1207089899395493</v>
      </c>
      <c r="O51" s="71">
        <v>53728596</v>
      </c>
      <c r="P51" s="73">
        <v>-1040261</v>
      </c>
      <c r="Q51" s="74">
        <f t="shared" si="6"/>
        <v>52688335</v>
      </c>
      <c r="R51" s="75">
        <f t="shared" si="7"/>
        <v>-0.019361403004091154</v>
      </c>
      <c r="S51" s="76">
        <f t="shared" si="8"/>
        <v>0.05663995560560957</v>
      </c>
      <c r="T51" s="71">
        <v>25210925</v>
      </c>
      <c r="U51" s="73">
        <v>-257686</v>
      </c>
      <c r="V51" s="74">
        <f t="shared" si="15"/>
        <v>24953239</v>
      </c>
      <c r="W51" s="75">
        <f t="shared" si="9"/>
        <v>-0.01022120370434643</v>
      </c>
      <c r="X51" s="76">
        <f t="shared" si="10"/>
        <v>0.5929218878432172</v>
      </c>
      <c r="Y51" s="71">
        <v>263914565</v>
      </c>
      <c r="Z51" s="73">
        <v>0</v>
      </c>
      <c r="AA51" s="74">
        <f t="shared" si="16"/>
        <v>263914565</v>
      </c>
      <c r="AB51" s="75">
        <f t="shared" si="11"/>
        <v>0</v>
      </c>
      <c r="AC51" s="76">
        <f t="shared" si="12"/>
        <v>0.021991881224246616</v>
      </c>
      <c r="AD51" s="71">
        <v>9788773</v>
      </c>
      <c r="AE51" s="76">
        <f t="shared" si="13"/>
        <v>0.01412268732111889</v>
      </c>
      <c r="AF51" s="71">
        <v>6286128</v>
      </c>
      <c r="AG51" s="71">
        <v>445108488</v>
      </c>
      <c r="AH51" s="73">
        <v>-1474194</v>
      </c>
      <c r="AI51" s="74">
        <v>443634294</v>
      </c>
      <c r="AJ51" s="75">
        <f t="shared" si="14"/>
        <v>-0.0033119880652556777</v>
      </c>
      <c r="AK51" s="71">
        <v>0</v>
      </c>
      <c r="AL51" s="71">
        <v>0</v>
      </c>
      <c r="AM51" s="3">
        <v>0</v>
      </c>
      <c r="AN51" s="77"/>
    </row>
    <row r="52" spans="1:40" ht="12.75">
      <c r="A52" s="68" t="s">
        <v>109</v>
      </c>
      <c r="B52" s="69" t="s">
        <v>108</v>
      </c>
      <c r="C52" s="26">
        <v>3</v>
      </c>
      <c r="D52" s="26"/>
      <c r="E52" s="70">
        <f t="shared" si="0"/>
        <v>0.08357085258482551</v>
      </c>
      <c r="F52" s="71">
        <v>29179902</v>
      </c>
      <c r="G52" s="72">
        <f t="shared" si="1"/>
        <v>0.04739727371430931</v>
      </c>
      <c r="H52" s="71">
        <v>16549404</v>
      </c>
      <c r="I52" s="72">
        <f t="shared" si="2"/>
        <v>0.12359534230637374</v>
      </c>
      <c r="J52" s="71">
        <v>43154998</v>
      </c>
      <c r="K52" s="73">
        <v>-223601</v>
      </c>
      <c r="L52" s="74">
        <f t="shared" si="3"/>
        <v>42931397</v>
      </c>
      <c r="M52" s="75">
        <f t="shared" si="4"/>
        <v>-0.005181346549940751</v>
      </c>
      <c r="N52" s="76">
        <f t="shared" si="5"/>
        <v>0.12259279228990252</v>
      </c>
      <c r="O52" s="71">
        <v>42804944</v>
      </c>
      <c r="P52" s="73">
        <v>-622349</v>
      </c>
      <c r="Q52" s="74">
        <f t="shared" si="6"/>
        <v>42182595</v>
      </c>
      <c r="R52" s="75">
        <f t="shared" si="7"/>
        <v>-0.014539185006292732</v>
      </c>
      <c r="S52" s="76">
        <f t="shared" si="8"/>
        <v>0.013558551446711831</v>
      </c>
      <c r="T52" s="71">
        <v>4734153</v>
      </c>
      <c r="U52" s="73">
        <v>-35598</v>
      </c>
      <c r="V52" s="74">
        <f t="shared" si="15"/>
        <v>4698555</v>
      </c>
      <c r="W52" s="75">
        <f t="shared" si="9"/>
        <v>-0.007519402097904314</v>
      </c>
      <c r="X52" s="76">
        <f t="shared" si="10"/>
        <v>0.5680805349178023</v>
      </c>
      <c r="Y52" s="71">
        <v>198353060</v>
      </c>
      <c r="Z52" s="73">
        <v>-2772254</v>
      </c>
      <c r="AA52" s="74">
        <f t="shared" si="16"/>
        <v>195580806</v>
      </c>
      <c r="AB52" s="75">
        <f t="shared" si="11"/>
        <v>-0.013976361141088522</v>
      </c>
      <c r="AC52" s="76">
        <f t="shared" si="12"/>
        <v>0.01779757259767496</v>
      </c>
      <c r="AD52" s="71">
        <v>6214265</v>
      </c>
      <c r="AE52" s="76">
        <f t="shared" si="13"/>
        <v>0.02340708014239983</v>
      </c>
      <c r="AF52" s="71">
        <v>8172901</v>
      </c>
      <c r="AG52" s="71">
        <v>349163627</v>
      </c>
      <c r="AH52" s="73">
        <v>-3653802</v>
      </c>
      <c r="AI52" s="74">
        <v>345509825</v>
      </c>
      <c r="AJ52" s="75">
        <f t="shared" si="14"/>
        <v>-0.010464440501415687</v>
      </c>
      <c r="AK52" s="71">
        <v>0</v>
      </c>
      <c r="AL52" s="71">
        <v>64878</v>
      </c>
      <c r="AM52" s="3">
        <v>0</v>
      </c>
      <c r="AN52" s="77"/>
    </row>
    <row r="53" spans="1:40" ht="12.75">
      <c r="A53" s="68" t="s">
        <v>111</v>
      </c>
      <c r="B53" s="69" t="s">
        <v>110</v>
      </c>
      <c r="C53" s="26">
        <v>3</v>
      </c>
      <c r="D53" s="26"/>
      <c r="E53" s="70">
        <f t="shared" si="0"/>
        <v>0.050247932206271766</v>
      </c>
      <c r="F53" s="71">
        <v>39952628</v>
      </c>
      <c r="G53" s="72">
        <f t="shared" si="1"/>
        <v>0.00641540250587726</v>
      </c>
      <c r="H53" s="71">
        <v>5100950</v>
      </c>
      <c r="I53" s="72">
        <f t="shared" si="2"/>
        <v>0.010247559578534888</v>
      </c>
      <c r="J53" s="71">
        <v>8147936</v>
      </c>
      <c r="K53" s="73">
        <v>-42218</v>
      </c>
      <c r="L53" s="74">
        <f t="shared" si="3"/>
        <v>8105718</v>
      </c>
      <c r="M53" s="75">
        <f t="shared" si="4"/>
        <v>-0.005181434905723364</v>
      </c>
      <c r="N53" s="76">
        <f t="shared" si="5"/>
        <v>0.10277508520448003</v>
      </c>
      <c r="O53" s="71">
        <v>81717487</v>
      </c>
      <c r="P53" s="73">
        <v>-897767</v>
      </c>
      <c r="Q53" s="74">
        <f t="shared" si="6"/>
        <v>80819720</v>
      </c>
      <c r="R53" s="75">
        <f t="shared" si="7"/>
        <v>-0.01098622868811421</v>
      </c>
      <c r="S53" s="76">
        <f t="shared" si="8"/>
        <v>0.030207855808932815</v>
      </c>
      <c r="T53" s="71">
        <v>24018565</v>
      </c>
      <c r="U53" s="73">
        <v>0</v>
      </c>
      <c r="V53" s="74">
        <f t="shared" si="15"/>
        <v>24018565</v>
      </c>
      <c r="W53" s="75">
        <f t="shared" si="9"/>
        <v>0</v>
      </c>
      <c r="X53" s="76">
        <f t="shared" si="10"/>
        <v>0.7779526609411713</v>
      </c>
      <c r="Y53" s="71">
        <v>618557857</v>
      </c>
      <c r="Z53" s="73">
        <v>-678520</v>
      </c>
      <c r="AA53" s="74">
        <f t="shared" si="16"/>
        <v>617879337</v>
      </c>
      <c r="AB53" s="75">
        <f t="shared" si="11"/>
        <v>-0.0010969386166894974</v>
      </c>
      <c r="AC53" s="76">
        <f t="shared" si="12"/>
        <v>0.022153503754731928</v>
      </c>
      <c r="AD53" s="71">
        <v>17614470</v>
      </c>
      <c r="AE53" s="76">
        <f t="shared" si="13"/>
        <v>0</v>
      </c>
      <c r="AF53" s="71">
        <v>0</v>
      </c>
      <c r="AG53" s="71">
        <v>795109893</v>
      </c>
      <c r="AH53" s="73">
        <v>-1618505</v>
      </c>
      <c r="AI53" s="74">
        <v>793491388</v>
      </c>
      <c r="AJ53" s="75">
        <f t="shared" si="14"/>
        <v>-0.0020355739681382633</v>
      </c>
      <c r="AK53" s="71">
        <v>0</v>
      </c>
      <c r="AL53" s="71">
        <v>0</v>
      </c>
      <c r="AM53" s="3">
        <v>0</v>
      </c>
      <c r="AN53" s="77"/>
    </row>
    <row r="54" spans="1:40" ht="12.75">
      <c r="A54" s="68" t="s">
        <v>113</v>
      </c>
      <c r="B54" s="69" t="s">
        <v>112</v>
      </c>
      <c r="C54" s="26">
        <v>3</v>
      </c>
      <c r="D54" s="26"/>
      <c r="E54" s="70">
        <f t="shared" si="0"/>
        <v>0.035232409628820766</v>
      </c>
      <c r="F54" s="71">
        <v>14104278</v>
      </c>
      <c r="G54" s="72">
        <f t="shared" si="1"/>
        <v>0.004575701523863358</v>
      </c>
      <c r="H54" s="71">
        <v>1831750</v>
      </c>
      <c r="I54" s="72">
        <f t="shared" si="2"/>
        <v>0.010604713797157581</v>
      </c>
      <c r="J54" s="71">
        <v>4245291</v>
      </c>
      <c r="K54" s="73">
        <v>-21996</v>
      </c>
      <c r="L54" s="74">
        <f t="shared" si="3"/>
        <v>4223295</v>
      </c>
      <c r="M54" s="75">
        <f t="shared" si="4"/>
        <v>-0.005181270259211912</v>
      </c>
      <c r="N54" s="76">
        <f t="shared" si="5"/>
        <v>0.07787679125974888</v>
      </c>
      <c r="O54" s="71">
        <v>31175725</v>
      </c>
      <c r="P54" s="73">
        <v>-290326</v>
      </c>
      <c r="Q54" s="74">
        <f t="shared" si="6"/>
        <v>30885399</v>
      </c>
      <c r="R54" s="75">
        <f t="shared" si="7"/>
        <v>-0.00931256610712341</v>
      </c>
      <c r="S54" s="76">
        <f t="shared" si="8"/>
        <v>0.01107981737331681</v>
      </c>
      <c r="T54" s="71">
        <v>4435485</v>
      </c>
      <c r="U54" s="73">
        <v>0</v>
      </c>
      <c r="V54" s="74">
        <f t="shared" si="15"/>
        <v>4435485</v>
      </c>
      <c r="W54" s="75">
        <f t="shared" si="9"/>
        <v>0</v>
      </c>
      <c r="X54" s="76">
        <f t="shared" si="10"/>
        <v>0.8490703971810591</v>
      </c>
      <c r="Y54" s="71">
        <v>339900820</v>
      </c>
      <c r="Z54" s="73">
        <v>-3847082</v>
      </c>
      <c r="AA54" s="74">
        <f t="shared" si="16"/>
        <v>336053738</v>
      </c>
      <c r="AB54" s="75">
        <f t="shared" si="11"/>
        <v>-0.011318248658535158</v>
      </c>
      <c r="AC54" s="76">
        <f t="shared" si="12"/>
        <v>0.011560169236033504</v>
      </c>
      <c r="AD54" s="71">
        <v>4627780</v>
      </c>
      <c r="AE54" s="76">
        <f t="shared" si="13"/>
        <v>0</v>
      </c>
      <c r="AF54" s="71">
        <v>0</v>
      </c>
      <c r="AG54" s="71">
        <v>400321129</v>
      </c>
      <c r="AH54" s="73">
        <v>-4159404</v>
      </c>
      <c r="AI54" s="74">
        <v>396161725</v>
      </c>
      <c r="AJ54" s="75">
        <f t="shared" si="14"/>
        <v>-0.010390168538918164</v>
      </c>
      <c r="AK54" s="71">
        <v>0</v>
      </c>
      <c r="AL54" s="71">
        <v>0</v>
      </c>
      <c r="AM54" s="3">
        <v>0</v>
      </c>
      <c r="AN54" s="77"/>
    </row>
    <row r="55" spans="1:40" ht="12.75">
      <c r="A55" s="68" t="s">
        <v>115</v>
      </c>
      <c r="B55" s="69" t="s">
        <v>114</v>
      </c>
      <c r="C55" s="26">
        <v>3</v>
      </c>
      <c r="D55" s="26"/>
      <c r="E55" s="70">
        <f t="shared" si="0"/>
        <v>0.07267456147154844</v>
      </c>
      <c r="F55" s="71">
        <v>33796645</v>
      </c>
      <c r="G55" s="72">
        <f t="shared" si="1"/>
        <v>0.05382268499334922</v>
      </c>
      <c r="H55" s="71">
        <v>25029751</v>
      </c>
      <c r="I55" s="72">
        <f t="shared" si="2"/>
        <v>0.0038822389997804087</v>
      </c>
      <c r="J55" s="71">
        <v>1805400</v>
      </c>
      <c r="K55" s="73">
        <v>-9355</v>
      </c>
      <c r="L55" s="74">
        <f t="shared" si="3"/>
        <v>1796045</v>
      </c>
      <c r="M55" s="75">
        <f t="shared" si="4"/>
        <v>-0.005181677190650272</v>
      </c>
      <c r="N55" s="76">
        <f t="shared" si="5"/>
        <v>0.08895610715513785</v>
      </c>
      <c r="O55" s="71">
        <v>41368230</v>
      </c>
      <c r="P55" s="73">
        <v>-258140</v>
      </c>
      <c r="Q55" s="74">
        <f t="shared" si="6"/>
        <v>41110090</v>
      </c>
      <c r="R55" s="75">
        <f t="shared" si="7"/>
        <v>-0.00624005426386384</v>
      </c>
      <c r="S55" s="76">
        <f t="shared" si="8"/>
        <v>0.010739506513234348</v>
      </c>
      <c r="T55" s="71">
        <v>4994310</v>
      </c>
      <c r="U55" s="73">
        <v>25027</v>
      </c>
      <c r="V55" s="74">
        <f t="shared" si="15"/>
        <v>5019337</v>
      </c>
      <c r="W55" s="75">
        <f t="shared" si="9"/>
        <v>0.0050111026347984</v>
      </c>
      <c r="X55" s="76">
        <f t="shared" si="10"/>
        <v>0.7160189780374188</v>
      </c>
      <c r="Y55" s="71">
        <v>332978125</v>
      </c>
      <c r="Z55" s="73">
        <v>-2743296</v>
      </c>
      <c r="AA55" s="74">
        <f t="shared" si="16"/>
        <v>330234829</v>
      </c>
      <c r="AB55" s="75">
        <f t="shared" si="11"/>
        <v>-0.008238667329873396</v>
      </c>
      <c r="AC55" s="76">
        <f t="shared" si="12"/>
        <v>0.05390592282953095</v>
      </c>
      <c r="AD55" s="71">
        <v>25068460</v>
      </c>
      <c r="AE55" s="76">
        <f t="shared" si="13"/>
        <v>0</v>
      </c>
      <c r="AF55" s="71">
        <v>0</v>
      </c>
      <c r="AG55" s="71">
        <v>465040921</v>
      </c>
      <c r="AH55" s="73">
        <v>-2985764</v>
      </c>
      <c r="AI55" s="74">
        <v>462055157</v>
      </c>
      <c r="AJ55" s="75">
        <f t="shared" si="14"/>
        <v>-0.006420432837565278</v>
      </c>
      <c r="AK55" s="71">
        <v>0</v>
      </c>
      <c r="AL55" s="71">
        <v>0</v>
      </c>
      <c r="AM55" s="3">
        <v>0</v>
      </c>
      <c r="AN55" s="77"/>
    </row>
    <row r="56" spans="1:40" ht="12.75">
      <c r="A56" s="68" t="s">
        <v>117</v>
      </c>
      <c r="B56" s="69" t="s">
        <v>116</v>
      </c>
      <c r="C56" s="26">
        <v>3</v>
      </c>
      <c r="D56" s="26"/>
      <c r="E56" s="70">
        <f t="shared" si="0"/>
        <v>0.055207455287452155</v>
      </c>
      <c r="F56" s="71">
        <v>22003103</v>
      </c>
      <c r="G56" s="72">
        <f t="shared" si="1"/>
        <v>0.011181699221968183</v>
      </c>
      <c r="H56" s="71">
        <v>4456501</v>
      </c>
      <c r="I56" s="72">
        <f t="shared" si="2"/>
        <v>0.0009192501345680128</v>
      </c>
      <c r="J56" s="71">
        <v>366370</v>
      </c>
      <c r="K56" s="73">
        <v>-1898</v>
      </c>
      <c r="L56" s="74">
        <f t="shared" si="3"/>
        <v>364472</v>
      </c>
      <c r="M56" s="75">
        <f t="shared" si="4"/>
        <v>-0.005180555176460955</v>
      </c>
      <c r="N56" s="76">
        <f t="shared" si="5"/>
        <v>0.10360122393725645</v>
      </c>
      <c r="O56" s="71">
        <v>41290590</v>
      </c>
      <c r="P56" s="73">
        <v>-133825</v>
      </c>
      <c r="Q56" s="74">
        <f t="shared" si="6"/>
        <v>41156765</v>
      </c>
      <c r="R56" s="75">
        <f t="shared" si="7"/>
        <v>-0.003241053227866204</v>
      </c>
      <c r="S56" s="76">
        <f t="shared" si="8"/>
        <v>0.018618587620605948</v>
      </c>
      <c r="T56" s="71">
        <v>7420496</v>
      </c>
      <c r="U56" s="73">
        <v>0</v>
      </c>
      <c r="V56" s="74">
        <f t="shared" si="15"/>
        <v>7420496</v>
      </c>
      <c r="W56" s="75">
        <f t="shared" si="9"/>
        <v>0</v>
      </c>
      <c r="X56" s="76">
        <f t="shared" si="10"/>
        <v>0.7777173160184347</v>
      </c>
      <c r="Y56" s="71">
        <v>309961655</v>
      </c>
      <c r="Z56" s="73">
        <v>6252475</v>
      </c>
      <c r="AA56" s="74">
        <f t="shared" si="16"/>
        <v>316214130</v>
      </c>
      <c r="AB56" s="75">
        <f t="shared" si="11"/>
        <v>0.020171769311271744</v>
      </c>
      <c r="AC56" s="76">
        <f t="shared" si="12"/>
        <v>0.032754467779714476</v>
      </c>
      <c r="AD56" s="71">
        <v>13054395</v>
      </c>
      <c r="AE56" s="76">
        <f t="shared" si="13"/>
        <v>0</v>
      </c>
      <c r="AF56" s="71">
        <v>0</v>
      </c>
      <c r="AG56" s="71">
        <v>398553110</v>
      </c>
      <c r="AH56" s="73">
        <v>6116752</v>
      </c>
      <c r="AI56" s="74">
        <v>404669862</v>
      </c>
      <c r="AJ56" s="75">
        <f t="shared" si="14"/>
        <v>0.015347394980809458</v>
      </c>
      <c r="AK56" s="71">
        <v>0</v>
      </c>
      <c r="AL56" s="71">
        <v>0</v>
      </c>
      <c r="AM56" s="3">
        <v>0</v>
      </c>
      <c r="AN56" s="77"/>
    </row>
    <row r="57" spans="1:40" ht="12.75">
      <c r="A57" s="68" t="s">
        <v>119</v>
      </c>
      <c r="B57" s="69" t="s">
        <v>118</v>
      </c>
      <c r="C57" s="26">
        <v>3</v>
      </c>
      <c r="D57" s="26"/>
      <c r="E57" s="70">
        <f t="shared" si="0"/>
        <v>0.061720596747175185</v>
      </c>
      <c r="F57" s="71">
        <v>41134168</v>
      </c>
      <c r="G57" s="72">
        <f t="shared" si="1"/>
        <v>0.0016363183622645336</v>
      </c>
      <c r="H57" s="71">
        <v>1090537</v>
      </c>
      <c r="I57" s="72">
        <f t="shared" si="2"/>
        <v>0.0003606410337356781</v>
      </c>
      <c r="J57" s="71">
        <v>240352</v>
      </c>
      <c r="K57" s="73">
        <v>-1245</v>
      </c>
      <c r="L57" s="74">
        <f t="shared" si="3"/>
        <v>239107</v>
      </c>
      <c r="M57" s="75">
        <f t="shared" si="4"/>
        <v>-0.005179902809213154</v>
      </c>
      <c r="N57" s="76">
        <f t="shared" si="5"/>
        <v>0.11210027747341697</v>
      </c>
      <c r="O57" s="71">
        <v>74710095</v>
      </c>
      <c r="P57" s="73">
        <v>-145924</v>
      </c>
      <c r="Q57" s="74">
        <f t="shared" si="6"/>
        <v>74564171</v>
      </c>
      <c r="R57" s="75">
        <f t="shared" si="7"/>
        <v>-0.001953203245157164</v>
      </c>
      <c r="S57" s="76">
        <f t="shared" si="8"/>
        <v>0.014389232437982258</v>
      </c>
      <c r="T57" s="71">
        <v>9589815</v>
      </c>
      <c r="U57" s="73">
        <v>148295</v>
      </c>
      <c r="V57" s="74">
        <f t="shared" si="15"/>
        <v>9738110</v>
      </c>
      <c r="W57" s="75">
        <f t="shared" si="9"/>
        <v>0.015463801960726041</v>
      </c>
      <c r="X57" s="76">
        <f t="shared" si="10"/>
        <v>0.7648180777236014</v>
      </c>
      <c r="Y57" s="71">
        <v>509718910</v>
      </c>
      <c r="Z57" s="73">
        <v>7998994</v>
      </c>
      <c r="AA57" s="74">
        <f t="shared" si="16"/>
        <v>517717904</v>
      </c>
      <c r="AB57" s="75">
        <f t="shared" si="11"/>
        <v>0.015692951238556168</v>
      </c>
      <c r="AC57" s="76">
        <f t="shared" si="12"/>
        <v>0.0449748562218239</v>
      </c>
      <c r="AD57" s="71">
        <v>29973840</v>
      </c>
      <c r="AE57" s="76">
        <f t="shared" si="13"/>
        <v>0</v>
      </c>
      <c r="AF57" s="71">
        <v>0</v>
      </c>
      <c r="AG57" s="71">
        <v>666457717</v>
      </c>
      <c r="AH57" s="73">
        <v>8000120</v>
      </c>
      <c r="AI57" s="74">
        <v>674457837</v>
      </c>
      <c r="AJ57" s="75">
        <f t="shared" si="14"/>
        <v>0.01200394232962269</v>
      </c>
      <c r="AK57" s="71">
        <v>0</v>
      </c>
      <c r="AL57" s="71">
        <v>0</v>
      </c>
      <c r="AM57" s="3">
        <v>0</v>
      </c>
      <c r="AN57" s="77"/>
    </row>
    <row r="58" spans="1:40" ht="12.75">
      <c r="A58" s="68" t="s">
        <v>121</v>
      </c>
      <c r="B58" s="69" t="s">
        <v>120</v>
      </c>
      <c r="C58" s="26">
        <v>3</v>
      </c>
      <c r="D58" s="26"/>
      <c r="E58" s="70">
        <f t="shared" si="0"/>
        <v>0.05388819369457736</v>
      </c>
      <c r="F58" s="71">
        <v>70548007</v>
      </c>
      <c r="G58" s="72">
        <f t="shared" si="1"/>
        <v>0.02518750025355092</v>
      </c>
      <c r="H58" s="71">
        <v>32974346</v>
      </c>
      <c r="I58" s="72">
        <f t="shared" si="2"/>
        <v>0.0301643656276059</v>
      </c>
      <c r="J58" s="71">
        <v>39489835</v>
      </c>
      <c r="K58" s="73">
        <v>-204611</v>
      </c>
      <c r="L58" s="74">
        <f t="shared" si="3"/>
        <v>39285224</v>
      </c>
      <c r="M58" s="75">
        <f t="shared" si="4"/>
        <v>-0.005181358696484804</v>
      </c>
      <c r="N58" s="76">
        <f t="shared" si="5"/>
        <v>0.17690525275039534</v>
      </c>
      <c r="O58" s="71">
        <v>231596425</v>
      </c>
      <c r="P58" s="73">
        <v>-1890385</v>
      </c>
      <c r="Q58" s="74">
        <f t="shared" si="6"/>
        <v>229706040</v>
      </c>
      <c r="R58" s="75">
        <f t="shared" si="7"/>
        <v>-0.008162410106287262</v>
      </c>
      <c r="S58" s="76">
        <f t="shared" si="8"/>
        <v>0.05288701214097415</v>
      </c>
      <c r="T58" s="71">
        <v>69237305</v>
      </c>
      <c r="U58" s="73">
        <v>0</v>
      </c>
      <c r="V58" s="74">
        <f t="shared" si="15"/>
        <v>69237305</v>
      </c>
      <c r="W58" s="75">
        <f t="shared" si="9"/>
        <v>0</v>
      </c>
      <c r="X58" s="76">
        <f t="shared" si="10"/>
        <v>0.6367398598419614</v>
      </c>
      <c r="Y58" s="71">
        <v>833591275</v>
      </c>
      <c r="Z58" s="73">
        <v>10338364</v>
      </c>
      <c r="AA58" s="74">
        <f t="shared" si="16"/>
        <v>843929639</v>
      </c>
      <c r="AB58" s="75">
        <f t="shared" si="11"/>
        <v>0.012402197947669258</v>
      </c>
      <c r="AC58" s="76">
        <f t="shared" si="12"/>
        <v>0.024227815690935024</v>
      </c>
      <c r="AD58" s="71">
        <v>31717970</v>
      </c>
      <c r="AE58" s="76">
        <f t="shared" si="13"/>
        <v>0</v>
      </c>
      <c r="AF58" s="71">
        <v>0</v>
      </c>
      <c r="AG58" s="71">
        <v>1309155163</v>
      </c>
      <c r="AH58" s="73">
        <v>8243368</v>
      </c>
      <c r="AI58" s="74">
        <v>1317398531</v>
      </c>
      <c r="AJ58" s="75">
        <f t="shared" si="14"/>
        <v>0.006296708161857511</v>
      </c>
      <c r="AK58" s="71">
        <v>0</v>
      </c>
      <c r="AL58" s="71">
        <v>15000</v>
      </c>
      <c r="AM58" s="3">
        <v>0</v>
      </c>
      <c r="AN58" s="77"/>
    </row>
    <row r="59" spans="1:40" ht="12.75">
      <c r="A59" s="68" t="s">
        <v>123</v>
      </c>
      <c r="B59" s="69" t="s">
        <v>122</v>
      </c>
      <c r="C59" s="26">
        <v>3</v>
      </c>
      <c r="D59" s="26"/>
      <c r="E59" s="70">
        <f t="shared" si="0"/>
        <v>0.04853895760101476</v>
      </c>
      <c r="F59" s="71">
        <v>57265097</v>
      </c>
      <c r="G59" s="72">
        <f t="shared" si="1"/>
        <v>0.002289241357212053</v>
      </c>
      <c r="H59" s="71">
        <v>2700792</v>
      </c>
      <c r="I59" s="72">
        <f t="shared" si="2"/>
        <v>0.0006853716327733893</v>
      </c>
      <c r="J59" s="71">
        <v>808585</v>
      </c>
      <c r="K59" s="73">
        <v>-4190</v>
      </c>
      <c r="L59" s="74">
        <f t="shared" si="3"/>
        <v>804395</v>
      </c>
      <c r="M59" s="75">
        <f t="shared" si="4"/>
        <v>-0.005181891823370456</v>
      </c>
      <c r="N59" s="76">
        <f t="shared" si="5"/>
        <v>0.17725223337842197</v>
      </c>
      <c r="O59" s="71">
        <v>209117930</v>
      </c>
      <c r="P59" s="73">
        <v>-6336907</v>
      </c>
      <c r="Q59" s="74">
        <f t="shared" si="6"/>
        <v>202781023</v>
      </c>
      <c r="R59" s="75">
        <f t="shared" si="7"/>
        <v>-0.03030303044793911</v>
      </c>
      <c r="S59" s="76">
        <f t="shared" si="8"/>
        <v>0.061150761081555996</v>
      </c>
      <c r="T59" s="71">
        <v>72144200</v>
      </c>
      <c r="U59" s="73">
        <v>-2160371</v>
      </c>
      <c r="V59" s="74">
        <f t="shared" si="15"/>
        <v>69983829</v>
      </c>
      <c r="W59" s="75">
        <f t="shared" si="9"/>
        <v>-0.029945179238247844</v>
      </c>
      <c r="X59" s="76">
        <f t="shared" si="10"/>
        <v>0.6767442534716093</v>
      </c>
      <c r="Y59" s="71">
        <v>798406625</v>
      </c>
      <c r="Z59" s="73">
        <v>11245166</v>
      </c>
      <c r="AA59" s="74">
        <f t="shared" si="16"/>
        <v>809651791</v>
      </c>
      <c r="AB59" s="75">
        <f t="shared" si="11"/>
        <v>0.01408450988241737</v>
      </c>
      <c r="AC59" s="76">
        <f t="shared" si="12"/>
        <v>0.033339181477412584</v>
      </c>
      <c r="AD59" s="71">
        <v>39332766</v>
      </c>
      <c r="AE59" s="76">
        <f t="shared" si="13"/>
        <v>0</v>
      </c>
      <c r="AF59" s="71">
        <v>0</v>
      </c>
      <c r="AG59" s="71">
        <v>1179775995</v>
      </c>
      <c r="AH59" s="73">
        <v>2743698</v>
      </c>
      <c r="AI59" s="74">
        <v>1182519693</v>
      </c>
      <c r="AJ59" s="75">
        <f t="shared" si="14"/>
        <v>0.002325609278056213</v>
      </c>
      <c r="AK59" s="71">
        <v>0</v>
      </c>
      <c r="AL59" s="71">
        <v>851940</v>
      </c>
      <c r="AM59" s="3">
        <v>0</v>
      </c>
      <c r="AN59" s="77"/>
    </row>
    <row r="60" spans="1:40" ht="12.75">
      <c r="A60" s="68" t="s">
        <v>125</v>
      </c>
      <c r="B60" s="69" t="s">
        <v>124</v>
      </c>
      <c r="C60" s="26">
        <v>3</v>
      </c>
      <c r="D60" s="26"/>
      <c r="E60" s="70">
        <f t="shared" si="0"/>
        <v>0.03944125726623456</v>
      </c>
      <c r="F60" s="71">
        <v>16393139</v>
      </c>
      <c r="G60" s="72">
        <f t="shared" si="1"/>
        <v>0.00581002350453322</v>
      </c>
      <c r="H60" s="71">
        <v>2414845</v>
      </c>
      <c r="I60" s="72">
        <f t="shared" si="2"/>
        <v>0.008209325057830707</v>
      </c>
      <c r="J60" s="71">
        <v>3412077</v>
      </c>
      <c r="K60" s="73">
        <v>-17680</v>
      </c>
      <c r="L60" s="74">
        <f t="shared" si="3"/>
        <v>3394397</v>
      </c>
      <c r="M60" s="75">
        <f t="shared" si="4"/>
        <v>-0.005181594670929173</v>
      </c>
      <c r="N60" s="76">
        <f t="shared" si="5"/>
        <v>0.06931623695119997</v>
      </c>
      <c r="O60" s="71">
        <v>28810205</v>
      </c>
      <c r="P60" s="73">
        <v>-747751</v>
      </c>
      <c r="Q60" s="74">
        <f t="shared" si="6"/>
        <v>28062454</v>
      </c>
      <c r="R60" s="75">
        <f t="shared" si="7"/>
        <v>-0.02595437970677404</v>
      </c>
      <c r="S60" s="76">
        <f t="shared" si="8"/>
        <v>0.009449364706051167</v>
      </c>
      <c r="T60" s="71">
        <v>3927480</v>
      </c>
      <c r="U60" s="73">
        <v>-112191</v>
      </c>
      <c r="V60" s="74">
        <f t="shared" si="15"/>
        <v>3815289</v>
      </c>
      <c r="W60" s="75">
        <f t="shared" si="9"/>
        <v>-0.028565645146506155</v>
      </c>
      <c r="X60" s="76">
        <f t="shared" si="10"/>
        <v>0.8419170231553392</v>
      </c>
      <c r="Y60" s="71">
        <v>349929585</v>
      </c>
      <c r="Z60" s="73">
        <v>3445242</v>
      </c>
      <c r="AA60" s="74">
        <f t="shared" si="16"/>
        <v>353374827</v>
      </c>
      <c r="AB60" s="75">
        <f t="shared" si="11"/>
        <v>0.009845529351283631</v>
      </c>
      <c r="AC60" s="76">
        <f t="shared" si="12"/>
        <v>0.025856769358811156</v>
      </c>
      <c r="AD60" s="71">
        <v>10746960</v>
      </c>
      <c r="AE60" s="76">
        <f t="shared" si="13"/>
        <v>0</v>
      </c>
      <c r="AF60" s="71">
        <v>0</v>
      </c>
      <c r="AG60" s="71">
        <v>415634291</v>
      </c>
      <c r="AH60" s="73">
        <v>2567620</v>
      </c>
      <c r="AI60" s="74">
        <v>418201911</v>
      </c>
      <c r="AJ60" s="75">
        <f t="shared" si="14"/>
        <v>0.006177594235120509</v>
      </c>
      <c r="AK60" s="71">
        <v>0</v>
      </c>
      <c r="AL60" s="71">
        <v>0</v>
      </c>
      <c r="AM60" s="3">
        <v>0</v>
      </c>
      <c r="AN60" s="77"/>
    </row>
    <row r="61" spans="1:40" ht="12.75">
      <c r="A61" s="68" t="s">
        <v>127</v>
      </c>
      <c r="B61" s="69" t="s">
        <v>126</v>
      </c>
      <c r="C61" s="26">
        <v>3</v>
      </c>
      <c r="D61" s="26"/>
      <c r="E61" s="70">
        <f t="shared" si="0"/>
        <v>0.04754275821797275</v>
      </c>
      <c r="F61" s="71">
        <v>39980192</v>
      </c>
      <c r="G61" s="72">
        <f t="shared" si="1"/>
        <v>0.0028426294610766818</v>
      </c>
      <c r="H61" s="71">
        <v>2390456</v>
      </c>
      <c r="I61" s="72">
        <f t="shared" si="2"/>
        <v>0.000577878380688446</v>
      </c>
      <c r="J61" s="71">
        <v>485956</v>
      </c>
      <c r="K61" s="73">
        <v>-2517</v>
      </c>
      <c r="L61" s="74">
        <f t="shared" si="3"/>
        <v>483439</v>
      </c>
      <c r="M61" s="75">
        <f t="shared" si="4"/>
        <v>-0.00517948126990921</v>
      </c>
      <c r="N61" s="76">
        <f t="shared" si="5"/>
        <v>0.11678576908762801</v>
      </c>
      <c r="O61" s="71">
        <v>98208805</v>
      </c>
      <c r="P61" s="73">
        <v>-1310604</v>
      </c>
      <c r="Q61" s="74">
        <f t="shared" si="6"/>
        <v>96898201</v>
      </c>
      <c r="R61" s="75">
        <f t="shared" si="7"/>
        <v>-0.013345076340150967</v>
      </c>
      <c r="S61" s="76">
        <f t="shared" si="8"/>
        <v>0.019100651375588223</v>
      </c>
      <c r="T61" s="71">
        <v>16062335</v>
      </c>
      <c r="U61" s="73">
        <v>-424532</v>
      </c>
      <c r="V61" s="74">
        <f t="shared" si="15"/>
        <v>15637803</v>
      </c>
      <c r="W61" s="75">
        <f t="shared" si="9"/>
        <v>-0.02643027928380276</v>
      </c>
      <c r="X61" s="76">
        <f t="shared" si="10"/>
        <v>0.7800583640801684</v>
      </c>
      <c r="Y61" s="71">
        <v>655975470</v>
      </c>
      <c r="Z61" s="73">
        <v>12369909</v>
      </c>
      <c r="AA61" s="74">
        <f t="shared" si="16"/>
        <v>668345379</v>
      </c>
      <c r="AB61" s="75">
        <f t="shared" si="11"/>
        <v>0.01885727373311688</v>
      </c>
      <c r="AC61" s="76">
        <f t="shared" si="12"/>
        <v>0.033091949396877526</v>
      </c>
      <c r="AD61" s="71">
        <v>27828055</v>
      </c>
      <c r="AE61" s="76">
        <f t="shared" si="13"/>
        <v>0</v>
      </c>
      <c r="AF61" s="71">
        <v>0</v>
      </c>
      <c r="AG61" s="71">
        <v>840931269</v>
      </c>
      <c r="AH61" s="73">
        <v>10632256</v>
      </c>
      <c r="AI61" s="74">
        <v>851563525</v>
      </c>
      <c r="AJ61" s="75">
        <f t="shared" si="14"/>
        <v>0.012643430434741035</v>
      </c>
      <c r="AK61" s="71">
        <v>0</v>
      </c>
      <c r="AL61" s="71">
        <v>0</v>
      </c>
      <c r="AM61" s="3">
        <v>0</v>
      </c>
      <c r="AN61" s="77"/>
    </row>
    <row r="62" spans="1:40" ht="12.75">
      <c r="A62" s="68" t="s">
        <v>129</v>
      </c>
      <c r="B62" s="69" t="s">
        <v>128</v>
      </c>
      <c r="C62" s="26">
        <v>3</v>
      </c>
      <c r="D62" s="26"/>
      <c r="E62" s="70">
        <f t="shared" si="0"/>
        <v>0.05021150042759401</v>
      </c>
      <c r="F62" s="71">
        <v>29747678</v>
      </c>
      <c r="G62" s="72">
        <f t="shared" si="1"/>
        <v>0.012900515191977296</v>
      </c>
      <c r="H62" s="71">
        <v>7642878</v>
      </c>
      <c r="I62" s="72">
        <f t="shared" si="2"/>
        <v>0.04880129952847704</v>
      </c>
      <c r="J62" s="71">
        <v>28912208</v>
      </c>
      <c r="K62" s="73">
        <v>-149804</v>
      </c>
      <c r="L62" s="74">
        <f t="shared" si="3"/>
        <v>28762404</v>
      </c>
      <c r="M62" s="75">
        <f t="shared" si="4"/>
        <v>-0.005181340698711077</v>
      </c>
      <c r="N62" s="76">
        <f t="shared" si="5"/>
        <v>0.06521182023652114</v>
      </c>
      <c r="O62" s="71">
        <v>38634580</v>
      </c>
      <c r="P62" s="73">
        <v>-396893</v>
      </c>
      <c r="Q62" s="74">
        <f t="shared" si="6"/>
        <v>38237687</v>
      </c>
      <c r="R62" s="75">
        <f t="shared" si="7"/>
        <v>-0.01027299895585768</v>
      </c>
      <c r="S62" s="76">
        <f t="shared" si="8"/>
        <v>0.017260302331395434</v>
      </c>
      <c r="T62" s="71">
        <v>10225823</v>
      </c>
      <c r="U62" s="73">
        <v>0</v>
      </c>
      <c r="V62" s="74">
        <f t="shared" si="15"/>
        <v>10225823</v>
      </c>
      <c r="W62" s="75">
        <f t="shared" si="9"/>
        <v>0</v>
      </c>
      <c r="X62" s="76">
        <f t="shared" si="10"/>
        <v>0.7703604411517968</v>
      </c>
      <c r="Y62" s="71">
        <v>456398119</v>
      </c>
      <c r="Z62" s="73">
        <v>412532</v>
      </c>
      <c r="AA62" s="74">
        <f t="shared" si="16"/>
        <v>456810651</v>
      </c>
      <c r="AB62" s="75">
        <f t="shared" si="11"/>
        <v>0.0009038862844217813</v>
      </c>
      <c r="AC62" s="76">
        <f t="shared" si="12"/>
        <v>0.03525412113223831</v>
      </c>
      <c r="AD62" s="71">
        <v>20886216</v>
      </c>
      <c r="AE62" s="76">
        <f t="shared" si="13"/>
        <v>0</v>
      </c>
      <c r="AF62" s="71">
        <v>0</v>
      </c>
      <c r="AG62" s="71">
        <v>592447502</v>
      </c>
      <c r="AH62" s="73">
        <v>-134165</v>
      </c>
      <c r="AI62" s="74">
        <v>592313337</v>
      </c>
      <c r="AJ62" s="75">
        <f t="shared" si="14"/>
        <v>-0.00022645888377802629</v>
      </c>
      <c r="AK62" s="71">
        <v>0</v>
      </c>
      <c r="AL62" s="71">
        <v>228649</v>
      </c>
      <c r="AM62" s="3">
        <v>0</v>
      </c>
      <c r="AN62" s="77"/>
    </row>
    <row r="63" spans="1:40" ht="12.75">
      <c r="A63" s="68" t="s">
        <v>131</v>
      </c>
      <c r="B63" s="69" t="s">
        <v>130</v>
      </c>
      <c r="C63" s="26">
        <v>3</v>
      </c>
      <c r="D63" s="26"/>
      <c r="E63" s="70">
        <f t="shared" si="0"/>
        <v>0.07675422820580906</v>
      </c>
      <c r="F63" s="71">
        <v>65928818</v>
      </c>
      <c r="G63" s="72">
        <f t="shared" si="1"/>
        <v>0.010122853439242485</v>
      </c>
      <c r="H63" s="71">
        <v>8695127</v>
      </c>
      <c r="I63" s="72">
        <f t="shared" si="2"/>
        <v>0.032464311961971505</v>
      </c>
      <c r="J63" s="71">
        <v>27885548</v>
      </c>
      <c r="K63" s="73">
        <v>-144485</v>
      </c>
      <c r="L63" s="74">
        <f t="shared" si="3"/>
        <v>27741063</v>
      </c>
      <c r="M63" s="75">
        <f t="shared" si="4"/>
        <v>-0.005181357741293089</v>
      </c>
      <c r="N63" s="76">
        <f t="shared" si="5"/>
        <v>0.2037677746327862</v>
      </c>
      <c r="O63" s="71">
        <v>175028384</v>
      </c>
      <c r="P63" s="73">
        <v>-1803105</v>
      </c>
      <c r="Q63" s="74">
        <f t="shared" si="6"/>
        <v>173225279</v>
      </c>
      <c r="R63" s="75">
        <f t="shared" si="7"/>
        <v>-0.010301786251994419</v>
      </c>
      <c r="S63" s="76">
        <f t="shared" si="8"/>
        <v>0.10739104196786421</v>
      </c>
      <c r="T63" s="71">
        <v>92244618</v>
      </c>
      <c r="U63" s="73">
        <v>0</v>
      </c>
      <c r="V63" s="74">
        <f t="shared" si="15"/>
        <v>92244618</v>
      </c>
      <c r="W63" s="75">
        <f t="shared" si="9"/>
        <v>0</v>
      </c>
      <c r="X63" s="76">
        <f t="shared" si="10"/>
        <v>0.5361196017398154</v>
      </c>
      <c r="Y63" s="71">
        <v>460505336</v>
      </c>
      <c r="Z63" s="73">
        <v>0</v>
      </c>
      <c r="AA63" s="74">
        <f t="shared" si="16"/>
        <v>460505336</v>
      </c>
      <c r="AB63" s="75">
        <f t="shared" si="11"/>
        <v>0</v>
      </c>
      <c r="AC63" s="76">
        <f t="shared" si="12"/>
        <v>0.033380188052511126</v>
      </c>
      <c r="AD63" s="71">
        <v>28672249</v>
      </c>
      <c r="AE63" s="76">
        <f t="shared" si="13"/>
        <v>0</v>
      </c>
      <c r="AF63" s="71">
        <v>0</v>
      </c>
      <c r="AG63" s="71">
        <v>858960080</v>
      </c>
      <c r="AH63" s="73">
        <v>-1947590</v>
      </c>
      <c r="AI63" s="74">
        <v>857012490</v>
      </c>
      <c r="AJ63" s="75">
        <f t="shared" si="14"/>
        <v>-0.002267381273411449</v>
      </c>
      <c r="AK63" s="71">
        <v>127241</v>
      </c>
      <c r="AL63" s="71">
        <v>2515104</v>
      </c>
      <c r="AM63" s="3">
        <v>0</v>
      </c>
      <c r="AN63" s="77"/>
    </row>
    <row r="64" spans="1:40" ht="12.75">
      <c r="A64" s="68" t="s">
        <v>133</v>
      </c>
      <c r="B64" s="69" t="s">
        <v>132</v>
      </c>
      <c r="C64" s="26">
        <v>3</v>
      </c>
      <c r="D64" s="26"/>
      <c r="E64" s="70">
        <f t="shared" si="0"/>
        <v>0.04391264421786307</v>
      </c>
      <c r="F64" s="71">
        <v>15242674</v>
      </c>
      <c r="G64" s="72">
        <f t="shared" si="1"/>
        <v>0.015724692790302277</v>
      </c>
      <c r="H64" s="71">
        <v>5458254</v>
      </c>
      <c r="I64" s="72">
        <f t="shared" si="2"/>
        <v>0.04745547043662836</v>
      </c>
      <c r="J64" s="71">
        <v>16472437</v>
      </c>
      <c r="K64" s="73">
        <v>-85350</v>
      </c>
      <c r="L64" s="74">
        <f t="shared" si="3"/>
        <v>16387087</v>
      </c>
      <c r="M64" s="75">
        <f t="shared" si="4"/>
        <v>-0.005181382694011821</v>
      </c>
      <c r="N64" s="76">
        <f t="shared" si="5"/>
        <v>0.0856408879959784</v>
      </c>
      <c r="O64" s="71">
        <v>29727113</v>
      </c>
      <c r="P64" s="73">
        <v>-304423</v>
      </c>
      <c r="Q64" s="74">
        <f t="shared" si="6"/>
        <v>29422690</v>
      </c>
      <c r="R64" s="75">
        <f t="shared" si="7"/>
        <v>-0.010240584075554192</v>
      </c>
      <c r="S64" s="76">
        <f t="shared" si="8"/>
        <v>0.009815300960561166</v>
      </c>
      <c r="T64" s="71">
        <v>3407024</v>
      </c>
      <c r="U64" s="73">
        <v>0</v>
      </c>
      <c r="V64" s="74">
        <f t="shared" si="15"/>
        <v>3407024</v>
      </c>
      <c r="W64" s="75">
        <f t="shared" si="9"/>
        <v>0</v>
      </c>
      <c r="X64" s="76">
        <f t="shared" si="10"/>
        <v>0.7755691095830848</v>
      </c>
      <c r="Y64" s="71">
        <v>269210550</v>
      </c>
      <c r="Z64" s="73">
        <v>113040</v>
      </c>
      <c r="AA64" s="74">
        <f t="shared" si="16"/>
        <v>269323590</v>
      </c>
      <c r="AB64" s="75">
        <f t="shared" si="11"/>
        <v>0.0004198943912116371</v>
      </c>
      <c r="AC64" s="76">
        <f t="shared" si="12"/>
        <v>0.021879862979939987</v>
      </c>
      <c r="AD64" s="71">
        <v>7594797</v>
      </c>
      <c r="AE64" s="76">
        <f t="shared" si="13"/>
        <v>2.0310356420135644E-06</v>
      </c>
      <c r="AF64" s="71">
        <v>705</v>
      </c>
      <c r="AG64" s="71">
        <v>347113554</v>
      </c>
      <c r="AH64" s="73">
        <v>-276733</v>
      </c>
      <c r="AI64" s="74">
        <v>346836821</v>
      </c>
      <c r="AJ64" s="75">
        <f t="shared" si="14"/>
        <v>-0.0007972405479735314</v>
      </c>
      <c r="AK64" s="71">
        <v>0</v>
      </c>
      <c r="AL64" s="71">
        <v>0</v>
      </c>
      <c r="AM64" s="3">
        <v>0</v>
      </c>
      <c r="AN64" s="77"/>
    </row>
    <row r="65" spans="1:40" ht="12.75">
      <c r="A65" s="68" t="s">
        <v>135</v>
      </c>
      <c r="B65" s="69" t="s">
        <v>134</v>
      </c>
      <c r="C65" s="26">
        <v>3</v>
      </c>
      <c r="D65" s="26"/>
      <c r="E65" s="70">
        <f t="shared" si="0"/>
        <v>0.036683362608700025</v>
      </c>
      <c r="F65" s="71">
        <v>13296315</v>
      </c>
      <c r="G65" s="72">
        <f t="shared" si="1"/>
        <v>0.003375167377671388</v>
      </c>
      <c r="H65" s="71">
        <v>1223369</v>
      </c>
      <c r="I65" s="72">
        <f t="shared" si="2"/>
        <v>0.0003878837105803347</v>
      </c>
      <c r="J65" s="71">
        <v>140593</v>
      </c>
      <c r="K65" s="73">
        <v>-728</v>
      </c>
      <c r="L65" s="74">
        <f t="shared" si="3"/>
        <v>139865</v>
      </c>
      <c r="M65" s="75">
        <f t="shared" si="4"/>
        <v>-0.005178067186844295</v>
      </c>
      <c r="N65" s="76">
        <f t="shared" si="5"/>
        <v>0.07654789142317392</v>
      </c>
      <c r="O65" s="71">
        <v>27745681</v>
      </c>
      <c r="P65" s="73">
        <v>-286038</v>
      </c>
      <c r="Q65" s="74">
        <f t="shared" si="6"/>
        <v>27459643</v>
      </c>
      <c r="R65" s="75">
        <f t="shared" si="7"/>
        <v>-0.010309280208332244</v>
      </c>
      <c r="S65" s="76">
        <f t="shared" si="8"/>
        <v>0.014112714818818057</v>
      </c>
      <c r="T65" s="71">
        <v>5115319</v>
      </c>
      <c r="U65" s="73">
        <v>0</v>
      </c>
      <c r="V65" s="74">
        <f t="shared" si="15"/>
        <v>5115319</v>
      </c>
      <c r="W65" s="75">
        <f t="shared" si="9"/>
        <v>0</v>
      </c>
      <c r="X65" s="76">
        <f t="shared" si="10"/>
        <v>0.8511804589752439</v>
      </c>
      <c r="Y65" s="71">
        <v>308520340</v>
      </c>
      <c r="Z65" s="73">
        <v>18560</v>
      </c>
      <c r="AA65" s="74">
        <f t="shared" si="16"/>
        <v>308538900</v>
      </c>
      <c r="AB65" s="75">
        <f t="shared" si="11"/>
        <v>6.015810821419424E-05</v>
      </c>
      <c r="AC65" s="76">
        <f t="shared" si="12"/>
        <v>0.017712521085812404</v>
      </c>
      <c r="AD65" s="71">
        <v>6420111</v>
      </c>
      <c r="AE65" s="76">
        <f t="shared" si="13"/>
        <v>0</v>
      </c>
      <c r="AF65" s="71">
        <v>0</v>
      </c>
      <c r="AG65" s="71">
        <v>362461728</v>
      </c>
      <c r="AH65" s="73">
        <v>-268206</v>
      </c>
      <c r="AI65" s="74">
        <v>362193522</v>
      </c>
      <c r="AJ65" s="75">
        <f t="shared" si="14"/>
        <v>-0.0007399567437917197</v>
      </c>
      <c r="AK65" s="71">
        <v>0</v>
      </c>
      <c r="AL65" s="71">
        <v>0</v>
      </c>
      <c r="AM65" s="3">
        <v>0</v>
      </c>
      <c r="AN65" s="77"/>
    </row>
    <row r="66" spans="1:40" ht="12.75">
      <c r="A66" s="68" t="s">
        <v>137</v>
      </c>
      <c r="B66" s="69" t="s">
        <v>136</v>
      </c>
      <c r="C66" s="26">
        <v>3</v>
      </c>
      <c r="D66" s="26"/>
      <c r="E66" s="70">
        <f t="shared" si="0"/>
        <v>0.05242691962679606</v>
      </c>
      <c r="F66" s="71">
        <v>21213360</v>
      </c>
      <c r="G66" s="72">
        <f t="shared" si="1"/>
        <v>0.004038964316500646</v>
      </c>
      <c r="H66" s="71">
        <v>1634275</v>
      </c>
      <c r="I66" s="72">
        <f t="shared" si="2"/>
        <v>0.0006307163044117711</v>
      </c>
      <c r="J66" s="71">
        <v>255205</v>
      </c>
      <c r="K66" s="73">
        <v>-1322</v>
      </c>
      <c r="L66" s="74">
        <f t="shared" si="3"/>
        <v>253883</v>
      </c>
      <c r="M66" s="75">
        <f t="shared" si="4"/>
        <v>-0.005180149291745852</v>
      </c>
      <c r="N66" s="76">
        <f t="shared" si="5"/>
        <v>0.09487027769192921</v>
      </c>
      <c r="O66" s="71">
        <v>38387099</v>
      </c>
      <c r="P66" s="73">
        <v>-486521</v>
      </c>
      <c r="Q66" s="74">
        <f t="shared" si="6"/>
        <v>37900578</v>
      </c>
      <c r="R66" s="75">
        <f t="shared" si="7"/>
        <v>-0.012674075735704853</v>
      </c>
      <c r="S66" s="76">
        <f t="shared" si="8"/>
        <v>0.008195145159330893</v>
      </c>
      <c r="T66" s="71">
        <v>3315979</v>
      </c>
      <c r="U66" s="73">
        <v>0</v>
      </c>
      <c r="V66" s="74">
        <f t="shared" si="15"/>
        <v>3315979</v>
      </c>
      <c r="W66" s="75">
        <f t="shared" si="9"/>
        <v>0</v>
      </c>
      <c r="X66" s="76">
        <f t="shared" si="10"/>
        <v>0.8138036770455328</v>
      </c>
      <c r="Y66" s="71">
        <v>329287139</v>
      </c>
      <c r="Z66" s="73">
        <v>-1935059</v>
      </c>
      <c r="AA66" s="74">
        <f t="shared" si="16"/>
        <v>327352080</v>
      </c>
      <c r="AB66" s="75">
        <f t="shared" si="11"/>
        <v>-0.005876509498295346</v>
      </c>
      <c r="AC66" s="76">
        <f t="shared" si="12"/>
        <v>0.026032174442509857</v>
      </c>
      <c r="AD66" s="71">
        <v>10533327</v>
      </c>
      <c r="AE66" s="76">
        <f t="shared" si="13"/>
        <v>2.125412988750703E-06</v>
      </c>
      <c r="AF66" s="71">
        <v>860</v>
      </c>
      <c r="AG66" s="71">
        <v>404627244</v>
      </c>
      <c r="AH66" s="73">
        <v>-2422902</v>
      </c>
      <c r="AI66" s="74">
        <v>402204342</v>
      </c>
      <c r="AJ66" s="75">
        <f t="shared" si="14"/>
        <v>-0.005987985327058205</v>
      </c>
      <c r="AK66" s="71">
        <v>0</v>
      </c>
      <c r="AL66" s="71">
        <v>21033</v>
      </c>
      <c r="AM66" s="3">
        <v>0</v>
      </c>
      <c r="AN66" s="77"/>
    </row>
    <row r="67" spans="1:40" ht="12.75">
      <c r="A67" s="68" t="s">
        <v>139</v>
      </c>
      <c r="B67" s="69" t="s">
        <v>138</v>
      </c>
      <c r="C67" s="26">
        <v>3</v>
      </c>
      <c r="D67" s="26"/>
      <c r="E67" s="70">
        <f t="shared" si="0"/>
        <v>0.03835750512691188</v>
      </c>
      <c r="F67" s="71">
        <v>18078464</v>
      </c>
      <c r="G67" s="72">
        <f t="shared" si="1"/>
        <v>0.003479951455301728</v>
      </c>
      <c r="H67" s="71">
        <v>1640153</v>
      </c>
      <c r="I67" s="72">
        <f t="shared" si="2"/>
        <v>0.0005918123854465473</v>
      </c>
      <c r="J67" s="71">
        <v>278930</v>
      </c>
      <c r="K67" s="73">
        <v>-1446</v>
      </c>
      <c r="L67" s="74">
        <f t="shared" si="3"/>
        <v>277484</v>
      </c>
      <c r="M67" s="75">
        <f t="shared" si="4"/>
        <v>-0.005184096368264439</v>
      </c>
      <c r="N67" s="76">
        <f t="shared" si="5"/>
        <v>0.09959583964613315</v>
      </c>
      <c r="O67" s="71">
        <v>46941004</v>
      </c>
      <c r="P67" s="73">
        <v>-487330</v>
      </c>
      <c r="Q67" s="74">
        <f t="shared" si="6"/>
        <v>46453674</v>
      </c>
      <c r="R67" s="75">
        <f t="shared" si="7"/>
        <v>-0.010381754936473024</v>
      </c>
      <c r="S67" s="76">
        <f t="shared" si="8"/>
        <v>0.013917389177937906</v>
      </c>
      <c r="T67" s="71">
        <v>6559473</v>
      </c>
      <c r="U67" s="73">
        <v>0</v>
      </c>
      <c r="V67" s="74">
        <f t="shared" si="15"/>
        <v>6559473</v>
      </c>
      <c r="W67" s="75">
        <f t="shared" si="9"/>
        <v>0</v>
      </c>
      <c r="X67" s="76">
        <f t="shared" si="10"/>
        <v>0.8113056631766886</v>
      </c>
      <c r="Y67" s="71">
        <v>382380454</v>
      </c>
      <c r="Z67" s="73">
        <v>92394</v>
      </c>
      <c r="AA67" s="74">
        <f t="shared" si="16"/>
        <v>382472848</v>
      </c>
      <c r="AB67" s="75">
        <f t="shared" si="11"/>
        <v>0.00024162845938772802</v>
      </c>
      <c r="AC67" s="76">
        <f t="shared" si="12"/>
        <v>0.03275183903158013</v>
      </c>
      <c r="AD67" s="71">
        <v>15436430</v>
      </c>
      <c r="AE67" s="76">
        <f t="shared" si="13"/>
        <v>0</v>
      </c>
      <c r="AF67" s="71">
        <v>0</v>
      </c>
      <c r="AG67" s="71">
        <v>471314908</v>
      </c>
      <c r="AH67" s="73">
        <v>-396382</v>
      </c>
      <c r="AI67" s="74">
        <v>470918526</v>
      </c>
      <c r="AJ67" s="75">
        <f t="shared" si="14"/>
        <v>-0.0008410130748505838</v>
      </c>
      <c r="AK67" s="71">
        <v>0</v>
      </c>
      <c r="AL67" s="71">
        <v>0</v>
      </c>
      <c r="AM67" s="3">
        <v>0</v>
      </c>
      <c r="AN67" s="77"/>
    </row>
    <row r="68" spans="1:40" ht="12.75">
      <c r="A68" s="68" t="s">
        <v>141</v>
      </c>
      <c r="B68" s="69" t="s">
        <v>140</v>
      </c>
      <c r="C68" s="26">
        <v>3</v>
      </c>
      <c r="D68" s="26"/>
      <c r="E68" s="70">
        <f t="shared" si="0"/>
        <v>0.062071998662062686</v>
      </c>
      <c r="F68" s="71">
        <v>54174228</v>
      </c>
      <c r="G68" s="72">
        <f t="shared" si="1"/>
        <v>0.016017181370755727</v>
      </c>
      <c r="H68" s="71">
        <v>13979225</v>
      </c>
      <c r="I68" s="72">
        <f t="shared" si="2"/>
        <v>0.011283681466840653</v>
      </c>
      <c r="J68" s="71">
        <v>9847995</v>
      </c>
      <c r="K68" s="73">
        <v>-51026</v>
      </c>
      <c r="L68" s="74">
        <f t="shared" si="3"/>
        <v>9796969</v>
      </c>
      <c r="M68" s="75">
        <f t="shared" si="4"/>
        <v>-0.005181359251299376</v>
      </c>
      <c r="N68" s="76">
        <f t="shared" si="5"/>
        <v>0.5065441484338711</v>
      </c>
      <c r="O68" s="71">
        <v>442093678</v>
      </c>
      <c r="P68" s="73">
        <v>0</v>
      </c>
      <c r="Q68" s="74">
        <f t="shared" si="6"/>
        <v>442093678</v>
      </c>
      <c r="R68" s="75">
        <f t="shared" si="7"/>
        <v>0</v>
      </c>
      <c r="S68" s="76">
        <f t="shared" si="8"/>
        <v>0.3514807846352048</v>
      </c>
      <c r="T68" s="71">
        <v>306759901</v>
      </c>
      <c r="U68" s="73">
        <v>0</v>
      </c>
      <c r="V68" s="74">
        <f t="shared" si="15"/>
        <v>306759901</v>
      </c>
      <c r="W68" s="75">
        <f t="shared" si="9"/>
        <v>0</v>
      </c>
      <c r="X68" s="76">
        <f t="shared" si="10"/>
        <v>0.0519142820586107</v>
      </c>
      <c r="Y68" s="71">
        <v>45308935</v>
      </c>
      <c r="Z68" s="73">
        <v>1294541</v>
      </c>
      <c r="AA68" s="74">
        <f t="shared" si="16"/>
        <v>46603476</v>
      </c>
      <c r="AB68" s="75">
        <f t="shared" si="11"/>
        <v>0.02857142857142857</v>
      </c>
      <c r="AC68" s="76">
        <f t="shared" si="12"/>
        <v>0.0006879233726544129</v>
      </c>
      <c r="AD68" s="71">
        <v>600395</v>
      </c>
      <c r="AE68" s="76">
        <f t="shared" si="13"/>
        <v>0</v>
      </c>
      <c r="AF68" s="71">
        <v>0</v>
      </c>
      <c r="AG68" s="71">
        <v>872764357</v>
      </c>
      <c r="AH68" s="73">
        <v>1243515</v>
      </c>
      <c r="AI68" s="74">
        <v>874007872</v>
      </c>
      <c r="AJ68" s="75">
        <f t="shared" si="14"/>
        <v>0.0014248003943176611</v>
      </c>
      <c r="AK68" s="71">
        <v>5533235</v>
      </c>
      <c r="AL68" s="71">
        <v>12832586</v>
      </c>
      <c r="AM68" s="3">
        <v>0</v>
      </c>
      <c r="AN68" s="77"/>
    </row>
    <row r="69" spans="1:40" ht="12.75">
      <c r="A69" s="68" t="s">
        <v>143</v>
      </c>
      <c r="B69" s="69" t="s">
        <v>142</v>
      </c>
      <c r="C69" s="26">
        <v>3</v>
      </c>
      <c r="D69" s="26"/>
      <c r="E69" s="70">
        <f t="shared" si="0"/>
        <v>0.021276357123463208</v>
      </c>
      <c r="F69" s="71">
        <v>8563512</v>
      </c>
      <c r="G69" s="72">
        <f t="shared" si="1"/>
        <v>0.03266161341449691</v>
      </c>
      <c r="H69" s="71">
        <v>13145959</v>
      </c>
      <c r="I69" s="72">
        <f t="shared" si="2"/>
        <v>0.025256472603621054</v>
      </c>
      <c r="J69" s="71">
        <v>10165467</v>
      </c>
      <c r="K69" s="73">
        <v>-52671</v>
      </c>
      <c r="L69" s="74">
        <f t="shared" si="3"/>
        <v>10112796</v>
      </c>
      <c r="M69" s="75">
        <f t="shared" si="4"/>
        <v>-0.005181365499489596</v>
      </c>
      <c r="N69" s="76">
        <f t="shared" si="5"/>
        <v>0.18878027942378175</v>
      </c>
      <c r="O69" s="71">
        <v>75982095</v>
      </c>
      <c r="P69" s="73">
        <v>-1275</v>
      </c>
      <c r="Q69" s="74">
        <f t="shared" si="6"/>
        <v>75980820</v>
      </c>
      <c r="R69" s="75">
        <f t="shared" si="7"/>
        <v>-1.6780269088395103E-05</v>
      </c>
      <c r="S69" s="76">
        <f t="shared" si="8"/>
        <v>0.01959295452862633</v>
      </c>
      <c r="T69" s="71">
        <v>7885960</v>
      </c>
      <c r="U69" s="73">
        <v>0</v>
      </c>
      <c r="V69" s="74">
        <f t="shared" si="15"/>
        <v>7885960</v>
      </c>
      <c r="W69" s="75">
        <f t="shared" si="9"/>
        <v>0</v>
      </c>
      <c r="X69" s="76">
        <f t="shared" si="10"/>
        <v>0.7030770123444041</v>
      </c>
      <c r="Y69" s="71">
        <v>282981170</v>
      </c>
      <c r="Z69" s="73">
        <v>8022292</v>
      </c>
      <c r="AA69" s="74">
        <f t="shared" si="16"/>
        <v>291003462</v>
      </c>
      <c r="AB69" s="75">
        <f t="shared" si="11"/>
        <v>0.028349207828916673</v>
      </c>
      <c r="AC69" s="76">
        <f t="shared" si="12"/>
        <v>0.009355310561606642</v>
      </c>
      <c r="AD69" s="71">
        <v>3765415</v>
      </c>
      <c r="AE69" s="76">
        <f t="shared" si="13"/>
        <v>0</v>
      </c>
      <c r="AF69" s="71">
        <v>0</v>
      </c>
      <c r="AG69" s="71">
        <v>402489578</v>
      </c>
      <c r="AH69" s="73">
        <v>7968346</v>
      </c>
      <c r="AI69" s="74">
        <v>410457924</v>
      </c>
      <c r="AJ69" s="75">
        <f t="shared" si="14"/>
        <v>0.019797645543010806</v>
      </c>
      <c r="AK69" s="71">
        <v>0</v>
      </c>
      <c r="AL69" s="71">
        <v>256140</v>
      </c>
      <c r="AM69" s="3">
        <v>0</v>
      </c>
      <c r="AN69" s="77"/>
    </row>
    <row r="70" spans="1:40" ht="12.75">
      <c r="A70" s="68" t="s">
        <v>145</v>
      </c>
      <c r="B70" s="69" t="s">
        <v>144</v>
      </c>
      <c r="C70" s="26">
        <v>3</v>
      </c>
      <c r="D70" s="26"/>
      <c r="E70" s="70">
        <f aca="true" t="shared" si="17" ref="E70:E133">+F70/$AG70</f>
        <v>0.034240002973776</v>
      </c>
      <c r="F70" s="71">
        <v>16705406</v>
      </c>
      <c r="G70" s="72">
        <f aca="true" t="shared" si="18" ref="G70:G133">+H70/$AG70</f>
        <v>0.008998427125664468</v>
      </c>
      <c r="H70" s="71">
        <v>4390256</v>
      </c>
      <c r="I70" s="72">
        <f aca="true" t="shared" si="19" ref="I70:I133">+J70/$AG70</f>
        <v>0.007907946940857473</v>
      </c>
      <c r="J70" s="71">
        <v>3858220</v>
      </c>
      <c r="K70" s="73">
        <v>-19990</v>
      </c>
      <c r="L70" s="74">
        <f aca="true" t="shared" si="20" ref="L70:L133">+J70+K70</f>
        <v>3838230</v>
      </c>
      <c r="M70" s="75">
        <f aca="true" t="shared" si="21" ref="M70:M133">+K70/J70</f>
        <v>-0.005181145709679594</v>
      </c>
      <c r="N70" s="76">
        <f aca="true" t="shared" si="22" ref="N70:N133">+O70/$AG70</f>
        <v>0.460717841013041</v>
      </c>
      <c r="O70" s="71">
        <v>224780313</v>
      </c>
      <c r="P70" s="73">
        <v>2358945</v>
      </c>
      <c r="Q70" s="74">
        <f aca="true" t="shared" si="23" ref="Q70:Q133">+O70+P70</f>
        <v>227139258</v>
      </c>
      <c r="R70" s="75">
        <f aca="true" t="shared" si="24" ref="R70:R133">+P70/O70</f>
        <v>0.010494446637771165</v>
      </c>
      <c r="S70" s="76">
        <f aca="true" t="shared" si="25" ref="S70:S133">+T70/$AG70</f>
        <v>0.14538693079228307</v>
      </c>
      <c r="T70" s="71">
        <v>70933046</v>
      </c>
      <c r="U70" s="73">
        <v>-2149486</v>
      </c>
      <c r="V70" s="74">
        <f t="shared" si="15"/>
        <v>68783560</v>
      </c>
      <c r="W70" s="75">
        <f aca="true" t="shared" si="26" ref="W70:W133">+U70/T70</f>
        <v>-0.030303026885381463</v>
      </c>
      <c r="X70" s="76">
        <f aca="true" t="shared" si="27" ref="X70:X133">+Y70/$AG70</f>
        <v>0.32717234042008947</v>
      </c>
      <c r="Y70" s="71">
        <v>159624600</v>
      </c>
      <c r="Z70" s="73">
        <v>1809375</v>
      </c>
      <c r="AA70" s="74">
        <f t="shared" si="16"/>
        <v>161433975</v>
      </c>
      <c r="AB70" s="75">
        <f aca="true" t="shared" si="28" ref="AB70:AB133">+Z70/Y70</f>
        <v>0.011335188937043538</v>
      </c>
      <c r="AC70" s="76">
        <f aca="true" t="shared" si="29" ref="AC70:AC133">+AD70/$AG70</f>
        <v>0.015540590861876237</v>
      </c>
      <c r="AD70" s="71">
        <v>7582122</v>
      </c>
      <c r="AE70" s="76">
        <f aca="true" t="shared" si="30" ref="AE70:AE133">AF70/$AG70</f>
        <v>3.591987241228525E-05</v>
      </c>
      <c r="AF70" s="71">
        <v>17525</v>
      </c>
      <c r="AG70" s="71">
        <v>487891488</v>
      </c>
      <c r="AH70" s="73">
        <v>1998844</v>
      </c>
      <c r="AI70" s="74">
        <v>489890332</v>
      </c>
      <c r="AJ70" s="75">
        <f aca="true" t="shared" si="31" ref="AJ70:AJ133">+AH70/AG70</f>
        <v>0.0040969027932702936</v>
      </c>
      <c r="AK70" s="71">
        <v>0</v>
      </c>
      <c r="AL70" s="71">
        <v>0</v>
      </c>
      <c r="AM70" s="3">
        <v>0</v>
      </c>
      <c r="AN70" s="77"/>
    </row>
    <row r="71" spans="1:40" ht="12.75">
      <c r="A71" s="68" t="s">
        <v>147</v>
      </c>
      <c r="B71" s="69" t="s">
        <v>146</v>
      </c>
      <c r="C71" s="26">
        <v>3</v>
      </c>
      <c r="D71" s="26"/>
      <c r="E71" s="70">
        <f t="shared" si="17"/>
        <v>0.043091062966919134</v>
      </c>
      <c r="F71" s="71">
        <v>9828402</v>
      </c>
      <c r="G71" s="72">
        <f t="shared" si="18"/>
        <v>0.05493943243762539</v>
      </c>
      <c r="H71" s="71">
        <v>12530831</v>
      </c>
      <c r="I71" s="72">
        <f t="shared" si="19"/>
        <v>0.20294985983788882</v>
      </c>
      <c r="J71" s="71">
        <v>46289710</v>
      </c>
      <c r="K71" s="73">
        <v>-239843</v>
      </c>
      <c r="L71" s="74">
        <f t="shared" si="20"/>
        <v>46049867</v>
      </c>
      <c r="M71" s="75">
        <f t="shared" si="21"/>
        <v>-0.00518134591899582</v>
      </c>
      <c r="N71" s="76">
        <f t="shared" si="22"/>
        <v>0.21345726116619676</v>
      </c>
      <c r="O71" s="71">
        <v>48686285</v>
      </c>
      <c r="P71" s="73">
        <v>514100</v>
      </c>
      <c r="Q71" s="74">
        <f t="shared" si="23"/>
        <v>49200385</v>
      </c>
      <c r="R71" s="75">
        <f t="shared" si="24"/>
        <v>0.010559441945508884</v>
      </c>
      <c r="S71" s="76">
        <f t="shared" si="25"/>
        <v>0.039839732354589485</v>
      </c>
      <c r="T71" s="71">
        <v>9086824</v>
      </c>
      <c r="U71" s="73">
        <v>-275358</v>
      </c>
      <c r="V71" s="74">
        <f aca="true" t="shared" si="32" ref="V71:V134">+T71+U71</f>
        <v>8811466</v>
      </c>
      <c r="W71" s="75">
        <f t="shared" si="26"/>
        <v>-0.03030299695471157</v>
      </c>
      <c r="X71" s="76">
        <f t="shared" si="27"/>
        <v>0.3413654688905072</v>
      </c>
      <c r="Y71" s="71">
        <v>77860160</v>
      </c>
      <c r="Z71" s="73">
        <v>1105739</v>
      </c>
      <c r="AA71" s="74">
        <f aca="true" t="shared" si="33" ref="AA71:AA134">+Y71+Z71</f>
        <v>78965899</v>
      </c>
      <c r="AB71" s="75">
        <f t="shared" si="28"/>
        <v>0.01420160194892998</v>
      </c>
      <c r="AC71" s="76">
        <f t="shared" si="29"/>
        <v>0.017892283974238594</v>
      </c>
      <c r="AD71" s="71">
        <v>4080952</v>
      </c>
      <c r="AE71" s="76">
        <f t="shared" si="30"/>
        <v>0.08646489837203467</v>
      </c>
      <c r="AF71" s="71">
        <v>19721300</v>
      </c>
      <c r="AG71" s="71">
        <v>228084464</v>
      </c>
      <c r="AH71" s="73">
        <v>1104638</v>
      </c>
      <c r="AI71" s="74">
        <v>229189102</v>
      </c>
      <c r="AJ71" s="75">
        <f t="shared" si="31"/>
        <v>0.0048431093491751375</v>
      </c>
      <c r="AK71" s="71">
        <v>0</v>
      </c>
      <c r="AL71" s="71">
        <v>0</v>
      </c>
      <c r="AM71" s="3">
        <v>0</v>
      </c>
      <c r="AN71" s="77"/>
    </row>
    <row r="72" spans="1:40" ht="12.75">
      <c r="A72" s="68" t="s">
        <v>149</v>
      </c>
      <c r="B72" s="69" t="s">
        <v>148</v>
      </c>
      <c r="C72" s="26">
        <v>3</v>
      </c>
      <c r="D72" s="26"/>
      <c r="E72" s="70">
        <f t="shared" si="17"/>
        <v>0.058125719354525186</v>
      </c>
      <c r="F72" s="71">
        <v>56583337</v>
      </c>
      <c r="G72" s="72">
        <f t="shared" si="18"/>
        <v>0.01516861240778939</v>
      </c>
      <c r="H72" s="71">
        <v>14766109</v>
      </c>
      <c r="I72" s="72">
        <f t="shared" si="19"/>
        <v>0.04200847780494495</v>
      </c>
      <c r="J72" s="71">
        <v>40893771</v>
      </c>
      <c r="K72" s="73">
        <v>-211885</v>
      </c>
      <c r="L72" s="74">
        <f t="shared" si="20"/>
        <v>40681886</v>
      </c>
      <c r="M72" s="75">
        <f t="shared" si="21"/>
        <v>-0.0051813514581475015</v>
      </c>
      <c r="N72" s="76">
        <f t="shared" si="22"/>
        <v>0.28132379318548656</v>
      </c>
      <c r="O72" s="71">
        <v>273858787</v>
      </c>
      <c r="P72" s="73">
        <v>-5471118</v>
      </c>
      <c r="Q72" s="74">
        <f t="shared" si="23"/>
        <v>268387669</v>
      </c>
      <c r="R72" s="75">
        <f t="shared" si="24"/>
        <v>-0.019977880059769637</v>
      </c>
      <c r="S72" s="76">
        <f t="shared" si="25"/>
        <v>0.12880480173704661</v>
      </c>
      <c r="T72" s="71">
        <v>125386930</v>
      </c>
      <c r="U72" s="73">
        <v>-1229168</v>
      </c>
      <c r="V72" s="74">
        <f t="shared" si="32"/>
        <v>124157762</v>
      </c>
      <c r="W72" s="75">
        <f t="shared" si="26"/>
        <v>-0.00980299940352635</v>
      </c>
      <c r="X72" s="76">
        <f t="shared" si="27"/>
        <v>0.45714209233415687</v>
      </c>
      <c r="Y72" s="71">
        <v>445011698</v>
      </c>
      <c r="Z72" s="73">
        <v>5827211</v>
      </c>
      <c r="AA72" s="74">
        <f t="shared" si="33"/>
        <v>450838909</v>
      </c>
      <c r="AB72" s="75">
        <f t="shared" si="28"/>
        <v>0.013094511955953122</v>
      </c>
      <c r="AC72" s="76">
        <f t="shared" si="29"/>
        <v>0.017426503176050392</v>
      </c>
      <c r="AD72" s="71">
        <v>16964086</v>
      </c>
      <c r="AE72" s="76">
        <f t="shared" si="30"/>
        <v>0</v>
      </c>
      <c r="AF72" s="71">
        <v>0</v>
      </c>
      <c r="AG72" s="71">
        <v>973464718</v>
      </c>
      <c r="AH72" s="73">
        <v>-1084960</v>
      </c>
      <c r="AI72" s="74">
        <v>972379758</v>
      </c>
      <c r="AJ72" s="75">
        <f t="shared" si="31"/>
        <v>-0.0011145344869088517</v>
      </c>
      <c r="AK72" s="71">
        <v>2907846</v>
      </c>
      <c r="AL72" s="71">
        <v>6101942</v>
      </c>
      <c r="AM72" s="3">
        <v>0</v>
      </c>
      <c r="AN72" s="77"/>
    </row>
    <row r="73" spans="1:40" ht="12.75">
      <c r="A73" s="68" t="s">
        <v>151</v>
      </c>
      <c r="B73" s="69" t="s">
        <v>150</v>
      </c>
      <c r="C73" s="26">
        <v>3</v>
      </c>
      <c r="D73" s="26"/>
      <c r="E73" s="70">
        <f t="shared" si="17"/>
        <v>0.05441046982988412</v>
      </c>
      <c r="F73" s="71">
        <v>17656053</v>
      </c>
      <c r="G73" s="72">
        <f t="shared" si="18"/>
        <v>0.022481518300249883</v>
      </c>
      <c r="H73" s="71">
        <v>7295193</v>
      </c>
      <c r="I73" s="72">
        <f t="shared" si="19"/>
        <v>0.08416601990996259</v>
      </c>
      <c r="J73" s="71">
        <v>27311650</v>
      </c>
      <c r="K73" s="73">
        <v>-141511</v>
      </c>
      <c r="L73" s="74">
        <f t="shared" si="20"/>
        <v>27170139</v>
      </c>
      <c r="M73" s="75">
        <f t="shared" si="21"/>
        <v>-0.005181342028035655</v>
      </c>
      <c r="N73" s="76">
        <f t="shared" si="22"/>
        <v>0.13519029870645013</v>
      </c>
      <c r="O73" s="71">
        <v>43868893</v>
      </c>
      <c r="P73" s="73">
        <v>-720429</v>
      </c>
      <c r="Q73" s="74">
        <f t="shared" si="23"/>
        <v>43148464</v>
      </c>
      <c r="R73" s="75">
        <f t="shared" si="24"/>
        <v>-0.016422320025262546</v>
      </c>
      <c r="S73" s="76">
        <f t="shared" si="25"/>
        <v>0.017261050317684417</v>
      </c>
      <c r="T73" s="71">
        <v>5601165</v>
      </c>
      <c r="U73" s="73">
        <v>-57744</v>
      </c>
      <c r="V73" s="74">
        <f t="shared" si="32"/>
        <v>5543421</v>
      </c>
      <c r="W73" s="75">
        <f t="shared" si="26"/>
        <v>-0.010309283872194446</v>
      </c>
      <c r="X73" s="76">
        <f t="shared" si="27"/>
        <v>0.6607086446269691</v>
      </c>
      <c r="Y73" s="71">
        <v>214398201</v>
      </c>
      <c r="Z73" s="73">
        <v>3438652</v>
      </c>
      <c r="AA73" s="74">
        <f t="shared" si="33"/>
        <v>217836853</v>
      </c>
      <c r="AB73" s="75">
        <f t="shared" si="28"/>
        <v>0.01603862338378483</v>
      </c>
      <c r="AC73" s="76">
        <f t="shared" si="29"/>
        <v>0.025781998308799722</v>
      </c>
      <c r="AD73" s="71">
        <v>8366190</v>
      </c>
      <c r="AE73" s="76">
        <f t="shared" si="30"/>
        <v>0</v>
      </c>
      <c r="AF73" s="71">
        <v>0</v>
      </c>
      <c r="AG73" s="71">
        <v>324497345</v>
      </c>
      <c r="AH73" s="73">
        <v>2518968</v>
      </c>
      <c r="AI73" s="74">
        <v>327016313</v>
      </c>
      <c r="AJ73" s="75">
        <f t="shared" si="31"/>
        <v>0.007762676763965511</v>
      </c>
      <c r="AK73" s="71">
        <v>0</v>
      </c>
      <c r="AL73" s="71">
        <v>0</v>
      </c>
      <c r="AM73" s="3">
        <v>0</v>
      </c>
      <c r="AN73" s="77"/>
    </row>
    <row r="74" spans="1:40" ht="12.75">
      <c r="A74" s="68" t="s">
        <v>153</v>
      </c>
      <c r="B74" s="69" t="s">
        <v>152</v>
      </c>
      <c r="C74" s="26">
        <v>3</v>
      </c>
      <c r="D74" s="26"/>
      <c r="E74" s="70">
        <f t="shared" si="17"/>
        <v>0.05931734462129499</v>
      </c>
      <c r="F74" s="71">
        <v>47242719</v>
      </c>
      <c r="G74" s="72">
        <f t="shared" si="18"/>
        <v>0.023475578619070743</v>
      </c>
      <c r="H74" s="71">
        <v>18696895</v>
      </c>
      <c r="I74" s="72">
        <f t="shared" si="19"/>
        <v>0.05371470315750754</v>
      </c>
      <c r="J74" s="71">
        <v>42780550</v>
      </c>
      <c r="K74" s="73">
        <v>-221661</v>
      </c>
      <c r="L74" s="74">
        <f t="shared" si="20"/>
        <v>42558889</v>
      </c>
      <c r="M74" s="75">
        <f t="shared" si="21"/>
        <v>-0.005181349935893764</v>
      </c>
      <c r="N74" s="76">
        <f t="shared" si="22"/>
        <v>0.22284733309927518</v>
      </c>
      <c r="O74" s="71">
        <v>177484579</v>
      </c>
      <c r="P74" s="73">
        <v>-3620504</v>
      </c>
      <c r="Q74" s="74">
        <f t="shared" si="23"/>
        <v>173864075</v>
      </c>
      <c r="R74" s="75">
        <f t="shared" si="24"/>
        <v>-0.020398977874015747</v>
      </c>
      <c r="S74" s="76">
        <f t="shared" si="25"/>
        <v>0.04921302316952301</v>
      </c>
      <c r="T74" s="71">
        <v>39195231</v>
      </c>
      <c r="U74" s="73">
        <v>-404032</v>
      </c>
      <c r="V74" s="74">
        <f t="shared" si="32"/>
        <v>38791199</v>
      </c>
      <c r="W74" s="75">
        <f t="shared" si="26"/>
        <v>-0.01030819285131908</v>
      </c>
      <c r="X74" s="76">
        <f t="shared" si="27"/>
        <v>0.5734695266896491</v>
      </c>
      <c r="Y74" s="71">
        <v>456734196</v>
      </c>
      <c r="Z74" s="73">
        <v>6308430</v>
      </c>
      <c r="AA74" s="74">
        <f t="shared" si="33"/>
        <v>463042626</v>
      </c>
      <c r="AB74" s="75">
        <f t="shared" si="28"/>
        <v>0.013812037844435892</v>
      </c>
      <c r="AC74" s="76">
        <f t="shared" si="29"/>
        <v>0.017962490643679448</v>
      </c>
      <c r="AD74" s="71">
        <v>14306050</v>
      </c>
      <c r="AE74" s="76">
        <f t="shared" si="30"/>
        <v>0</v>
      </c>
      <c r="AF74" s="71">
        <v>0</v>
      </c>
      <c r="AG74" s="71">
        <v>796440220</v>
      </c>
      <c r="AH74" s="73">
        <v>2062233</v>
      </c>
      <c r="AI74" s="74">
        <v>798502453</v>
      </c>
      <c r="AJ74" s="75">
        <f t="shared" si="31"/>
        <v>0.002589312980703059</v>
      </c>
      <c r="AK74" s="71">
        <v>0</v>
      </c>
      <c r="AL74" s="71">
        <v>4134</v>
      </c>
      <c r="AM74" s="3">
        <v>0</v>
      </c>
      <c r="AN74" s="77"/>
    </row>
    <row r="75" spans="1:40" ht="12.75">
      <c r="A75" s="68" t="s">
        <v>155</v>
      </c>
      <c r="B75" s="69" t="s">
        <v>154</v>
      </c>
      <c r="C75" s="26">
        <v>3</v>
      </c>
      <c r="D75" s="26"/>
      <c r="E75" s="70">
        <f t="shared" si="17"/>
        <v>0.06754714521544046</v>
      </c>
      <c r="F75" s="71">
        <v>55617846</v>
      </c>
      <c r="G75" s="72">
        <f t="shared" si="18"/>
        <v>0.01346261033030507</v>
      </c>
      <c r="H75" s="71">
        <v>11085019</v>
      </c>
      <c r="I75" s="72">
        <f t="shared" si="19"/>
        <v>0.044556113977710414</v>
      </c>
      <c r="J75" s="71">
        <v>36687192</v>
      </c>
      <c r="K75" s="73">
        <v>-190089</v>
      </c>
      <c r="L75" s="74">
        <f t="shared" si="20"/>
        <v>36497103</v>
      </c>
      <c r="M75" s="75">
        <f t="shared" si="21"/>
        <v>-0.005181345031802924</v>
      </c>
      <c r="N75" s="76">
        <f t="shared" si="22"/>
        <v>0.22925963644830244</v>
      </c>
      <c r="O75" s="71">
        <v>188770778</v>
      </c>
      <c r="P75" s="73">
        <v>-3807770</v>
      </c>
      <c r="Q75" s="74">
        <f t="shared" si="23"/>
        <v>184963008</v>
      </c>
      <c r="R75" s="75">
        <f t="shared" si="24"/>
        <v>-0.020171395384088527</v>
      </c>
      <c r="S75" s="76">
        <f t="shared" si="25"/>
        <v>0.07832978374438242</v>
      </c>
      <c r="T75" s="71">
        <v>64496195</v>
      </c>
      <c r="U75" s="73">
        <v>-651192</v>
      </c>
      <c r="V75" s="74">
        <f t="shared" si="32"/>
        <v>63845003</v>
      </c>
      <c r="W75" s="75">
        <f t="shared" si="26"/>
        <v>-0.010096595620873448</v>
      </c>
      <c r="X75" s="76">
        <f t="shared" si="27"/>
        <v>0.5458437069136484</v>
      </c>
      <c r="Y75" s="71">
        <v>449443883</v>
      </c>
      <c r="Z75" s="73">
        <v>3221439</v>
      </c>
      <c r="AA75" s="74">
        <f t="shared" si="33"/>
        <v>452665322</v>
      </c>
      <c r="AB75" s="75">
        <f t="shared" si="28"/>
        <v>0.007167611178724174</v>
      </c>
      <c r="AC75" s="76">
        <f t="shared" si="29"/>
        <v>0.021001003370210856</v>
      </c>
      <c r="AD75" s="71">
        <v>17292079</v>
      </c>
      <c r="AE75" s="76">
        <f t="shared" si="30"/>
        <v>0</v>
      </c>
      <c r="AF75" s="71">
        <v>0</v>
      </c>
      <c r="AG75" s="71">
        <v>823392992</v>
      </c>
      <c r="AH75" s="73">
        <v>-1427612</v>
      </c>
      <c r="AI75" s="74">
        <v>821965380</v>
      </c>
      <c r="AJ75" s="75">
        <f t="shared" si="31"/>
        <v>-0.001733816068232944</v>
      </c>
      <c r="AK75" s="71">
        <v>45388</v>
      </c>
      <c r="AL75" s="71">
        <v>289198</v>
      </c>
      <c r="AM75" s="3">
        <v>0</v>
      </c>
      <c r="AN75" s="77"/>
    </row>
    <row r="76" spans="1:40" ht="12.75">
      <c r="A76" s="68" t="s">
        <v>157</v>
      </c>
      <c r="B76" s="69" t="s">
        <v>156</v>
      </c>
      <c r="C76" s="26">
        <v>3</v>
      </c>
      <c r="D76" s="26"/>
      <c r="E76" s="70">
        <f t="shared" si="17"/>
        <v>0.04309182976250351</v>
      </c>
      <c r="F76" s="71">
        <v>15963110</v>
      </c>
      <c r="G76" s="72">
        <f t="shared" si="18"/>
        <v>0.0037706292480020023</v>
      </c>
      <c r="H76" s="71">
        <v>1396807</v>
      </c>
      <c r="I76" s="72">
        <f t="shared" si="19"/>
        <v>0.001075390597831378</v>
      </c>
      <c r="J76" s="71">
        <v>398372</v>
      </c>
      <c r="K76" s="73">
        <v>-2064</v>
      </c>
      <c r="L76" s="74">
        <f t="shared" si="20"/>
        <v>396308</v>
      </c>
      <c r="M76" s="75">
        <f t="shared" si="21"/>
        <v>-0.005181087024188447</v>
      </c>
      <c r="N76" s="76">
        <f t="shared" si="22"/>
        <v>0.08441280079562902</v>
      </c>
      <c r="O76" s="71">
        <v>31270216</v>
      </c>
      <c r="P76" s="73">
        <v>-404126</v>
      </c>
      <c r="Q76" s="74">
        <f t="shared" si="23"/>
        <v>30866090</v>
      </c>
      <c r="R76" s="75">
        <f t="shared" si="24"/>
        <v>-0.012923671521808483</v>
      </c>
      <c r="S76" s="76">
        <f t="shared" si="25"/>
        <v>0.004359679136931909</v>
      </c>
      <c r="T76" s="71">
        <v>1615017</v>
      </c>
      <c r="U76" s="73">
        <v>-16435</v>
      </c>
      <c r="V76" s="74">
        <f t="shared" si="32"/>
        <v>1598582</v>
      </c>
      <c r="W76" s="75">
        <f t="shared" si="26"/>
        <v>-0.010176363468619835</v>
      </c>
      <c r="X76" s="76">
        <f t="shared" si="27"/>
        <v>0.8135857860623227</v>
      </c>
      <c r="Y76" s="71">
        <v>301387977</v>
      </c>
      <c r="Z76" s="73">
        <v>4301821</v>
      </c>
      <c r="AA76" s="74">
        <f t="shared" si="33"/>
        <v>305689798</v>
      </c>
      <c r="AB76" s="75">
        <f t="shared" si="28"/>
        <v>0.014273366319453413</v>
      </c>
      <c r="AC76" s="76">
        <f t="shared" si="29"/>
        <v>0.049679003443448895</v>
      </c>
      <c r="AD76" s="71">
        <v>18403289</v>
      </c>
      <c r="AE76" s="76">
        <f t="shared" si="30"/>
        <v>2.488095333058501E-05</v>
      </c>
      <c r="AF76" s="71">
        <v>9217</v>
      </c>
      <c r="AG76" s="71">
        <v>370444005</v>
      </c>
      <c r="AH76" s="73">
        <v>3879196</v>
      </c>
      <c r="AI76" s="74">
        <v>374323201</v>
      </c>
      <c r="AJ76" s="75">
        <f t="shared" si="31"/>
        <v>0.010471747275273087</v>
      </c>
      <c r="AK76" s="71">
        <v>0</v>
      </c>
      <c r="AL76" s="71">
        <v>0</v>
      </c>
      <c r="AM76" s="3">
        <v>0</v>
      </c>
      <c r="AN76" s="77"/>
    </row>
    <row r="77" spans="1:40" ht="12.75">
      <c r="A77" s="68" t="s">
        <v>159</v>
      </c>
      <c r="B77" s="69" t="s">
        <v>158</v>
      </c>
      <c r="C77" s="26">
        <v>3</v>
      </c>
      <c r="D77" s="26"/>
      <c r="E77" s="70">
        <f t="shared" si="17"/>
        <v>0.03394165536697957</v>
      </c>
      <c r="F77" s="71">
        <v>15126057</v>
      </c>
      <c r="G77" s="72">
        <f t="shared" si="18"/>
        <v>0.0354449535775787</v>
      </c>
      <c r="H77" s="71">
        <v>15796000</v>
      </c>
      <c r="I77" s="72">
        <f t="shared" si="19"/>
        <v>0.13102217216705844</v>
      </c>
      <c r="J77" s="71">
        <v>58389870</v>
      </c>
      <c r="K77" s="73">
        <v>-302538</v>
      </c>
      <c r="L77" s="74">
        <f t="shared" si="20"/>
        <v>58087332</v>
      </c>
      <c r="M77" s="75">
        <f t="shared" si="21"/>
        <v>-0.005181343955723827</v>
      </c>
      <c r="N77" s="76">
        <f t="shared" si="22"/>
        <v>0.15126922452569716</v>
      </c>
      <c r="O77" s="71">
        <v>67412944</v>
      </c>
      <c r="P77" s="73">
        <v>169433</v>
      </c>
      <c r="Q77" s="74">
        <f t="shared" si="23"/>
        <v>67582377</v>
      </c>
      <c r="R77" s="75">
        <f t="shared" si="24"/>
        <v>0.002513360045512921</v>
      </c>
      <c r="S77" s="76">
        <f t="shared" si="25"/>
        <v>0.03164814741517598</v>
      </c>
      <c r="T77" s="71">
        <v>14103958</v>
      </c>
      <c r="U77" s="73">
        <v>-19491</v>
      </c>
      <c r="V77" s="74">
        <f t="shared" si="32"/>
        <v>14084467</v>
      </c>
      <c r="W77" s="75">
        <f t="shared" si="26"/>
        <v>-0.001381952498724117</v>
      </c>
      <c r="X77" s="76">
        <f t="shared" si="27"/>
        <v>0.5966614165755211</v>
      </c>
      <c r="Y77" s="71">
        <v>265901427</v>
      </c>
      <c r="Z77" s="73">
        <v>1342245</v>
      </c>
      <c r="AA77" s="74">
        <f t="shared" si="33"/>
        <v>267243672</v>
      </c>
      <c r="AB77" s="75">
        <f t="shared" si="28"/>
        <v>0.005047904462731597</v>
      </c>
      <c r="AC77" s="76">
        <f t="shared" si="29"/>
        <v>0.01978595156947039</v>
      </c>
      <c r="AD77" s="71">
        <v>8817585</v>
      </c>
      <c r="AE77" s="76">
        <f t="shared" si="30"/>
        <v>0.00022647880251867677</v>
      </c>
      <c r="AF77" s="71">
        <v>100930</v>
      </c>
      <c r="AG77" s="71">
        <v>445648771</v>
      </c>
      <c r="AH77" s="73">
        <v>1189649</v>
      </c>
      <c r="AI77" s="74">
        <v>446838420</v>
      </c>
      <c r="AJ77" s="75">
        <f t="shared" si="31"/>
        <v>0.0026694766762859535</v>
      </c>
      <c r="AK77" s="71">
        <v>0</v>
      </c>
      <c r="AL77" s="71">
        <v>0</v>
      </c>
      <c r="AM77" s="3">
        <v>0</v>
      </c>
      <c r="AN77" s="77"/>
    </row>
    <row r="78" spans="1:40" ht="12.75">
      <c r="A78" s="68" t="s">
        <v>161</v>
      </c>
      <c r="B78" s="69" t="s">
        <v>160</v>
      </c>
      <c r="C78" s="26">
        <v>3</v>
      </c>
      <c r="D78" s="26"/>
      <c r="E78" s="70">
        <f t="shared" si="17"/>
        <v>0.0472353757264518</v>
      </c>
      <c r="F78" s="71">
        <v>20694775</v>
      </c>
      <c r="G78" s="72">
        <f t="shared" si="18"/>
        <v>0.04058552115615709</v>
      </c>
      <c r="H78" s="71">
        <v>17781339</v>
      </c>
      <c r="I78" s="72">
        <f t="shared" si="19"/>
        <v>0.10317630416441506</v>
      </c>
      <c r="J78" s="71">
        <v>45203629</v>
      </c>
      <c r="K78" s="73">
        <v>-234216</v>
      </c>
      <c r="L78" s="74">
        <f t="shared" si="20"/>
        <v>44969413</v>
      </c>
      <c r="M78" s="75">
        <f t="shared" si="21"/>
        <v>-0.005181353912978978</v>
      </c>
      <c r="N78" s="76">
        <f t="shared" si="22"/>
        <v>0.1069208468328803</v>
      </c>
      <c r="O78" s="71">
        <v>46844189</v>
      </c>
      <c r="P78" s="73">
        <v>978852</v>
      </c>
      <c r="Q78" s="74">
        <f t="shared" si="23"/>
        <v>47823041</v>
      </c>
      <c r="R78" s="75">
        <f t="shared" si="24"/>
        <v>0.020895910910102424</v>
      </c>
      <c r="S78" s="76">
        <f t="shared" si="25"/>
        <v>0.04097476588265864</v>
      </c>
      <c r="T78" s="71">
        <v>17951875</v>
      </c>
      <c r="U78" s="73">
        <v>298343</v>
      </c>
      <c r="V78" s="74">
        <f t="shared" si="32"/>
        <v>18250218</v>
      </c>
      <c r="W78" s="75">
        <f t="shared" si="26"/>
        <v>0.01661904397172997</v>
      </c>
      <c r="X78" s="76">
        <f t="shared" si="27"/>
        <v>0.6443489015748731</v>
      </c>
      <c r="Y78" s="71">
        <v>282302307</v>
      </c>
      <c r="Z78" s="73">
        <v>763679</v>
      </c>
      <c r="AA78" s="74">
        <f t="shared" si="33"/>
        <v>283065986</v>
      </c>
      <c r="AB78" s="75">
        <f t="shared" si="28"/>
        <v>0.0027051815768547724</v>
      </c>
      <c r="AC78" s="76">
        <f t="shared" si="29"/>
        <v>0.01669943095852007</v>
      </c>
      <c r="AD78" s="71">
        <v>7316359</v>
      </c>
      <c r="AE78" s="76">
        <f t="shared" si="30"/>
        <v>5.88537040439705E-05</v>
      </c>
      <c r="AF78" s="71">
        <v>25785</v>
      </c>
      <c r="AG78" s="71">
        <v>438120258</v>
      </c>
      <c r="AH78" s="73">
        <v>1806658</v>
      </c>
      <c r="AI78" s="74">
        <v>439926916</v>
      </c>
      <c r="AJ78" s="75">
        <f t="shared" si="31"/>
        <v>0.004123657756085773</v>
      </c>
      <c r="AK78" s="71">
        <v>0</v>
      </c>
      <c r="AL78" s="71">
        <v>0</v>
      </c>
      <c r="AM78" s="3">
        <v>0</v>
      </c>
      <c r="AN78" s="77"/>
    </row>
    <row r="79" spans="1:40" ht="12.75">
      <c r="A79" s="68" t="s">
        <v>163</v>
      </c>
      <c r="B79" s="69" t="s">
        <v>162</v>
      </c>
      <c r="C79" s="26">
        <v>3</v>
      </c>
      <c r="D79" s="26"/>
      <c r="E79" s="70">
        <f t="shared" si="17"/>
        <v>0.04010162605477061</v>
      </c>
      <c r="F79" s="71">
        <v>16487534</v>
      </c>
      <c r="G79" s="72">
        <f t="shared" si="18"/>
        <v>0.004369164998939045</v>
      </c>
      <c r="H79" s="71">
        <v>1796355</v>
      </c>
      <c r="I79" s="72">
        <f t="shared" si="19"/>
        <v>0.00952153046937641</v>
      </c>
      <c r="J79" s="71">
        <v>3914718</v>
      </c>
      <c r="K79" s="73">
        <v>-20284</v>
      </c>
      <c r="L79" s="74">
        <f t="shared" si="20"/>
        <v>3894434</v>
      </c>
      <c r="M79" s="75">
        <f t="shared" si="21"/>
        <v>-0.005181471564490724</v>
      </c>
      <c r="N79" s="76">
        <f t="shared" si="22"/>
        <v>0.19330230553386193</v>
      </c>
      <c r="O79" s="71">
        <v>79475040</v>
      </c>
      <c r="P79" s="73">
        <v>0</v>
      </c>
      <c r="Q79" s="74">
        <f t="shared" si="23"/>
        <v>79475040</v>
      </c>
      <c r="R79" s="75">
        <f t="shared" si="24"/>
        <v>0</v>
      </c>
      <c r="S79" s="76">
        <f t="shared" si="25"/>
        <v>0.026059302364194608</v>
      </c>
      <c r="T79" s="71">
        <v>10714120</v>
      </c>
      <c r="U79" s="73">
        <v>0</v>
      </c>
      <c r="V79" s="74">
        <f t="shared" si="32"/>
        <v>10714120</v>
      </c>
      <c r="W79" s="75">
        <f t="shared" si="26"/>
        <v>0</v>
      </c>
      <c r="X79" s="76">
        <f t="shared" si="27"/>
        <v>0.715265222170686</v>
      </c>
      <c r="Y79" s="71">
        <v>294076845</v>
      </c>
      <c r="Z79" s="73">
        <v>8402196</v>
      </c>
      <c r="AA79" s="74">
        <f t="shared" si="33"/>
        <v>302479041</v>
      </c>
      <c r="AB79" s="75">
        <f t="shared" si="28"/>
        <v>0.028571430028773603</v>
      </c>
      <c r="AC79" s="76">
        <f t="shared" si="29"/>
        <v>0.011380848408171334</v>
      </c>
      <c r="AD79" s="71">
        <v>4679165</v>
      </c>
      <c r="AE79" s="76">
        <f t="shared" si="30"/>
        <v>0</v>
      </c>
      <c r="AF79" s="71">
        <v>0</v>
      </c>
      <c r="AG79" s="71">
        <v>411143777</v>
      </c>
      <c r="AH79" s="73">
        <v>8381912</v>
      </c>
      <c r="AI79" s="74">
        <v>419525689</v>
      </c>
      <c r="AJ79" s="75">
        <f t="shared" si="31"/>
        <v>0.020386814707887457</v>
      </c>
      <c r="AK79" s="71">
        <v>548575</v>
      </c>
      <c r="AL79" s="71">
        <v>299790</v>
      </c>
      <c r="AM79" s="3">
        <v>0</v>
      </c>
      <c r="AN79" s="77"/>
    </row>
    <row r="80" spans="1:40" ht="12.75">
      <c r="A80" s="68" t="s">
        <v>165</v>
      </c>
      <c r="B80" s="69" t="s">
        <v>164</v>
      </c>
      <c r="C80" s="26">
        <v>3</v>
      </c>
      <c r="D80" s="26"/>
      <c r="E80" s="70">
        <f t="shared" si="17"/>
        <v>0.03198914224237963</v>
      </c>
      <c r="F80" s="71">
        <v>11152952</v>
      </c>
      <c r="G80" s="72">
        <f t="shared" si="18"/>
        <v>0.002912647886099738</v>
      </c>
      <c r="H80" s="71">
        <v>1015489</v>
      </c>
      <c r="I80" s="72">
        <f t="shared" si="19"/>
        <v>0.010216368685936254</v>
      </c>
      <c r="J80" s="71">
        <v>3561917</v>
      </c>
      <c r="K80" s="73">
        <v>-18455</v>
      </c>
      <c r="L80" s="74">
        <f t="shared" si="20"/>
        <v>3543462</v>
      </c>
      <c r="M80" s="75">
        <f t="shared" si="21"/>
        <v>-0.005181198775827735</v>
      </c>
      <c r="N80" s="76">
        <f t="shared" si="22"/>
        <v>0.08898826532365958</v>
      </c>
      <c r="O80" s="71">
        <v>31025585</v>
      </c>
      <c r="P80" s="73">
        <v>0</v>
      </c>
      <c r="Q80" s="74">
        <f t="shared" si="23"/>
        <v>31025585</v>
      </c>
      <c r="R80" s="75">
        <f t="shared" si="24"/>
        <v>0</v>
      </c>
      <c r="S80" s="76">
        <f t="shared" si="25"/>
        <v>0.012000339666321608</v>
      </c>
      <c r="T80" s="71">
        <v>4183895</v>
      </c>
      <c r="U80" s="73">
        <v>0</v>
      </c>
      <c r="V80" s="74">
        <f t="shared" si="32"/>
        <v>4183895</v>
      </c>
      <c r="W80" s="75">
        <f t="shared" si="26"/>
        <v>0</v>
      </c>
      <c r="X80" s="76">
        <f t="shared" si="27"/>
        <v>0.8360164259402364</v>
      </c>
      <c r="Y80" s="71">
        <v>291475495</v>
      </c>
      <c r="Z80" s="73">
        <v>8327872</v>
      </c>
      <c r="AA80" s="74">
        <f t="shared" si="33"/>
        <v>299803367</v>
      </c>
      <c r="AB80" s="75">
        <f t="shared" si="28"/>
        <v>0.028571431022014388</v>
      </c>
      <c r="AC80" s="76">
        <f t="shared" si="29"/>
        <v>0.017876810255366752</v>
      </c>
      <c r="AD80" s="71">
        <v>6232715</v>
      </c>
      <c r="AE80" s="76">
        <f t="shared" si="30"/>
        <v>0</v>
      </c>
      <c r="AF80" s="71">
        <v>0</v>
      </c>
      <c r="AG80" s="71">
        <v>348648048</v>
      </c>
      <c r="AH80" s="73">
        <v>8309417</v>
      </c>
      <c r="AI80" s="74">
        <v>356957465</v>
      </c>
      <c r="AJ80" s="75">
        <f t="shared" si="31"/>
        <v>0.02383325261009349</v>
      </c>
      <c r="AK80" s="71">
        <v>400940</v>
      </c>
      <c r="AL80" s="71">
        <v>895</v>
      </c>
      <c r="AM80" s="3">
        <v>0</v>
      </c>
      <c r="AN80" s="77"/>
    </row>
    <row r="81" spans="1:40" ht="12.75">
      <c r="A81" s="68" t="s">
        <v>167</v>
      </c>
      <c r="B81" s="69" t="s">
        <v>166</v>
      </c>
      <c r="C81" s="26">
        <v>3</v>
      </c>
      <c r="D81" s="26"/>
      <c r="E81" s="70">
        <f t="shared" si="17"/>
        <v>0.037728380502010155</v>
      </c>
      <c r="F81" s="71">
        <v>18274894</v>
      </c>
      <c r="G81" s="72">
        <f t="shared" si="18"/>
        <v>0.0012928099397416359</v>
      </c>
      <c r="H81" s="71">
        <v>626212</v>
      </c>
      <c r="I81" s="72">
        <f t="shared" si="19"/>
        <v>0.0009353224288576835</v>
      </c>
      <c r="J81" s="71">
        <v>453052</v>
      </c>
      <c r="K81" s="73">
        <v>-2347</v>
      </c>
      <c r="L81" s="74">
        <f t="shared" si="20"/>
        <v>450705</v>
      </c>
      <c r="M81" s="75">
        <f t="shared" si="21"/>
        <v>-0.0051804207905494296</v>
      </c>
      <c r="N81" s="76">
        <f t="shared" si="22"/>
        <v>0.11912332988393808</v>
      </c>
      <c r="O81" s="71">
        <v>57701025</v>
      </c>
      <c r="P81" s="73">
        <v>-69144</v>
      </c>
      <c r="Q81" s="74">
        <f t="shared" si="23"/>
        <v>57631881</v>
      </c>
      <c r="R81" s="75">
        <f t="shared" si="24"/>
        <v>-0.00119831493461338</v>
      </c>
      <c r="S81" s="76">
        <f t="shared" si="25"/>
        <v>0.00821773280173644</v>
      </c>
      <c r="T81" s="71">
        <v>3980510</v>
      </c>
      <c r="U81" s="73">
        <v>0</v>
      </c>
      <c r="V81" s="74">
        <f t="shared" si="32"/>
        <v>3980510</v>
      </c>
      <c r="W81" s="75">
        <f t="shared" si="26"/>
        <v>0</v>
      </c>
      <c r="X81" s="76">
        <f t="shared" si="27"/>
        <v>0.8037085790714168</v>
      </c>
      <c r="Y81" s="71">
        <v>389300810</v>
      </c>
      <c r="Z81" s="73">
        <v>8107517</v>
      </c>
      <c r="AA81" s="74">
        <f t="shared" si="33"/>
        <v>397408327</v>
      </c>
      <c r="AB81" s="75">
        <f t="shared" si="28"/>
        <v>0.020825841590208866</v>
      </c>
      <c r="AC81" s="76">
        <f t="shared" si="29"/>
        <v>0.028993845372299192</v>
      </c>
      <c r="AD81" s="71">
        <v>14044055</v>
      </c>
      <c r="AE81" s="76">
        <f t="shared" si="30"/>
        <v>0</v>
      </c>
      <c r="AF81" s="71">
        <v>0</v>
      </c>
      <c r="AG81" s="71">
        <v>484380558</v>
      </c>
      <c r="AH81" s="73">
        <v>8036026</v>
      </c>
      <c r="AI81" s="74">
        <v>492416584</v>
      </c>
      <c r="AJ81" s="75">
        <f t="shared" si="31"/>
        <v>0.016590314923416064</v>
      </c>
      <c r="AK81" s="71">
        <v>0</v>
      </c>
      <c r="AL81" s="71">
        <v>0</v>
      </c>
      <c r="AM81" s="3">
        <v>0</v>
      </c>
      <c r="AN81" s="77"/>
    </row>
    <row r="82" spans="1:40" ht="12.75">
      <c r="A82" s="68" t="s">
        <v>169</v>
      </c>
      <c r="B82" s="69" t="s">
        <v>168</v>
      </c>
      <c r="C82" s="26">
        <v>3</v>
      </c>
      <c r="D82" s="26"/>
      <c r="E82" s="70">
        <f t="shared" si="17"/>
        <v>0.04375901125528173</v>
      </c>
      <c r="F82" s="71">
        <v>88746792</v>
      </c>
      <c r="G82" s="72">
        <f t="shared" si="18"/>
        <v>0.009419801713026388</v>
      </c>
      <c r="H82" s="71">
        <v>19104115</v>
      </c>
      <c r="I82" s="72">
        <f t="shared" si="19"/>
        <v>0.023034727100973634</v>
      </c>
      <c r="J82" s="71">
        <v>46716278</v>
      </c>
      <c r="K82" s="73">
        <v>-242053</v>
      </c>
      <c r="L82" s="74">
        <f t="shared" si="20"/>
        <v>46474225</v>
      </c>
      <c r="M82" s="75">
        <f t="shared" si="21"/>
        <v>-0.005181341715622122</v>
      </c>
      <c r="N82" s="76">
        <f t="shared" si="22"/>
        <v>0.6448332144406095</v>
      </c>
      <c r="O82" s="71">
        <v>1307773588</v>
      </c>
      <c r="P82" s="73">
        <v>11870646</v>
      </c>
      <c r="Q82" s="74">
        <f t="shared" si="23"/>
        <v>1319644234</v>
      </c>
      <c r="R82" s="75">
        <f t="shared" si="24"/>
        <v>0.00907698863849512</v>
      </c>
      <c r="S82" s="76">
        <f t="shared" si="25"/>
        <v>0.20004691766713292</v>
      </c>
      <c r="T82" s="71">
        <v>405711228</v>
      </c>
      <c r="U82" s="73">
        <v>12862450</v>
      </c>
      <c r="V82" s="74">
        <f t="shared" si="32"/>
        <v>418573678</v>
      </c>
      <c r="W82" s="75">
        <f t="shared" si="26"/>
        <v>0.03170346076791348</v>
      </c>
      <c r="X82" s="76">
        <f t="shared" si="27"/>
        <v>0.0769805708134321</v>
      </c>
      <c r="Y82" s="71">
        <v>156122785</v>
      </c>
      <c r="Z82" s="73">
        <v>834419</v>
      </c>
      <c r="AA82" s="74">
        <f t="shared" si="33"/>
        <v>156957204</v>
      </c>
      <c r="AB82" s="75">
        <f t="shared" si="28"/>
        <v>0.005344633071976009</v>
      </c>
      <c r="AC82" s="76">
        <f t="shared" si="29"/>
        <v>0.001925757009543689</v>
      </c>
      <c r="AD82" s="71">
        <v>3905590</v>
      </c>
      <c r="AE82" s="76">
        <f t="shared" si="30"/>
        <v>0</v>
      </c>
      <c r="AF82" s="71">
        <v>0</v>
      </c>
      <c r="AG82" s="71">
        <v>2028080376</v>
      </c>
      <c r="AH82" s="73">
        <v>25325462</v>
      </c>
      <c r="AI82" s="74">
        <v>2053405838</v>
      </c>
      <c r="AJ82" s="75">
        <f t="shared" si="31"/>
        <v>0.012487405479436482</v>
      </c>
      <c r="AK82" s="71">
        <v>64970</v>
      </c>
      <c r="AL82" s="71">
        <v>3926495</v>
      </c>
      <c r="AM82" s="3">
        <v>0</v>
      </c>
      <c r="AN82" s="77"/>
    </row>
    <row r="83" spans="1:40" ht="12.75">
      <c r="A83" s="68" t="s">
        <v>171</v>
      </c>
      <c r="B83" s="69" t="s">
        <v>170</v>
      </c>
      <c r="C83" s="26">
        <v>3</v>
      </c>
      <c r="D83" s="26"/>
      <c r="E83" s="70">
        <f t="shared" si="17"/>
        <v>0.04345196283928841</v>
      </c>
      <c r="F83" s="71">
        <v>19525825</v>
      </c>
      <c r="G83" s="72">
        <f t="shared" si="18"/>
        <v>0.002141144366988909</v>
      </c>
      <c r="H83" s="71">
        <v>962157</v>
      </c>
      <c r="I83" s="72">
        <f t="shared" si="19"/>
        <v>0.0002863235405804469</v>
      </c>
      <c r="J83" s="71">
        <v>128664</v>
      </c>
      <c r="K83" s="73">
        <v>-666</v>
      </c>
      <c r="L83" s="74">
        <f t="shared" si="20"/>
        <v>127998</v>
      </c>
      <c r="M83" s="75">
        <f t="shared" si="21"/>
        <v>-0.0051762730833799665</v>
      </c>
      <c r="N83" s="76">
        <f t="shared" si="22"/>
        <v>0.1442684188748722</v>
      </c>
      <c r="O83" s="71">
        <v>64829290</v>
      </c>
      <c r="P83" s="73">
        <v>674642</v>
      </c>
      <c r="Q83" s="74">
        <f t="shared" si="23"/>
        <v>65503932</v>
      </c>
      <c r="R83" s="75">
        <f t="shared" si="24"/>
        <v>0.010406438201004516</v>
      </c>
      <c r="S83" s="76">
        <f t="shared" si="25"/>
        <v>0.025199004029180894</v>
      </c>
      <c r="T83" s="71">
        <v>11323570</v>
      </c>
      <c r="U83" s="73">
        <v>360566</v>
      </c>
      <c r="V83" s="74">
        <f t="shared" si="32"/>
        <v>11684136</v>
      </c>
      <c r="W83" s="75">
        <f t="shared" si="26"/>
        <v>0.03184207807255132</v>
      </c>
      <c r="X83" s="76">
        <f t="shared" si="27"/>
        <v>0.765348594326418</v>
      </c>
      <c r="Y83" s="71">
        <v>343921465</v>
      </c>
      <c r="Z83" s="73">
        <v>4843965</v>
      </c>
      <c r="AA83" s="74">
        <f t="shared" si="33"/>
        <v>348765430</v>
      </c>
      <c r="AB83" s="75">
        <f t="shared" si="28"/>
        <v>0.014084509089887716</v>
      </c>
      <c r="AC83" s="76">
        <f t="shared" si="29"/>
        <v>0.01930455202267117</v>
      </c>
      <c r="AD83" s="71">
        <v>8674805</v>
      </c>
      <c r="AE83" s="76">
        <f t="shared" si="30"/>
        <v>0</v>
      </c>
      <c r="AF83" s="71">
        <v>0</v>
      </c>
      <c r="AG83" s="71">
        <v>449365776</v>
      </c>
      <c r="AH83" s="73">
        <v>5878507</v>
      </c>
      <c r="AI83" s="74">
        <v>455244283</v>
      </c>
      <c r="AJ83" s="75">
        <f t="shared" si="31"/>
        <v>0.01308178618391268</v>
      </c>
      <c r="AK83" s="71">
        <v>0</v>
      </c>
      <c r="AL83" s="71">
        <v>146015</v>
      </c>
      <c r="AM83" s="3">
        <v>0</v>
      </c>
      <c r="AN83" s="77"/>
    </row>
    <row r="84" spans="1:40" ht="12.75">
      <c r="A84" s="68" t="s">
        <v>173</v>
      </c>
      <c r="B84" s="69" t="s">
        <v>172</v>
      </c>
      <c r="C84" s="26">
        <v>3</v>
      </c>
      <c r="D84" s="26"/>
      <c r="E84" s="70">
        <f t="shared" si="17"/>
        <v>0.034715970907594165</v>
      </c>
      <c r="F84" s="71">
        <v>27942215</v>
      </c>
      <c r="G84" s="72">
        <f t="shared" si="18"/>
        <v>0.007986602228148095</v>
      </c>
      <c r="H84" s="71">
        <v>6428262</v>
      </c>
      <c r="I84" s="72">
        <f t="shared" si="19"/>
        <v>0.01622614131979293</v>
      </c>
      <c r="J84" s="71">
        <v>13060108</v>
      </c>
      <c r="K84" s="73">
        <v>-67670</v>
      </c>
      <c r="L84" s="74">
        <f t="shared" si="20"/>
        <v>12992438</v>
      </c>
      <c r="M84" s="75">
        <f t="shared" si="21"/>
        <v>-0.005181427289881523</v>
      </c>
      <c r="N84" s="76">
        <f t="shared" si="22"/>
        <v>0.16151203630362607</v>
      </c>
      <c r="O84" s="71">
        <v>129997921</v>
      </c>
      <c r="P84" s="73">
        <v>1529218</v>
      </c>
      <c r="Q84" s="74">
        <f t="shared" si="23"/>
        <v>131527139</v>
      </c>
      <c r="R84" s="75">
        <f t="shared" si="24"/>
        <v>0.011763403508583802</v>
      </c>
      <c r="S84" s="76">
        <f t="shared" si="25"/>
        <v>0.011279503892589915</v>
      </c>
      <c r="T84" s="71">
        <v>9078655</v>
      </c>
      <c r="U84" s="73">
        <v>292767</v>
      </c>
      <c r="V84" s="74">
        <f t="shared" si="32"/>
        <v>9371422</v>
      </c>
      <c r="W84" s="75">
        <f t="shared" si="26"/>
        <v>0.03224783847387085</v>
      </c>
      <c r="X84" s="76">
        <f t="shared" si="27"/>
        <v>0.7480971891261684</v>
      </c>
      <c r="Y84" s="71">
        <v>602128990</v>
      </c>
      <c r="Z84" s="73">
        <v>7888707</v>
      </c>
      <c r="AA84" s="74">
        <f t="shared" si="33"/>
        <v>610017697</v>
      </c>
      <c r="AB84" s="75">
        <f t="shared" si="28"/>
        <v>0.013101357235764383</v>
      </c>
      <c r="AC84" s="76">
        <f t="shared" si="29"/>
        <v>0.02018255622208042</v>
      </c>
      <c r="AD84" s="71">
        <v>16244550</v>
      </c>
      <c r="AE84" s="76">
        <f t="shared" si="30"/>
        <v>0</v>
      </c>
      <c r="AF84" s="71">
        <v>0</v>
      </c>
      <c r="AG84" s="71">
        <v>804880701</v>
      </c>
      <c r="AH84" s="73">
        <v>9643022</v>
      </c>
      <c r="AI84" s="74">
        <v>814523723</v>
      </c>
      <c r="AJ84" s="75">
        <f t="shared" si="31"/>
        <v>0.0119806848244955</v>
      </c>
      <c r="AK84" s="71">
        <v>0</v>
      </c>
      <c r="AL84" s="71">
        <v>0</v>
      </c>
      <c r="AM84" s="3">
        <v>0</v>
      </c>
      <c r="AN84" s="77"/>
    </row>
    <row r="85" spans="1:40" ht="12.75">
      <c r="A85" s="68" t="s">
        <v>175</v>
      </c>
      <c r="B85" s="69" t="s">
        <v>174</v>
      </c>
      <c r="C85" s="26">
        <v>3</v>
      </c>
      <c r="D85" s="26"/>
      <c r="E85" s="70">
        <f t="shared" si="17"/>
        <v>0.03780559055381983</v>
      </c>
      <c r="F85" s="71">
        <v>37896043</v>
      </c>
      <c r="G85" s="72">
        <f t="shared" si="18"/>
        <v>0.0092057695703107</v>
      </c>
      <c r="H85" s="71">
        <v>9227795</v>
      </c>
      <c r="I85" s="72">
        <f t="shared" si="19"/>
        <v>0.030771193826329327</v>
      </c>
      <c r="J85" s="71">
        <v>30844816</v>
      </c>
      <c r="K85" s="73">
        <v>-159818</v>
      </c>
      <c r="L85" s="74">
        <f t="shared" si="20"/>
        <v>30684998</v>
      </c>
      <c r="M85" s="75">
        <f t="shared" si="21"/>
        <v>-0.005181356893164803</v>
      </c>
      <c r="N85" s="76">
        <f t="shared" si="22"/>
        <v>0.1782437886151606</v>
      </c>
      <c r="O85" s="71">
        <v>178670249</v>
      </c>
      <c r="P85" s="73">
        <v>1293337</v>
      </c>
      <c r="Q85" s="74">
        <f t="shared" si="23"/>
        <v>179963586</v>
      </c>
      <c r="R85" s="75">
        <f t="shared" si="24"/>
        <v>0.00723868135427516</v>
      </c>
      <c r="S85" s="76">
        <f t="shared" si="25"/>
        <v>0.011084808841080714</v>
      </c>
      <c r="T85" s="71">
        <v>11111330</v>
      </c>
      <c r="U85" s="73">
        <v>296720</v>
      </c>
      <c r="V85" s="74">
        <f t="shared" si="32"/>
        <v>11408050</v>
      </c>
      <c r="W85" s="75">
        <f t="shared" si="26"/>
        <v>0.02670427392580366</v>
      </c>
      <c r="X85" s="76">
        <f t="shared" si="27"/>
        <v>0.7186243573585633</v>
      </c>
      <c r="Y85" s="71">
        <v>720343715</v>
      </c>
      <c r="Z85" s="73">
        <v>7541209</v>
      </c>
      <c r="AA85" s="74">
        <f t="shared" si="33"/>
        <v>727884924</v>
      </c>
      <c r="AB85" s="75">
        <f t="shared" si="28"/>
        <v>0.010468903723273271</v>
      </c>
      <c r="AC85" s="76">
        <f t="shared" si="29"/>
        <v>0.014264491234735492</v>
      </c>
      <c r="AD85" s="71">
        <v>14298620</v>
      </c>
      <c r="AE85" s="76">
        <f t="shared" si="30"/>
        <v>0</v>
      </c>
      <c r="AF85" s="71">
        <v>0</v>
      </c>
      <c r="AG85" s="71">
        <v>1002392568</v>
      </c>
      <c r="AH85" s="73">
        <v>8971448</v>
      </c>
      <c r="AI85" s="74">
        <v>1011364016</v>
      </c>
      <c r="AJ85" s="75">
        <f t="shared" si="31"/>
        <v>0.00895003443401428</v>
      </c>
      <c r="AK85" s="71">
        <v>0</v>
      </c>
      <c r="AL85" s="71">
        <v>0</v>
      </c>
      <c r="AM85" s="3">
        <v>0</v>
      </c>
      <c r="AN85" s="77"/>
    </row>
    <row r="86" spans="1:40" ht="12.75">
      <c r="A86" s="68" t="s">
        <v>177</v>
      </c>
      <c r="B86" s="69" t="s">
        <v>176</v>
      </c>
      <c r="C86" s="26">
        <v>5</v>
      </c>
      <c r="D86" s="26"/>
      <c r="E86" s="70">
        <f t="shared" si="17"/>
        <v>0.05126116020474776</v>
      </c>
      <c r="F86" s="71">
        <v>1022920324</v>
      </c>
      <c r="G86" s="72">
        <f t="shared" si="18"/>
        <v>0.013807219195393818</v>
      </c>
      <c r="H86" s="71">
        <v>275524102</v>
      </c>
      <c r="I86" s="72">
        <f t="shared" si="19"/>
        <v>0.011961245326154437</v>
      </c>
      <c r="J86" s="71">
        <v>238687554</v>
      </c>
      <c r="K86" s="73">
        <v>-1236723</v>
      </c>
      <c r="L86" s="74">
        <f t="shared" si="20"/>
        <v>237450831</v>
      </c>
      <c r="M86" s="75">
        <f t="shared" si="21"/>
        <v>-0.005181346824644237</v>
      </c>
      <c r="N86" s="76">
        <f t="shared" si="22"/>
        <v>0.6183709262398068</v>
      </c>
      <c r="O86" s="71">
        <v>12339638543</v>
      </c>
      <c r="P86" s="73">
        <v>240141566</v>
      </c>
      <c r="Q86" s="74">
        <f t="shared" si="23"/>
        <v>12579780109</v>
      </c>
      <c r="R86" s="75">
        <f t="shared" si="24"/>
        <v>0.019460988679950185</v>
      </c>
      <c r="S86" s="76">
        <f t="shared" si="25"/>
        <v>0.30223156117938177</v>
      </c>
      <c r="T86" s="71">
        <v>6031053633</v>
      </c>
      <c r="U86" s="73">
        <v>-61502614</v>
      </c>
      <c r="V86" s="74">
        <f t="shared" si="32"/>
        <v>5969551019</v>
      </c>
      <c r="W86" s="75">
        <f t="shared" si="26"/>
        <v>-0.010197656618982351</v>
      </c>
      <c r="X86" s="76">
        <f t="shared" si="27"/>
        <v>0.002162824837218756</v>
      </c>
      <c r="Y86" s="71">
        <v>43159333</v>
      </c>
      <c r="Z86" s="73">
        <v>-401324</v>
      </c>
      <c r="AA86" s="74">
        <f t="shared" si="33"/>
        <v>42758009</v>
      </c>
      <c r="AB86" s="75">
        <f t="shared" si="28"/>
        <v>-0.009298660848164636</v>
      </c>
      <c r="AC86" s="76">
        <f t="shared" si="29"/>
        <v>0.00020506301729666062</v>
      </c>
      <c r="AD86" s="71">
        <v>4092048</v>
      </c>
      <c r="AE86" s="76">
        <f t="shared" si="30"/>
        <v>0</v>
      </c>
      <c r="AF86" s="71">
        <v>0</v>
      </c>
      <c r="AG86" s="71">
        <v>19955075537</v>
      </c>
      <c r="AH86" s="73">
        <v>177000905</v>
      </c>
      <c r="AI86" s="74">
        <v>20132076442</v>
      </c>
      <c r="AJ86" s="75">
        <f t="shared" si="31"/>
        <v>0.008869969180112154</v>
      </c>
      <c r="AK86" s="71">
        <v>15999600</v>
      </c>
      <c r="AL86" s="71">
        <v>135477245</v>
      </c>
      <c r="AM86" s="3">
        <v>0</v>
      </c>
      <c r="AN86" s="77"/>
    </row>
    <row r="87" spans="1:40" ht="12.75">
      <c r="A87" s="68" t="s">
        <v>179</v>
      </c>
      <c r="B87" s="69" t="s">
        <v>178</v>
      </c>
      <c r="C87" s="26">
        <v>3</v>
      </c>
      <c r="D87" s="26"/>
      <c r="E87" s="70">
        <f t="shared" si="17"/>
        <v>0.014672317589477162</v>
      </c>
      <c r="F87" s="71">
        <v>71668530</v>
      </c>
      <c r="G87" s="72">
        <f t="shared" si="18"/>
        <v>0.0015398705356682318</v>
      </c>
      <c r="H87" s="71">
        <v>7521665</v>
      </c>
      <c r="I87" s="72">
        <f t="shared" si="19"/>
        <v>0.002603869789209256</v>
      </c>
      <c r="J87" s="71">
        <v>12718885</v>
      </c>
      <c r="K87" s="73">
        <v>-65901</v>
      </c>
      <c r="L87" s="74">
        <f t="shared" si="20"/>
        <v>12652984</v>
      </c>
      <c r="M87" s="75">
        <f t="shared" si="21"/>
        <v>-0.005181350409253642</v>
      </c>
      <c r="N87" s="76">
        <f t="shared" si="22"/>
        <v>0.7125705385828972</v>
      </c>
      <c r="O87" s="71">
        <v>3480628245</v>
      </c>
      <c r="P87" s="73">
        <v>74055935</v>
      </c>
      <c r="Q87" s="74">
        <f t="shared" si="23"/>
        <v>3554684180</v>
      </c>
      <c r="R87" s="75">
        <f t="shared" si="24"/>
        <v>0.021276600023683367</v>
      </c>
      <c r="S87" s="76">
        <f t="shared" si="25"/>
        <v>0.25396870839207386</v>
      </c>
      <c r="T87" s="71">
        <v>1240537760</v>
      </c>
      <c r="U87" s="73">
        <v>-12785612</v>
      </c>
      <c r="V87" s="74">
        <f t="shared" si="32"/>
        <v>1227752148</v>
      </c>
      <c r="W87" s="75">
        <f t="shared" si="26"/>
        <v>-0.010306507719684405</v>
      </c>
      <c r="X87" s="76">
        <f t="shared" si="27"/>
        <v>0.014021156933248628</v>
      </c>
      <c r="Y87" s="71">
        <v>68487865</v>
      </c>
      <c r="Z87" s="73">
        <v>-938190</v>
      </c>
      <c r="AA87" s="74">
        <f t="shared" si="33"/>
        <v>67549675</v>
      </c>
      <c r="AB87" s="75">
        <f t="shared" si="28"/>
        <v>-0.013698631137063478</v>
      </c>
      <c r="AC87" s="76">
        <f t="shared" si="29"/>
        <v>0.0006235381774256312</v>
      </c>
      <c r="AD87" s="71">
        <v>3045740</v>
      </c>
      <c r="AE87" s="76">
        <f t="shared" si="30"/>
        <v>0</v>
      </c>
      <c r="AF87" s="71">
        <v>0</v>
      </c>
      <c r="AG87" s="71">
        <v>4884608690</v>
      </c>
      <c r="AH87" s="73">
        <v>60266232</v>
      </c>
      <c r="AI87" s="74">
        <v>4944874922</v>
      </c>
      <c r="AJ87" s="75">
        <f t="shared" si="31"/>
        <v>0.01233798566574634</v>
      </c>
      <c r="AK87" s="71">
        <v>0</v>
      </c>
      <c r="AL87" s="71">
        <v>333600</v>
      </c>
      <c r="AM87" s="3">
        <v>0</v>
      </c>
      <c r="AN87" s="77"/>
    </row>
    <row r="88" spans="1:40" ht="12.75">
      <c r="A88" s="68" t="s">
        <v>181</v>
      </c>
      <c r="B88" s="69" t="s">
        <v>180</v>
      </c>
      <c r="C88" s="26">
        <v>3</v>
      </c>
      <c r="D88" s="26"/>
      <c r="E88" s="70">
        <f t="shared" si="17"/>
        <v>0.10336234571648502</v>
      </c>
      <c r="F88" s="71">
        <v>91816950</v>
      </c>
      <c r="G88" s="72">
        <f t="shared" si="18"/>
        <v>0.009925450724527187</v>
      </c>
      <c r="H88" s="71">
        <v>8816795</v>
      </c>
      <c r="I88" s="72">
        <f t="shared" si="19"/>
        <v>0.029330495783963496</v>
      </c>
      <c r="J88" s="71">
        <v>26054330</v>
      </c>
      <c r="K88" s="73">
        <v>-134997</v>
      </c>
      <c r="L88" s="74">
        <f t="shared" si="20"/>
        <v>25919333</v>
      </c>
      <c r="M88" s="75">
        <f t="shared" si="21"/>
        <v>-0.0051813652471585335</v>
      </c>
      <c r="N88" s="76">
        <f t="shared" si="22"/>
        <v>0.6328216462711473</v>
      </c>
      <c r="O88" s="71">
        <v>562136560</v>
      </c>
      <c r="P88" s="73">
        <v>11894633</v>
      </c>
      <c r="Q88" s="74">
        <f t="shared" si="23"/>
        <v>574031193</v>
      </c>
      <c r="R88" s="75">
        <f t="shared" si="24"/>
        <v>0.021159685824384024</v>
      </c>
      <c r="S88" s="76">
        <f t="shared" si="25"/>
        <v>0.09703842464113194</v>
      </c>
      <c r="T88" s="71">
        <v>86199400</v>
      </c>
      <c r="U88" s="73">
        <v>-864713</v>
      </c>
      <c r="V88" s="74">
        <f t="shared" si="32"/>
        <v>85334687</v>
      </c>
      <c r="W88" s="75">
        <f t="shared" si="26"/>
        <v>-0.010031543142991714</v>
      </c>
      <c r="X88" s="76">
        <f t="shared" si="27"/>
        <v>0.12259843354463823</v>
      </c>
      <c r="Y88" s="71">
        <v>108904400</v>
      </c>
      <c r="Z88" s="73">
        <v>-1491841</v>
      </c>
      <c r="AA88" s="74">
        <f t="shared" si="33"/>
        <v>107412559</v>
      </c>
      <c r="AB88" s="75">
        <f t="shared" si="28"/>
        <v>-0.013698629256485505</v>
      </c>
      <c r="AC88" s="76">
        <f t="shared" si="29"/>
        <v>0.004923203318106807</v>
      </c>
      <c r="AD88" s="71">
        <v>4373290</v>
      </c>
      <c r="AE88" s="76">
        <f t="shared" si="30"/>
        <v>0</v>
      </c>
      <c r="AF88" s="71">
        <v>0</v>
      </c>
      <c r="AG88" s="71">
        <v>888301725</v>
      </c>
      <c r="AH88" s="73">
        <v>9403082</v>
      </c>
      <c r="AI88" s="74">
        <v>897704807</v>
      </c>
      <c r="AJ88" s="75">
        <f t="shared" si="31"/>
        <v>0.01058545957456066</v>
      </c>
      <c r="AK88" s="71">
        <v>3088900</v>
      </c>
      <c r="AL88" s="71">
        <v>2322300</v>
      </c>
      <c r="AM88" s="3">
        <v>0</v>
      </c>
      <c r="AN88" s="77"/>
    </row>
    <row r="89" spans="1:40" ht="12.75">
      <c r="A89" s="68" t="s">
        <v>183</v>
      </c>
      <c r="B89" s="69" t="s">
        <v>182</v>
      </c>
      <c r="C89" s="26">
        <v>3</v>
      </c>
      <c r="D89" s="26"/>
      <c r="E89" s="70">
        <f t="shared" si="17"/>
        <v>0.025231182878333088</v>
      </c>
      <c r="F89" s="71">
        <v>243567817</v>
      </c>
      <c r="G89" s="72">
        <f t="shared" si="18"/>
        <v>0.0032652595508507604</v>
      </c>
      <c r="H89" s="71">
        <v>31521001</v>
      </c>
      <c r="I89" s="72">
        <f t="shared" si="19"/>
        <v>0.0022013165947702535</v>
      </c>
      <c r="J89" s="71">
        <v>21250287</v>
      </c>
      <c r="K89" s="73">
        <v>-110105</v>
      </c>
      <c r="L89" s="74">
        <f t="shared" si="20"/>
        <v>21140182</v>
      </c>
      <c r="M89" s="75">
        <f t="shared" si="21"/>
        <v>-0.005181341786113289</v>
      </c>
      <c r="N89" s="76">
        <f t="shared" si="22"/>
        <v>0.7099722877469039</v>
      </c>
      <c r="O89" s="71">
        <v>6853677891</v>
      </c>
      <c r="P89" s="73">
        <v>107347191</v>
      </c>
      <c r="Q89" s="74">
        <f t="shared" si="23"/>
        <v>6961025082</v>
      </c>
      <c r="R89" s="75">
        <f t="shared" si="24"/>
        <v>0.015662713174916555</v>
      </c>
      <c r="S89" s="76">
        <f t="shared" si="25"/>
        <v>0.2587040798257829</v>
      </c>
      <c r="T89" s="71">
        <v>2497385409</v>
      </c>
      <c r="U89" s="73">
        <v>-29178204</v>
      </c>
      <c r="V89" s="74">
        <f t="shared" si="32"/>
        <v>2468207205</v>
      </c>
      <c r="W89" s="75">
        <f t="shared" si="26"/>
        <v>-0.011683500630238526</v>
      </c>
      <c r="X89" s="76">
        <f t="shared" si="27"/>
        <v>0.0006087271915094966</v>
      </c>
      <c r="Y89" s="71">
        <v>5876314</v>
      </c>
      <c r="Z89" s="73">
        <v>30238</v>
      </c>
      <c r="AA89" s="74">
        <f t="shared" si="33"/>
        <v>5906552</v>
      </c>
      <c r="AB89" s="75">
        <f t="shared" si="28"/>
        <v>0.005145742722393664</v>
      </c>
      <c r="AC89" s="76">
        <f t="shared" si="29"/>
        <v>1.7146211849579835E-05</v>
      </c>
      <c r="AD89" s="71">
        <v>165520</v>
      </c>
      <c r="AE89" s="76">
        <f t="shared" si="30"/>
        <v>0</v>
      </c>
      <c r="AF89" s="71">
        <v>0</v>
      </c>
      <c r="AG89" s="71">
        <v>9653444239</v>
      </c>
      <c r="AH89" s="73">
        <v>78089120</v>
      </c>
      <c r="AI89" s="74">
        <v>9731533359</v>
      </c>
      <c r="AJ89" s="75">
        <f t="shared" si="31"/>
        <v>0.008089249605287951</v>
      </c>
      <c r="AK89" s="71">
        <v>0</v>
      </c>
      <c r="AL89" s="71">
        <v>0</v>
      </c>
      <c r="AM89" s="3">
        <v>0</v>
      </c>
      <c r="AN89" s="77"/>
    </row>
    <row r="90" spans="1:40" ht="12.75">
      <c r="A90" s="68" t="s">
        <v>185</v>
      </c>
      <c r="B90" s="69" t="s">
        <v>184</v>
      </c>
      <c r="C90" s="26">
        <v>3</v>
      </c>
      <c r="D90" s="26"/>
      <c r="E90" s="70">
        <f t="shared" si="17"/>
        <v>0.1028056848538466</v>
      </c>
      <c r="F90" s="71">
        <v>160731860</v>
      </c>
      <c r="G90" s="72">
        <f t="shared" si="18"/>
        <v>0.0039282088188853075</v>
      </c>
      <c r="H90" s="71">
        <v>6141570</v>
      </c>
      <c r="I90" s="72">
        <f t="shared" si="19"/>
        <v>0.004348848253059293</v>
      </c>
      <c r="J90" s="71">
        <v>6799220</v>
      </c>
      <c r="K90" s="73">
        <v>-35229</v>
      </c>
      <c r="L90" s="74">
        <f t="shared" si="20"/>
        <v>6763991</v>
      </c>
      <c r="M90" s="75">
        <f t="shared" si="21"/>
        <v>-0.0051813296231038265</v>
      </c>
      <c r="N90" s="76">
        <f t="shared" si="22"/>
        <v>0.3560830978207158</v>
      </c>
      <c r="O90" s="71">
        <v>556719200</v>
      </c>
      <c r="P90" s="73">
        <v>11840260</v>
      </c>
      <c r="Q90" s="74">
        <f t="shared" si="23"/>
        <v>568559460</v>
      </c>
      <c r="R90" s="75">
        <f t="shared" si="24"/>
        <v>0.02126792106325774</v>
      </c>
      <c r="S90" s="76">
        <f t="shared" si="25"/>
        <v>0.532834160253493</v>
      </c>
      <c r="T90" s="71">
        <v>833061185</v>
      </c>
      <c r="U90" s="73">
        <v>-8451937</v>
      </c>
      <c r="V90" s="74">
        <f t="shared" si="32"/>
        <v>824609248</v>
      </c>
      <c r="W90" s="75">
        <f t="shared" si="26"/>
        <v>-0.010145637742082533</v>
      </c>
      <c r="X90" s="76">
        <f t="shared" si="27"/>
        <v>0</v>
      </c>
      <c r="Y90" s="71">
        <v>0</v>
      </c>
      <c r="Z90" s="73">
        <v>0</v>
      </c>
      <c r="AA90" s="74">
        <f t="shared" si="33"/>
        <v>0</v>
      </c>
      <c r="AB90" s="75" t="e">
        <f t="shared" si="28"/>
        <v>#DIV/0!</v>
      </c>
      <c r="AC90" s="76">
        <f t="shared" si="29"/>
        <v>0</v>
      </c>
      <c r="AD90" s="71">
        <v>0</v>
      </c>
      <c r="AE90" s="76">
        <f t="shared" si="30"/>
        <v>0</v>
      </c>
      <c r="AF90" s="71">
        <v>0</v>
      </c>
      <c r="AG90" s="71">
        <v>1563453035</v>
      </c>
      <c r="AH90" s="73">
        <v>3353094</v>
      </c>
      <c r="AI90" s="74">
        <v>1566806129</v>
      </c>
      <c r="AJ90" s="75">
        <f t="shared" si="31"/>
        <v>0.0021446720335926176</v>
      </c>
      <c r="AK90" s="71">
        <v>227100</v>
      </c>
      <c r="AL90" s="71">
        <v>13223400</v>
      </c>
      <c r="AM90" s="3">
        <v>0</v>
      </c>
      <c r="AN90" s="77"/>
    </row>
    <row r="91" spans="1:40" ht="12.75">
      <c r="A91" s="68" t="s">
        <v>187</v>
      </c>
      <c r="B91" s="69" t="s">
        <v>186</v>
      </c>
      <c r="C91" s="26">
        <v>3</v>
      </c>
      <c r="D91" s="26"/>
      <c r="E91" s="70">
        <f t="shared" si="17"/>
        <v>0.01135767648187251</v>
      </c>
      <c r="F91" s="71">
        <v>11112761</v>
      </c>
      <c r="G91" s="72">
        <f t="shared" si="18"/>
        <v>0.0018329811713575647</v>
      </c>
      <c r="H91" s="71">
        <v>1793455</v>
      </c>
      <c r="I91" s="72">
        <f t="shared" si="19"/>
        <v>0.0006443261669912499</v>
      </c>
      <c r="J91" s="71">
        <v>630432</v>
      </c>
      <c r="K91" s="73">
        <v>-3266</v>
      </c>
      <c r="L91" s="74">
        <f t="shared" si="20"/>
        <v>627166</v>
      </c>
      <c r="M91" s="75">
        <f t="shared" si="21"/>
        <v>-0.005180574590122329</v>
      </c>
      <c r="N91" s="76">
        <f t="shared" si="22"/>
        <v>0.8342278270820351</v>
      </c>
      <c r="O91" s="71">
        <v>816238645</v>
      </c>
      <c r="P91" s="73">
        <v>17596731</v>
      </c>
      <c r="Q91" s="74">
        <f t="shared" si="23"/>
        <v>833835376</v>
      </c>
      <c r="R91" s="75">
        <f t="shared" si="24"/>
        <v>0.021558316440653213</v>
      </c>
      <c r="S91" s="76">
        <f t="shared" si="25"/>
        <v>0.044723399665798115</v>
      </c>
      <c r="T91" s="71">
        <v>43758990</v>
      </c>
      <c r="U91" s="73">
        <v>-454149</v>
      </c>
      <c r="V91" s="74">
        <f t="shared" si="32"/>
        <v>43304841</v>
      </c>
      <c r="W91" s="75">
        <f t="shared" si="26"/>
        <v>-0.01037841595521286</v>
      </c>
      <c r="X91" s="76">
        <f t="shared" si="27"/>
        <v>0.10150441828329544</v>
      </c>
      <c r="Y91" s="71">
        <v>99315590</v>
      </c>
      <c r="Z91" s="73">
        <v>-1001202</v>
      </c>
      <c r="AA91" s="74">
        <f t="shared" si="33"/>
        <v>98314388</v>
      </c>
      <c r="AB91" s="75">
        <f t="shared" si="28"/>
        <v>-0.010081015478033207</v>
      </c>
      <c r="AC91" s="76">
        <f t="shared" si="29"/>
        <v>0.005709371148649981</v>
      </c>
      <c r="AD91" s="71">
        <v>5586255</v>
      </c>
      <c r="AE91" s="76">
        <f t="shared" si="30"/>
        <v>0</v>
      </c>
      <c r="AF91" s="71">
        <v>0</v>
      </c>
      <c r="AG91" s="71">
        <v>978436128</v>
      </c>
      <c r="AH91" s="73">
        <v>16138114</v>
      </c>
      <c r="AI91" s="74">
        <v>994574242</v>
      </c>
      <c r="AJ91" s="75">
        <f t="shared" si="31"/>
        <v>0.01649378384359904</v>
      </c>
      <c r="AK91" s="71">
        <v>70400</v>
      </c>
      <c r="AL91" s="71">
        <v>64400</v>
      </c>
      <c r="AM91" s="3">
        <v>0</v>
      </c>
      <c r="AN91" s="77"/>
    </row>
    <row r="92" spans="1:40" ht="12.75">
      <c r="A92" s="68" t="s">
        <v>189</v>
      </c>
      <c r="B92" s="69" t="s">
        <v>188</v>
      </c>
      <c r="C92" s="26">
        <v>3</v>
      </c>
      <c r="D92" s="26"/>
      <c r="E92" s="70">
        <f t="shared" si="17"/>
        <v>0.042232873012077385</v>
      </c>
      <c r="F92" s="71">
        <v>137626660</v>
      </c>
      <c r="G92" s="72">
        <f t="shared" si="18"/>
        <v>0.011526354337432518</v>
      </c>
      <c r="H92" s="71">
        <v>37561585</v>
      </c>
      <c r="I92" s="72">
        <f t="shared" si="19"/>
        <v>0.005930079009425911</v>
      </c>
      <c r="J92" s="71">
        <v>19324685</v>
      </c>
      <c r="K92" s="73">
        <v>-100128</v>
      </c>
      <c r="L92" s="74">
        <f t="shared" si="20"/>
        <v>19224557</v>
      </c>
      <c r="M92" s="75">
        <f t="shared" si="21"/>
        <v>-0.0051813522445514635</v>
      </c>
      <c r="N92" s="76">
        <f t="shared" si="22"/>
        <v>0.5660329664065905</v>
      </c>
      <c r="O92" s="71">
        <v>1844563750</v>
      </c>
      <c r="P92" s="73">
        <v>39246045</v>
      </c>
      <c r="Q92" s="74">
        <f t="shared" si="23"/>
        <v>1883809795</v>
      </c>
      <c r="R92" s="75">
        <f t="shared" si="24"/>
        <v>0.021276599954867376</v>
      </c>
      <c r="S92" s="76">
        <f t="shared" si="25"/>
        <v>0.3742777272344737</v>
      </c>
      <c r="T92" s="71">
        <v>1219680070</v>
      </c>
      <c r="U92" s="73">
        <v>-12563826</v>
      </c>
      <c r="V92" s="74">
        <f t="shared" si="32"/>
        <v>1207116244</v>
      </c>
      <c r="W92" s="75">
        <f t="shared" si="26"/>
        <v>-0.010300919322228493</v>
      </c>
      <c r="X92" s="76">
        <f t="shared" si="27"/>
        <v>0</v>
      </c>
      <c r="Y92" s="71">
        <v>0</v>
      </c>
      <c r="Z92" s="73">
        <v>0</v>
      </c>
      <c r="AA92" s="74">
        <f t="shared" si="33"/>
        <v>0</v>
      </c>
      <c r="AB92" s="75" t="e">
        <f t="shared" si="28"/>
        <v>#DIV/0!</v>
      </c>
      <c r="AC92" s="76">
        <f t="shared" si="29"/>
        <v>0</v>
      </c>
      <c r="AD92" s="71">
        <v>0</v>
      </c>
      <c r="AE92" s="76">
        <f t="shared" si="30"/>
        <v>0</v>
      </c>
      <c r="AF92" s="71">
        <v>0</v>
      </c>
      <c r="AG92" s="71">
        <v>3258756750</v>
      </c>
      <c r="AH92" s="73">
        <v>26582091</v>
      </c>
      <c r="AI92" s="74">
        <v>3285338841</v>
      </c>
      <c r="AJ92" s="75">
        <f t="shared" si="31"/>
        <v>0.008157126486964698</v>
      </c>
      <c r="AK92" s="71">
        <v>0</v>
      </c>
      <c r="AL92" s="71">
        <v>989100</v>
      </c>
      <c r="AM92" s="3">
        <v>0</v>
      </c>
      <c r="AN92" s="77"/>
    </row>
    <row r="93" spans="1:40" ht="12.75">
      <c r="A93" s="68" t="s">
        <v>191</v>
      </c>
      <c r="B93" s="69" t="s">
        <v>190</v>
      </c>
      <c r="C93" s="26">
        <v>3</v>
      </c>
      <c r="D93" s="26"/>
      <c r="E93" s="70">
        <f t="shared" si="17"/>
        <v>0.052939836410377056</v>
      </c>
      <c r="F93" s="71">
        <v>52592365</v>
      </c>
      <c r="G93" s="72">
        <f t="shared" si="18"/>
        <v>0.07609338104790866</v>
      </c>
      <c r="H93" s="71">
        <v>75593941</v>
      </c>
      <c r="I93" s="72">
        <f t="shared" si="19"/>
        <v>0.032060656600507276</v>
      </c>
      <c r="J93" s="71">
        <v>31850226</v>
      </c>
      <c r="K93" s="73">
        <v>-165028</v>
      </c>
      <c r="L93" s="74">
        <f t="shared" si="20"/>
        <v>31685198</v>
      </c>
      <c r="M93" s="75">
        <f t="shared" si="21"/>
        <v>-0.005181376107032961</v>
      </c>
      <c r="N93" s="76">
        <f t="shared" si="22"/>
        <v>0.06767716307500021</v>
      </c>
      <c r="O93" s="71">
        <v>67232963</v>
      </c>
      <c r="P93" s="73">
        <v>411455</v>
      </c>
      <c r="Q93" s="74">
        <f t="shared" si="23"/>
        <v>67644418</v>
      </c>
      <c r="R93" s="75">
        <f t="shared" si="24"/>
        <v>0.006119840352715081</v>
      </c>
      <c r="S93" s="76">
        <f t="shared" si="25"/>
        <v>0.011599321319470161</v>
      </c>
      <c r="T93" s="71">
        <v>11523189</v>
      </c>
      <c r="U93" s="73">
        <v>0</v>
      </c>
      <c r="V93" s="74">
        <f t="shared" si="32"/>
        <v>11523189</v>
      </c>
      <c r="W93" s="75">
        <f t="shared" si="26"/>
        <v>0</v>
      </c>
      <c r="X93" s="76">
        <f t="shared" si="27"/>
        <v>0.6746147309055194</v>
      </c>
      <c r="Y93" s="71">
        <v>670186887</v>
      </c>
      <c r="Z93" s="73">
        <v>17775868</v>
      </c>
      <c r="AA93" s="74">
        <f t="shared" si="33"/>
        <v>687962755</v>
      </c>
      <c r="AB93" s="75">
        <f t="shared" si="28"/>
        <v>0.026523747845278268</v>
      </c>
      <c r="AC93" s="76">
        <f t="shared" si="29"/>
        <v>0.011006114799578757</v>
      </c>
      <c r="AD93" s="71">
        <v>10933876</v>
      </c>
      <c r="AE93" s="76">
        <f t="shared" si="30"/>
        <v>0.07400879584163854</v>
      </c>
      <c r="AF93" s="71">
        <v>73523038</v>
      </c>
      <c r="AG93" s="71">
        <v>993436485</v>
      </c>
      <c r="AH93" s="73">
        <v>18022295</v>
      </c>
      <c r="AI93" s="74">
        <v>1011458780</v>
      </c>
      <c r="AJ93" s="75">
        <f t="shared" si="31"/>
        <v>0.018141366128706257</v>
      </c>
      <c r="AK93" s="71">
        <v>0</v>
      </c>
      <c r="AL93" s="71">
        <v>51095</v>
      </c>
      <c r="AM93" s="3">
        <v>0</v>
      </c>
      <c r="AN93" s="77"/>
    </row>
    <row r="94" spans="1:40" ht="12.75">
      <c r="A94" s="68" t="s">
        <v>193</v>
      </c>
      <c r="B94" s="69" t="s">
        <v>192</v>
      </c>
      <c r="C94" s="26">
        <v>3</v>
      </c>
      <c r="D94" s="26"/>
      <c r="E94" s="70">
        <f t="shared" si="17"/>
        <v>0.04720436173309365</v>
      </c>
      <c r="F94" s="71">
        <v>31855288</v>
      </c>
      <c r="G94" s="72">
        <f t="shared" si="18"/>
        <v>0.0028883977407501743</v>
      </c>
      <c r="H94" s="71">
        <v>1949200</v>
      </c>
      <c r="I94" s="72">
        <f t="shared" si="19"/>
        <v>0.0052687919346688416</v>
      </c>
      <c r="J94" s="71">
        <v>3555580</v>
      </c>
      <c r="K94" s="73">
        <v>-18423</v>
      </c>
      <c r="L94" s="74">
        <f t="shared" si="20"/>
        <v>3537157</v>
      </c>
      <c r="M94" s="75">
        <f t="shared" si="21"/>
        <v>-0.005181433127647248</v>
      </c>
      <c r="N94" s="76">
        <f t="shared" si="22"/>
        <v>0.07268335949547154</v>
      </c>
      <c r="O94" s="71">
        <v>49049479</v>
      </c>
      <c r="P94" s="73">
        <v>-841402</v>
      </c>
      <c r="Q94" s="74">
        <f t="shared" si="23"/>
        <v>48208077</v>
      </c>
      <c r="R94" s="75">
        <f t="shared" si="24"/>
        <v>-0.017154147549661027</v>
      </c>
      <c r="S94" s="76">
        <f t="shared" si="25"/>
        <v>0.026088043365821614</v>
      </c>
      <c r="T94" s="71">
        <v>17605198</v>
      </c>
      <c r="U94" s="73">
        <v>0</v>
      </c>
      <c r="V94" s="74">
        <f t="shared" si="32"/>
        <v>17605198</v>
      </c>
      <c r="W94" s="75">
        <f t="shared" si="26"/>
        <v>0</v>
      </c>
      <c r="X94" s="76">
        <f t="shared" si="27"/>
        <v>0.8221349240112522</v>
      </c>
      <c r="Y94" s="71">
        <v>554807730</v>
      </c>
      <c r="Z94" s="73">
        <v>11129860</v>
      </c>
      <c r="AA94" s="74">
        <f t="shared" si="33"/>
        <v>565937590</v>
      </c>
      <c r="AB94" s="75">
        <f t="shared" si="28"/>
        <v>0.020060751496739238</v>
      </c>
      <c r="AC94" s="76">
        <f t="shared" si="29"/>
        <v>0.023732121718941984</v>
      </c>
      <c r="AD94" s="71">
        <v>16015333</v>
      </c>
      <c r="AE94" s="76">
        <f t="shared" si="30"/>
        <v>0</v>
      </c>
      <c r="AF94" s="71">
        <v>0</v>
      </c>
      <c r="AG94" s="71">
        <v>674837808</v>
      </c>
      <c r="AH94" s="73">
        <v>10270035</v>
      </c>
      <c r="AI94" s="74">
        <v>685107843</v>
      </c>
      <c r="AJ94" s="75">
        <f t="shared" si="31"/>
        <v>0.015218523441116981</v>
      </c>
      <c r="AK94" s="71">
        <v>0</v>
      </c>
      <c r="AL94" s="71">
        <v>0</v>
      </c>
      <c r="AM94" s="3">
        <v>0</v>
      </c>
      <c r="AN94" s="77"/>
    </row>
    <row r="95" spans="1:40" ht="12.75">
      <c r="A95" s="68" t="s">
        <v>195</v>
      </c>
      <c r="B95" s="69" t="s">
        <v>194</v>
      </c>
      <c r="C95" s="26">
        <v>3</v>
      </c>
      <c r="D95" s="26"/>
      <c r="E95" s="70">
        <f t="shared" si="17"/>
        <v>0.08985361634854114</v>
      </c>
      <c r="F95" s="71">
        <v>97039485</v>
      </c>
      <c r="G95" s="72">
        <f t="shared" si="18"/>
        <v>0.007556398675352143</v>
      </c>
      <c r="H95" s="71">
        <v>8160707</v>
      </c>
      <c r="I95" s="72">
        <f t="shared" si="19"/>
        <v>0.006587120793550165</v>
      </c>
      <c r="J95" s="71">
        <v>7113913</v>
      </c>
      <c r="K95" s="73">
        <v>-36860</v>
      </c>
      <c r="L95" s="74">
        <f t="shared" si="20"/>
        <v>7077053</v>
      </c>
      <c r="M95" s="75">
        <f t="shared" si="21"/>
        <v>-0.005181395949036768</v>
      </c>
      <c r="N95" s="76">
        <f t="shared" si="22"/>
        <v>0.10757759642634049</v>
      </c>
      <c r="O95" s="71">
        <v>116180906</v>
      </c>
      <c r="P95" s="73">
        <v>-2371039</v>
      </c>
      <c r="Q95" s="74">
        <f t="shared" si="23"/>
        <v>113809867</v>
      </c>
      <c r="R95" s="75">
        <f t="shared" si="24"/>
        <v>-0.020408164143598605</v>
      </c>
      <c r="S95" s="76">
        <f t="shared" si="25"/>
        <v>0.046136194360255615</v>
      </c>
      <c r="T95" s="71">
        <v>49825847</v>
      </c>
      <c r="U95" s="73">
        <v>0</v>
      </c>
      <c r="V95" s="74">
        <f t="shared" si="32"/>
        <v>49825847</v>
      </c>
      <c r="W95" s="75">
        <f t="shared" si="26"/>
        <v>0</v>
      </c>
      <c r="X95" s="76">
        <f t="shared" si="27"/>
        <v>0.7207912945532179</v>
      </c>
      <c r="Y95" s="71">
        <v>778435180</v>
      </c>
      <c r="Z95" s="73">
        <v>22241006</v>
      </c>
      <c r="AA95" s="74">
        <f t="shared" si="33"/>
        <v>800676186</v>
      </c>
      <c r="AB95" s="75">
        <f t="shared" si="28"/>
        <v>0.028571429672538694</v>
      </c>
      <c r="AC95" s="76">
        <f t="shared" si="29"/>
        <v>0.021497778842742614</v>
      </c>
      <c r="AD95" s="71">
        <v>23217022</v>
      </c>
      <c r="AE95" s="76">
        <f t="shared" si="30"/>
        <v>0</v>
      </c>
      <c r="AF95" s="71">
        <v>0</v>
      </c>
      <c r="AG95" s="71">
        <v>1079973060</v>
      </c>
      <c r="AH95" s="73">
        <v>19833107</v>
      </c>
      <c r="AI95" s="74">
        <v>1099806167</v>
      </c>
      <c r="AJ95" s="75">
        <f t="shared" si="31"/>
        <v>0.018364446053867306</v>
      </c>
      <c r="AK95" s="71">
        <v>0</v>
      </c>
      <c r="AL95" s="71">
        <v>1000560</v>
      </c>
      <c r="AM95" s="3">
        <v>0</v>
      </c>
      <c r="AN95" s="77"/>
    </row>
    <row r="96" spans="1:40" ht="12.75">
      <c r="A96" s="68" t="s">
        <v>197</v>
      </c>
      <c r="B96" s="69" t="s">
        <v>196</v>
      </c>
      <c r="C96" s="26">
        <v>3</v>
      </c>
      <c r="D96" s="26"/>
      <c r="E96" s="70">
        <f t="shared" si="17"/>
        <v>0.04932219668690099</v>
      </c>
      <c r="F96" s="71">
        <v>24652504</v>
      </c>
      <c r="G96" s="72">
        <f t="shared" si="18"/>
        <v>0.005611791698183233</v>
      </c>
      <c r="H96" s="71">
        <v>2804918</v>
      </c>
      <c r="I96" s="72">
        <f t="shared" si="19"/>
        <v>0.0003175646706525931</v>
      </c>
      <c r="J96" s="71">
        <v>158727</v>
      </c>
      <c r="K96" s="73">
        <v>-823</v>
      </c>
      <c r="L96" s="74">
        <f t="shared" si="20"/>
        <v>157904</v>
      </c>
      <c r="M96" s="75">
        <f t="shared" si="21"/>
        <v>-0.0051850031815633135</v>
      </c>
      <c r="N96" s="76">
        <f t="shared" si="22"/>
        <v>0.05354710305832162</v>
      </c>
      <c r="O96" s="71">
        <v>26764221</v>
      </c>
      <c r="P96" s="73">
        <v>-500040</v>
      </c>
      <c r="Q96" s="74">
        <f t="shared" si="23"/>
        <v>26264181</v>
      </c>
      <c r="R96" s="75">
        <f t="shared" si="24"/>
        <v>-0.01868315165982227</v>
      </c>
      <c r="S96" s="76">
        <f t="shared" si="25"/>
        <v>0.010450421951149131</v>
      </c>
      <c r="T96" s="71">
        <v>5223390</v>
      </c>
      <c r="U96" s="73">
        <v>0</v>
      </c>
      <c r="V96" s="74">
        <f t="shared" si="32"/>
        <v>5223390</v>
      </c>
      <c r="W96" s="75">
        <f t="shared" si="26"/>
        <v>0</v>
      </c>
      <c r="X96" s="76">
        <f t="shared" si="27"/>
        <v>0.8519446069916474</v>
      </c>
      <c r="Y96" s="71">
        <v>425823853</v>
      </c>
      <c r="Z96" s="73">
        <v>8089205</v>
      </c>
      <c r="AA96" s="74">
        <f t="shared" si="33"/>
        <v>433913058</v>
      </c>
      <c r="AB96" s="75">
        <f t="shared" si="28"/>
        <v>0.018996599046789426</v>
      </c>
      <c r="AC96" s="76">
        <f t="shared" si="29"/>
        <v>0.028806314943145055</v>
      </c>
      <c r="AD96" s="71">
        <v>14398138</v>
      </c>
      <c r="AE96" s="76">
        <f t="shared" si="30"/>
        <v>0</v>
      </c>
      <c r="AF96" s="71">
        <v>0</v>
      </c>
      <c r="AG96" s="71">
        <v>499825751</v>
      </c>
      <c r="AH96" s="73">
        <v>7588342</v>
      </c>
      <c r="AI96" s="74">
        <v>507414093</v>
      </c>
      <c r="AJ96" s="75">
        <f t="shared" si="31"/>
        <v>0.015181974887884479</v>
      </c>
      <c r="AK96" s="71">
        <v>0</v>
      </c>
      <c r="AL96" s="71">
        <v>0</v>
      </c>
      <c r="AM96" s="3">
        <v>0</v>
      </c>
      <c r="AN96" s="77"/>
    </row>
    <row r="97" spans="1:40" ht="12.75">
      <c r="A97" s="68" t="s">
        <v>199</v>
      </c>
      <c r="B97" s="69" t="s">
        <v>198</v>
      </c>
      <c r="C97" s="26">
        <v>3</v>
      </c>
      <c r="D97" s="26"/>
      <c r="E97" s="70">
        <f t="shared" si="17"/>
        <v>0.03495578418728531</v>
      </c>
      <c r="F97" s="71">
        <v>17080929</v>
      </c>
      <c r="G97" s="72">
        <f t="shared" si="18"/>
        <v>0.005344102856622256</v>
      </c>
      <c r="H97" s="71">
        <v>2611363</v>
      </c>
      <c r="I97" s="72">
        <f t="shared" si="19"/>
        <v>0.0019698477695568096</v>
      </c>
      <c r="J97" s="71">
        <v>962554</v>
      </c>
      <c r="K97" s="73">
        <v>-4987</v>
      </c>
      <c r="L97" s="74">
        <f t="shared" si="20"/>
        <v>957567</v>
      </c>
      <c r="M97" s="75">
        <f t="shared" si="21"/>
        <v>-0.005181008026562665</v>
      </c>
      <c r="N97" s="76">
        <f t="shared" si="22"/>
        <v>0.09776736144787791</v>
      </c>
      <c r="O97" s="71">
        <v>47773420</v>
      </c>
      <c r="P97" s="73">
        <v>981380</v>
      </c>
      <c r="Q97" s="74">
        <f t="shared" si="23"/>
        <v>48754800</v>
      </c>
      <c r="R97" s="75">
        <f t="shared" si="24"/>
        <v>0.020542385284536883</v>
      </c>
      <c r="S97" s="76">
        <f t="shared" si="25"/>
        <v>0.0178148767904991</v>
      </c>
      <c r="T97" s="71">
        <v>8705130</v>
      </c>
      <c r="U97" s="73">
        <v>0</v>
      </c>
      <c r="V97" s="74">
        <f t="shared" si="32"/>
        <v>8705130</v>
      </c>
      <c r="W97" s="75">
        <f t="shared" si="26"/>
        <v>0</v>
      </c>
      <c r="X97" s="76">
        <f t="shared" si="27"/>
        <v>0.8165274548804258</v>
      </c>
      <c r="Y97" s="71">
        <v>398991120</v>
      </c>
      <c r="Z97" s="73">
        <v>-15549753</v>
      </c>
      <c r="AA97" s="74">
        <f t="shared" si="33"/>
        <v>383441367</v>
      </c>
      <c r="AB97" s="75">
        <f t="shared" si="28"/>
        <v>-0.03897267939196241</v>
      </c>
      <c r="AC97" s="76">
        <f t="shared" si="29"/>
        <v>0.021661144365858396</v>
      </c>
      <c r="AD97" s="71">
        <v>10584585</v>
      </c>
      <c r="AE97" s="76">
        <f t="shared" si="30"/>
        <v>0.003959427701874427</v>
      </c>
      <c r="AF97" s="71">
        <v>1934750</v>
      </c>
      <c r="AG97" s="71">
        <v>488643851</v>
      </c>
      <c r="AH97" s="73">
        <v>-14573360</v>
      </c>
      <c r="AI97" s="74">
        <v>474070491</v>
      </c>
      <c r="AJ97" s="75">
        <f t="shared" si="31"/>
        <v>-0.02982409370378018</v>
      </c>
      <c r="AK97" s="71">
        <v>0</v>
      </c>
      <c r="AL97" s="71">
        <v>0</v>
      </c>
      <c r="AM97" s="3">
        <v>0</v>
      </c>
      <c r="AN97" s="77"/>
    </row>
    <row r="98" spans="1:40" ht="12.75">
      <c r="A98" s="68" t="s">
        <v>201</v>
      </c>
      <c r="B98" s="69" t="s">
        <v>200</v>
      </c>
      <c r="C98" s="26">
        <v>3</v>
      </c>
      <c r="D98" s="26"/>
      <c r="E98" s="70">
        <f t="shared" si="17"/>
        <v>0.035138350030555696</v>
      </c>
      <c r="F98" s="71">
        <v>12192286</v>
      </c>
      <c r="G98" s="72">
        <f t="shared" si="18"/>
        <v>0.06667954773623666</v>
      </c>
      <c r="H98" s="71">
        <v>23136434</v>
      </c>
      <c r="I98" s="72">
        <f t="shared" si="19"/>
        <v>0.008098274564188334</v>
      </c>
      <c r="J98" s="71">
        <v>2809935</v>
      </c>
      <c r="K98" s="73">
        <v>-14560</v>
      </c>
      <c r="L98" s="74">
        <f t="shared" si="20"/>
        <v>2795375</v>
      </c>
      <c r="M98" s="75">
        <f t="shared" si="21"/>
        <v>-0.005181614521332344</v>
      </c>
      <c r="N98" s="76">
        <f t="shared" si="22"/>
        <v>0.09115449447861855</v>
      </c>
      <c r="O98" s="71">
        <v>31628738</v>
      </c>
      <c r="P98" s="73">
        <v>-338148</v>
      </c>
      <c r="Q98" s="74">
        <f t="shared" si="23"/>
        <v>31290590</v>
      </c>
      <c r="R98" s="75">
        <f t="shared" si="24"/>
        <v>-0.010691163207333786</v>
      </c>
      <c r="S98" s="76">
        <f t="shared" si="25"/>
        <v>0.020110636632828083</v>
      </c>
      <c r="T98" s="71">
        <v>6977978</v>
      </c>
      <c r="U98" s="73">
        <v>9978</v>
      </c>
      <c r="V98" s="74">
        <f t="shared" si="32"/>
        <v>6987956</v>
      </c>
      <c r="W98" s="75">
        <f t="shared" si="26"/>
        <v>0.0014299271221548707</v>
      </c>
      <c r="X98" s="76">
        <f t="shared" si="27"/>
        <v>0.7578982512014226</v>
      </c>
      <c r="Y98" s="71">
        <v>262975132</v>
      </c>
      <c r="Z98" s="73">
        <v>-3601411</v>
      </c>
      <c r="AA98" s="74">
        <f t="shared" si="33"/>
        <v>259373721</v>
      </c>
      <c r="AB98" s="75">
        <f t="shared" si="28"/>
        <v>-0.01369487286729454</v>
      </c>
      <c r="AC98" s="76">
        <f t="shared" si="29"/>
        <v>0.020920445356150008</v>
      </c>
      <c r="AD98" s="71">
        <v>7258965</v>
      </c>
      <c r="AE98" s="76">
        <f t="shared" si="30"/>
        <v>0</v>
      </c>
      <c r="AF98" s="71">
        <v>0</v>
      </c>
      <c r="AG98" s="71">
        <v>346979468</v>
      </c>
      <c r="AH98" s="73">
        <v>-3944141</v>
      </c>
      <c r="AI98" s="74">
        <v>343035327</v>
      </c>
      <c r="AJ98" s="75">
        <f t="shared" si="31"/>
        <v>-0.011367073166415715</v>
      </c>
      <c r="AK98" s="71">
        <v>0</v>
      </c>
      <c r="AL98" s="71">
        <v>0</v>
      </c>
      <c r="AM98" s="3">
        <v>0</v>
      </c>
      <c r="AN98" s="77"/>
    </row>
    <row r="99" spans="1:40" ht="12.75">
      <c r="A99" s="68" t="s">
        <v>203</v>
      </c>
      <c r="B99" s="69" t="s">
        <v>202</v>
      </c>
      <c r="C99" s="26">
        <v>3</v>
      </c>
      <c r="D99" s="26"/>
      <c r="E99" s="70">
        <f t="shared" si="17"/>
        <v>0.04909473745104106</v>
      </c>
      <c r="F99" s="71">
        <v>21291481</v>
      </c>
      <c r="G99" s="72">
        <f t="shared" si="18"/>
        <v>0.09054057646489642</v>
      </c>
      <c r="H99" s="71">
        <v>39265776</v>
      </c>
      <c r="I99" s="72">
        <f t="shared" si="19"/>
        <v>0.007196859359930367</v>
      </c>
      <c r="J99" s="71">
        <v>3121145</v>
      </c>
      <c r="K99" s="73">
        <v>-16172</v>
      </c>
      <c r="L99" s="74">
        <f t="shared" si="20"/>
        <v>3104973</v>
      </c>
      <c r="M99" s="75">
        <f t="shared" si="21"/>
        <v>-0.005181431814286103</v>
      </c>
      <c r="N99" s="76">
        <f t="shared" si="22"/>
        <v>0.11689812026190195</v>
      </c>
      <c r="O99" s="71">
        <v>50696556</v>
      </c>
      <c r="P99" s="73">
        <v>-458897</v>
      </c>
      <c r="Q99" s="74">
        <f t="shared" si="23"/>
        <v>50237659</v>
      </c>
      <c r="R99" s="75">
        <f t="shared" si="24"/>
        <v>-0.009051837761918187</v>
      </c>
      <c r="S99" s="76">
        <f t="shared" si="25"/>
        <v>0.02271699680604108</v>
      </c>
      <c r="T99" s="71">
        <v>9851942</v>
      </c>
      <c r="U99" s="73">
        <v>-7221</v>
      </c>
      <c r="V99" s="74">
        <f t="shared" si="32"/>
        <v>9844721</v>
      </c>
      <c r="W99" s="75">
        <f t="shared" si="26"/>
        <v>-0.000732951939830746</v>
      </c>
      <c r="X99" s="76">
        <f t="shared" si="27"/>
        <v>0.6773301781332709</v>
      </c>
      <c r="Y99" s="71">
        <v>293745590</v>
      </c>
      <c r="Z99" s="73">
        <v>-1739605</v>
      </c>
      <c r="AA99" s="74">
        <f t="shared" si="33"/>
        <v>292005985</v>
      </c>
      <c r="AB99" s="75">
        <f t="shared" si="28"/>
        <v>-0.005922148482297215</v>
      </c>
      <c r="AC99" s="76">
        <f t="shared" si="29"/>
        <v>0.036222531522918225</v>
      </c>
      <c r="AD99" s="71">
        <v>15709043</v>
      </c>
      <c r="AE99" s="76">
        <f t="shared" si="30"/>
        <v>0</v>
      </c>
      <c r="AF99" s="71">
        <v>0</v>
      </c>
      <c r="AG99" s="71">
        <v>433681533</v>
      </c>
      <c r="AH99" s="73">
        <v>-2221895</v>
      </c>
      <c r="AI99" s="74">
        <v>431459638</v>
      </c>
      <c r="AJ99" s="75">
        <f t="shared" si="31"/>
        <v>-0.005123333208656593</v>
      </c>
      <c r="AK99" s="71">
        <v>0</v>
      </c>
      <c r="AL99" s="71">
        <v>502800</v>
      </c>
      <c r="AM99" s="3">
        <v>0</v>
      </c>
      <c r="AN99" s="77"/>
    </row>
    <row r="100" spans="1:40" ht="12.75">
      <c r="A100" s="68" t="s">
        <v>205</v>
      </c>
      <c r="B100" s="69" t="s">
        <v>204</v>
      </c>
      <c r="C100" s="26">
        <v>3</v>
      </c>
      <c r="D100" s="26"/>
      <c r="E100" s="70">
        <f t="shared" si="17"/>
        <v>0.05827085606321247</v>
      </c>
      <c r="F100" s="71">
        <v>16554493</v>
      </c>
      <c r="G100" s="72">
        <f t="shared" si="18"/>
        <v>0.047270762594671216</v>
      </c>
      <c r="H100" s="71">
        <v>13429415</v>
      </c>
      <c r="I100" s="72">
        <f t="shared" si="19"/>
        <v>0.005710965181979279</v>
      </c>
      <c r="J100" s="71">
        <v>1622460</v>
      </c>
      <c r="K100" s="73">
        <v>-8407</v>
      </c>
      <c r="L100" s="74">
        <f t="shared" si="20"/>
        <v>1614053</v>
      </c>
      <c r="M100" s="75">
        <f t="shared" si="21"/>
        <v>-0.005181637759944775</v>
      </c>
      <c r="N100" s="76">
        <f t="shared" si="22"/>
        <v>0.1384832955482807</v>
      </c>
      <c r="O100" s="71">
        <v>39342493</v>
      </c>
      <c r="P100" s="73">
        <v>-68403</v>
      </c>
      <c r="Q100" s="74">
        <f t="shared" si="23"/>
        <v>39274090</v>
      </c>
      <c r="R100" s="75">
        <f t="shared" si="24"/>
        <v>-0.001738654436565573</v>
      </c>
      <c r="S100" s="76">
        <f t="shared" si="25"/>
        <v>0.016740781041209137</v>
      </c>
      <c r="T100" s="71">
        <v>4755982</v>
      </c>
      <c r="U100" s="73">
        <v>0</v>
      </c>
      <c r="V100" s="74">
        <f t="shared" si="32"/>
        <v>4755982</v>
      </c>
      <c r="W100" s="75">
        <f t="shared" si="26"/>
        <v>0</v>
      </c>
      <c r="X100" s="76">
        <f t="shared" si="27"/>
        <v>0.6973983467662888</v>
      </c>
      <c r="Y100" s="71">
        <v>198127792</v>
      </c>
      <c r="Z100" s="73">
        <v>-2714079</v>
      </c>
      <c r="AA100" s="74">
        <f t="shared" si="33"/>
        <v>195413713</v>
      </c>
      <c r="AB100" s="75">
        <f t="shared" si="28"/>
        <v>-0.013698628408476889</v>
      </c>
      <c r="AC100" s="76">
        <f t="shared" si="29"/>
        <v>0.03608518225974831</v>
      </c>
      <c r="AD100" s="71">
        <v>10251641</v>
      </c>
      <c r="AE100" s="76">
        <f t="shared" si="30"/>
        <v>3.981054461015104E-05</v>
      </c>
      <c r="AF100" s="71">
        <v>11310</v>
      </c>
      <c r="AG100" s="71">
        <v>284095586</v>
      </c>
      <c r="AH100" s="73">
        <v>-2790889</v>
      </c>
      <c r="AI100" s="74">
        <v>281304697</v>
      </c>
      <c r="AJ100" s="75">
        <f t="shared" si="31"/>
        <v>-0.009823767554065412</v>
      </c>
      <c r="AK100" s="71">
        <v>0</v>
      </c>
      <c r="AL100" s="71">
        <v>43938</v>
      </c>
      <c r="AM100" s="3">
        <v>0</v>
      </c>
      <c r="AN100" s="77"/>
    </row>
    <row r="101" spans="1:40" ht="12.75">
      <c r="A101" s="68" t="s">
        <v>207</v>
      </c>
      <c r="B101" s="69" t="s">
        <v>206</v>
      </c>
      <c r="C101" s="26">
        <v>3</v>
      </c>
      <c r="D101" s="26"/>
      <c r="E101" s="70">
        <f t="shared" si="17"/>
        <v>0.04987037695128263</v>
      </c>
      <c r="F101" s="71">
        <v>24877142</v>
      </c>
      <c r="G101" s="72">
        <f t="shared" si="18"/>
        <v>0.01115498562410444</v>
      </c>
      <c r="H101" s="71">
        <v>5564509</v>
      </c>
      <c r="I101" s="72">
        <f t="shared" si="19"/>
        <v>0.01890064269272053</v>
      </c>
      <c r="J101" s="71">
        <v>9428322</v>
      </c>
      <c r="K101" s="73">
        <v>-48851</v>
      </c>
      <c r="L101" s="74">
        <f t="shared" si="20"/>
        <v>9379471</v>
      </c>
      <c r="M101" s="75">
        <f t="shared" si="21"/>
        <v>-0.005181303735701857</v>
      </c>
      <c r="N101" s="76">
        <f t="shared" si="22"/>
        <v>0.0927967048925391</v>
      </c>
      <c r="O101" s="71">
        <v>46290342</v>
      </c>
      <c r="P101" s="73">
        <v>1216461</v>
      </c>
      <c r="Q101" s="74">
        <f t="shared" si="23"/>
        <v>47506803</v>
      </c>
      <c r="R101" s="75">
        <f t="shared" si="24"/>
        <v>0.026278937407721033</v>
      </c>
      <c r="S101" s="76">
        <f t="shared" si="25"/>
        <v>0.022719791265768837</v>
      </c>
      <c r="T101" s="71">
        <v>11333451</v>
      </c>
      <c r="U101" s="73">
        <v>0</v>
      </c>
      <c r="V101" s="74">
        <f t="shared" si="32"/>
        <v>11333451</v>
      </c>
      <c r="W101" s="75">
        <f t="shared" si="26"/>
        <v>0</v>
      </c>
      <c r="X101" s="76">
        <f t="shared" si="27"/>
        <v>0.7841633892488521</v>
      </c>
      <c r="Y101" s="71">
        <v>391168970</v>
      </c>
      <c r="Z101" s="73">
        <v>-8747685</v>
      </c>
      <c r="AA101" s="74">
        <f t="shared" si="33"/>
        <v>382421285</v>
      </c>
      <c r="AB101" s="75">
        <f t="shared" si="28"/>
        <v>-0.022362931804125467</v>
      </c>
      <c r="AC101" s="76">
        <f t="shared" si="29"/>
        <v>0.020394109324732387</v>
      </c>
      <c r="AD101" s="71">
        <v>10173317</v>
      </c>
      <c r="AE101" s="76">
        <f t="shared" si="30"/>
        <v>0</v>
      </c>
      <c r="AF101" s="71">
        <v>0</v>
      </c>
      <c r="AG101" s="71">
        <v>498836053</v>
      </c>
      <c r="AH101" s="73">
        <v>-7580075</v>
      </c>
      <c r="AI101" s="74">
        <v>491255978</v>
      </c>
      <c r="AJ101" s="75">
        <f t="shared" si="31"/>
        <v>-0.015195523568141134</v>
      </c>
      <c r="AK101" s="71">
        <v>0</v>
      </c>
      <c r="AL101" s="71">
        <v>8530</v>
      </c>
      <c r="AM101" s="3">
        <v>0</v>
      </c>
      <c r="AN101" s="77"/>
    </row>
    <row r="102" spans="1:40" ht="12.75">
      <c r="A102" s="68" t="s">
        <v>209</v>
      </c>
      <c r="B102" s="69" t="s">
        <v>208</v>
      </c>
      <c r="C102" s="26">
        <v>3</v>
      </c>
      <c r="D102" s="26"/>
      <c r="E102" s="70">
        <f t="shared" si="17"/>
        <v>0.0705852269981185</v>
      </c>
      <c r="F102" s="71">
        <v>24145623</v>
      </c>
      <c r="G102" s="72">
        <f t="shared" si="18"/>
        <v>0.01727599673583978</v>
      </c>
      <c r="H102" s="71">
        <v>5909731</v>
      </c>
      <c r="I102" s="72">
        <f t="shared" si="19"/>
        <v>0.016369483049211667</v>
      </c>
      <c r="J102" s="71">
        <v>5599633</v>
      </c>
      <c r="K102" s="73">
        <v>-29013</v>
      </c>
      <c r="L102" s="74">
        <f t="shared" si="20"/>
        <v>5570620</v>
      </c>
      <c r="M102" s="75">
        <f t="shared" si="21"/>
        <v>-0.005181232412909917</v>
      </c>
      <c r="N102" s="76">
        <f t="shared" si="22"/>
        <v>0.15385153094413195</v>
      </c>
      <c r="O102" s="71">
        <v>52629158</v>
      </c>
      <c r="P102" s="73">
        <v>1361866</v>
      </c>
      <c r="Q102" s="74">
        <f t="shared" si="23"/>
        <v>53991024</v>
      </c>
      <c r="R102" s="75">
        <f t="shared" si="24"/>
        <v>0.02587664427388331</v>
      </c>
      <c r="S102" s="76">
        <f t="shared" si="25"/>
        <v>0.027188704517549324</v>
      </c>
      <c r="T102" s="71">
        <v>9300646</v>
      </c>
      <c r="U102" s="73">
        <v>44650</v>
      </c>
      <c r="V102" s="74">
        <f t="shared" si="32"/>
        <v>9345296</v>
      </c>
      <c r="W102" s="75">
        <f t="shared" si="26"/>
        <v>0.004800741797935326</v>
      </c>
      <c r="X102" s="76">
        <f t="shared" si="27"/>
        <v>0.6912624534509455</v>
      </c>
      <c r="Y102" s="71">
        <v>236465381</v>
      </c>
      <c r="Z102" s="73">
        <v>-5825956</v>
      </c>
      <c r="AA102" s="74">
        <f t="shared" si="33"/>
        <v>230639425</v>
      </c>
      <c r="AB102" s="75">
        <f t="shared" si="28"/>
        <v>-0.0246376699006101</v>
      </c>
      <c r="AC102" s="76">
        <f t="shared" si="29"/>
        <v>0.02339024735415933</v>
      </c>
      <c r="AD102" s="71">
        <v>8001279</v>
      </c>
      <c r="AE102" s="76">
        <f t="shared" si="30"/>
        <v>7.635695004394194E-05</v>
      </c>
      <c r="AF102" s="71">
        <v>26120</v>
      </c>
      <c r="AG102" s="71">
        <v>342077571</v>
      </c>
      <c r="AH102" s="73">
        <v>-4448453</v>
      </c>
      <c r="AI102" s="74">
        <v>337629118</v>
      </c>
      <c r="AJ102" s="75">
        <f t="shared" si="31"/>
        <v>-0.013004222951524641</v>
      </c>
      <c r="AK102" s="71">
        <v>87990</v>
      </c>
      <c r="AL102" s="71">
        <v>468415</v>
      </c>
      <c r="AM102" s="3">
        <v>0</v>
      </c>
      <c r="AN102" s="77"/>
    </row>
    <row r="103" spans="1:40" ht="12.75">
      <c r="A103" s="68" t="s">
        <v>211</v>
      </c>
      <c r="B103" s="69" t="s">
        <v>210</v>
      </c>
      <c r="C103" s="26">
        <v>3</v>
      </c>
      <c r="D103" s="26"/>
      <c r="E103" s="70">
        <f t="shared" si="17"/>
        <v>0.03980300449229475</v>
      </c>
      <c r="F103" s="71">
        <v>32988359</v>
      </c>
      <c r="G103" s="72">
        <f t="shared" si="18"/>
        <v>0.007905955254737928</v>
      </c>
      <c r="H103" s="71">
        <v>6552382</v>
      </c>
      <c r="I103" s="72">
        <f t="shared" si="19"/>
        <v>0.013763865026879235</v>
      </c>
      <c r="J103" s="71">
        <v>11407363</v>
      </c>
      <c r="K103" s="73">
        <v>-59105</v>
      </c>
      <c r="L103" s="74">
        <f t="shared" si="20"/>
        <v>11348258</v>
      </c>
      <c r="M103" s="75">
        <f t="shared" si="21"/>
        <v>-0.00518130263760345</v>
      </c>
      <c r="N103" s="76">
        <f t="shared" si="22"/>
        <v>0.07957827459921858</v>
      </c>
      <c r="O103" s="71">
        <v>65953732</v>
      </c>
      <c r="P103" s="73">
        <v>833805</v>
      </c>
      <c r="Q103" s="74">
        <f t="shared" si="23"/>
        <v>66787537</v>
      </c>
      <c r="R103" s="75">
        <f t="shared" si="24"/>
        <v>0.012642271706474473</v>
      </c>
      <c r="S103" s="76">
        <f t="shared" si="25"/>
        <v>0.015967071521446507</v>
      </c>
      <c r="T103" s="71">
        <v>13233360</v>
      </c>
      <c r="U103" s="73">
        <v>0</v>
      </c>
      <c r="V103" s="74">
        <f t="shared" si="32"/>
        <v>13233360</v>
      </c>
      <c r="W103" s="75">
        <f t="shared" si="26"/>
        <v>0</v>
      </c>
      <c r="X103" s="76">
        <f t="shared" si="27"/>
        <v>0.8197283592509914</v>
      </c>
      <c r="Y103" s="71">
        <v>679383221</v>
      </c>
      <c r="Z103" s="73">
        <v>-14248360</v>
      </c>
      <c r="AA103" s="74">
        <f t="shared" si="33"/>
        <v>665134861</v>
      </c>
      <c r="AB103" s="75">
        <f t="shared" si="28"/>
        <v>-0.020972493225587037</v>
      </c>
      <c r="AC103" s="76">
        <f t="shared" si="29"/>
        <v>0.023253469854431615</v>
      </c>
      <c r="AD103" s="71">
        <v>19272259</v>
      </c>
      <c r="AE103" s="76">
        <f t="shared" si="30"/>
        <v>0</v>
      </c>
      <c r="AF103" s="71">
        <v>0</v>
      </c>
      <c r="AG103" s="71">
        <v>828790676</v>
      </c>
      <c r="AH103" s="73">
        <v>-13473660</v>
      </c>
      <c r="AI103" s="74">
        <v>815317016</v>
      </c>
      <c r="AJ103" s="75">
        <f t="shared" si="31"/>
        <v>-0.016257012041964624</v>
      </c>
      <c r="AK103" s="71">
        <v>0</v>
      </c>
      <c r="AL103" s="71">
        <v>0</v>
      </c>
      <c r="AM103" s="3">
        <v>0</v>
      </c>
      <c r="AN103" s="77"/>
    </row>
    <row r="104" spans="1:40" ht="12.75">
      <c r="A104" s="68" t="s">
        <v>213</v>
      </c>
      <c r="B104" s="69" t="s">
        <v>212</v>
      </c>
      <c r="C104" s="26">
        <v>3</v>
      </c>
      <c r="D104" s="26"/>
      <c r="E104" s="70">
        <f t="shared" si="17"/>
        <v>0.03183361349095561</v>
      </c>
      <c r="F104" s="71">
        <v>12203519</v>
      </c>
      <c r="G104" s="72">
        <f t="shared" si="18"/>
        <v>0.008545363972451476</v>
      </c>
      <c r="H104" s="71">
        <v>3275893</v>
      </c>
      <c r="I104" s="72">
        <f t="shared" si="19"/>
        <v>0.004884442819531742</v>
      </c>
      <c r="J104" s="71">
        <v>1872467</v>
      </c>
      <c r="K104" s="73">
        <v>-9702</v>
      </c>
      <c r="L104" s="74">
        <f t="shared" si="20"/>
        <v>1862765</v>
      </c>
      <c r="M104" s="75">
        <f t="shared" si="21"/>
        <v>-0.005181399725602641</v>
      </c>
      <c r="N104" s="76">
        <f t="shared" si="22"/>
        <v>0.16377764107299428</v>
      </c>
      <c r="O104" s="71">
        <v>62784690</v>
      </c>
      <c r="P104" s="73">
        <v>0</v>
      </c>
      <c r="Q104" s="74">
        <f t="shared" si="23"/>
        <v>62784690</v>
      </c>
      <c r="R104" s="75">
        <f t="shared" si="24"/>
        <v>0</v>
      </c>
      <c r="S104" s="76">
        <f t="shared" si="25"/>
        <v>0.022353651975356704</v>
      </c>
      <c r="T104" s="71">
        <v>8569345</v>
      </c>
      <c r="U104" s="73">
        <v>-295632</v>
      </c>
      <c r="V104" s="74">
        <f t="shared" si="32"/>
        <v>8273713</v>
      </c>
      <c r="W104" s="75">
        <f t="shared" si="26"/>
        <v>-0.03449878607991626</v>
      </c>
      <c r="X104" s="76">
        <f t="shared" si="27"/>
        <v>0.7501981253613703</v>
      </c>
      <c r="Y104" s="71">
        <v>287590885</v>
      </c>
      <c r="Z104" s="73">
        <v>19154</v>
      </c>
      <c r="AA104" s="74">
        <f t="shared" si="33"/>
        <v>287610039</v>
      </c>
      <c r="AB104" s="75">
        <f t="shared" si="28"/>
        <v>6.660155449641598E-05</v>
      </c>
      <c r="AC104" s="76">
        <f t="shared" si="29"/>
        <v>0.01840716130733982</v>
      </c>
      <c r="AD104" s="71">
        <v>7056445</v>
      </c>
      <c r="AE104" s="76">
        <f t="shared" si="30"/>
        <v>0</v>
      </c>
      <c r="AF104" s="71">
        <v>0</v>
      </c>
      <c r="AG104" s="71">
        <v>383353244</v>
      </c>
      <c r="AH104" s="73">
        <v>-286180</v>
      </c>
      <c r="AI104" s="74">
        <v>383067064</v>
      </c>
      <c r="AJ104" s="75">
        <f t="shared" si="31"/>
        <v>-0.0007465177469582076</v>
      </c>
      <c r="AK104" s="71">
        <v>3387925</v>
      </c>
      <c r="AL104" s="71">
        <v>1178535</v>
      </c>
      <c r="AM104" s="3">
        <v>0</v>
      </c>
      <c r="AN104" s="77"/>
    </row>
    <row r="105" spans="1:40" ht="12.75">
      <c r="A105" s="68" t="s">
        <v>215</v>
      </c>
      <c r="B105" s="69" t="s">
        <v>214</v>
      </c>
      <c r="C105" s="26">
        <v>3</v>
      </c>
      <c r="D105" s="26"/>
      <c r="E105" s="70">
        <f t="shared" si="17"/>
        <v>0.03809760542920211</v>
      </c>
      <c r="F105" s="71">
        <v>43098853</v>
      </c>
      <c r="G105" s="72">
        <f t="shared" si="18"/>
        <v>0.02359212627272736</v>
      </c>
      <c r="H105" s="71">
        <v>26689173</v>
      </c>
      <c r="I105" s="72">
        <f t="shared" si="19"/>
        <v>0.009141485261203043</v>
      </c>
      <c r="J105" s="71">
        <v>10341530</v>
      </c>
      <c r="K105" s="73">
        <v>-53583</v>
      </c>
      <c r="L105" s="74">
        <f t="shared" si="20"/>
        <v>10287947</v>
      </c>
      <c r="M105" s="75">
        <f t="shared" si="21"/>
        <v>-0.005181341639003126</v>
      </c>
      <c r="N105" s="76">
        <f t="shared" si="22"/>
        <v>0.46192345709636823</v>
      </c>
      <c r="O105" s="71">
        <v>522562270</v>
      </c>
      <c r="P105" s="73">
        <v>0</v>
      </c>
      <c r="Q105" s="74">
        <f t="shared" si="23"/>
        <v>522562270</v>
      </c>
      <c r="R105" s="75">
        <f t="shared" si="24"/>
        <v>0</v>
      </c>
      <c r="S105" s="76">
        <f t="shared" si="25"/>
        <v>0.14269316776336932</v>
      </c>
      <c r="T105" s="71">
        <v>161425155</v>
      </c>
      <c r="U105" s="73">
        <v>-6442158</v>
      </c>
      <c r="V105" s="74">
        <f t="shared" si="32"/>
        <v>154982997</v>
      </c>
      <c r="W105" s="75">
        <f t="shared" si="26"/>
        <v>-0.03990801805332013</v>
      </c>
      <c r="X105" s="76">
        <f t="shared" si="27"/>
        <v>0.3130041042352024</v>
      </c>
      <c r="Y105" s="71">
        <v>354093590</v>
      </c>
      <c r="Z105" s="73">
        <v>0</v>
      </c>
      <c r="AA105" s="74">
        <f t="shared" si="33"/>
        <v>354093590</v>
      </c>
      <c r="AB105" s="75">
        <f t="shared" si="28"/>
        <v>0</v>
      </c>
      <c r="AC105" s="76">
        <f t="shared" si="29"/>
        <v>0.011548053941927526</v>
      </c>
      <c r="AD105" s="71">
        <v>13064020</v>
      </c>
      <c r="AE105" s="76">
        <f t="shared" si="30"/>
        <v>0</v>
      </c>
      <c r="AF105" s="71">
        <v>0</v>
      </c>
      <c r="AG105" s="71">
        <v>1131274591</v>
      </c>
      <c r="AH105" s="73">
        <v>-6495741</v>
      </c>
      <c r="AI105" s="74">
        <v>1124778850</v>
      </c>
      <c r="AJ105" s="75">
        <f t="shared" si="31"/>
        <v>-0.005741966673412185</v>
      </c>
      <c r="AK105" s="71">
        <v>48100</v>
      </c>
      <c r="AL105" s="71">
        <v>371205</v>
      </c>
      <c r="AM105" s="3">
        <v>0</v>
      </c>
      <c r="AN105" s="77"/>
    </row>
    <row r="106" spans="1:40" ht="12.75">
      <c r="A106" s="68" t="s">
        <v>217</v>
      </c>
      <c r="B106" s="69" t="s">
        <v>216</v>
      </c>
      <c r="C106" s="26">
        <v>3</v>
      </c>
      <c r="D106" s="26"/>
      <c r="E106" s="70">
        <f t="shared" si="17"/>
        <v>0.05306869977767295</v>
      </c>
      <c r="F106" s="71">
        <v>26126340</v>
      </c>
      <c r="G106" s="72">
        <f t="shared" si="18"/>
        <v>0.013830576178139967</v>
      </c>
      <c r="H106" s="71">
        <v>6808954</v>
      </c>
      <c r="I106" s="72">
        <f t="shared" si="19"/>
        <v>0.016458267312316747</v>
      </c>
      <c r="J106" s="71">
        <v>8102597</v>
      </c>
      <c r="K106" s="73">
        <v>-41982</v>
      </c>
      <c r="L106" s="74">
        <f t="shared" si="20"/>
        <v>8060615</v>
      </c>
      <c r="M106" s="75">
        <f t="shared" si="21"/>
        <v>-0.005181301748069168</v>
      </c>
      <c r="N106" s="76">
        <f t="shared" si="22"/>
        <v>0.20429051746257015</v>
      </c>
      <c r="O106" s="71">
        <v>100574605</v>
      </c>
      <c r="P106" s="73">
        <v>-70653</v>
      </c>
      <c r="Q106" s="74">
        <f t="shared" si="23"/>
        <v>100503952</v>
      </c>
      <c r="R106" s="75">
        <f t="shared" si="24"/>
        <v>-0.0007024934375829764</v>
      </c>
      <c r="S106" s="76">
        <f t="shared" si="25"/>
        <v>0.022624793945061623</v>
      </c>
      <c r="T106" s="71">
        <v>11138450</v>
      </c>
      <c r="U106" s="73">
        <v>-438605</v>
      </c>
      <c r="V106" s="74">
        <f t="shared" si="32"/>
        <v>10699845</v>
      </c>
      <c r="W106" s="75">
        <f t="shared" si="26"/>
        <v>-0.03937756150990488</v>
      </c>
      <c r="X106" s="76">
        <f t="shared" si="27"/>
        <v>0.6690768018485266</v>
      </c>
      <c r="Y106" s="71">
        <v>329394315</v>
      </c>
      <c r="Z106" s="73">
        <v>612254</v>
      </c>
      <c r="AA106" s="74">
        <f t="shared" si="33"/>
        <v>330006569</v>
      </c>
      <c r="AB106" s="75">
        <f t="shared" si="28"/>
        <v>0.001858726675352609</v>
      </c>
      <c r="AC106" s="76">
        <f t="shared" si="29"/>
        <v>0.02065034347571199</v>
      </c>
      <c r="AD106" s="71">
        <v>10166405</v>
      </c>
      <c r="AE106" s="76">
        <f t="shared" si="30"/>
        <v>0</v>
      </c>
      <c r="AF106" s="71">
        <v>0</v>
      </c>
      <c r="AG106" s="71">
        <v>492311666</v>
      </c>
      <c r="AH106" s="73">
        <v>61014</v>
      </c>
      <c r="AI106" s="74">
        <v>492372680</v>
      </c>
      <c r="AJ106" s="75">
        <f t="shared" si="31"/>
        <v>0.00012393368716149823</v>
      </c>
      <c r="AK106" s="71">
        <v>17240</v>
      </c>
      <c r="AL106" s="71">
        <v>173315</v>
      </c>
      <c r="AM106" s="3">
        <v>0</v>
      </c>
      <c r="AN106" s="77"/>
    </row>
    <row r="107" spans="1:40" ht="12.75">
      <c r="A107" s="68" t="s">
        <v>219</v>
      </c>
      <c r="B107" s="69" t="s">
        <v>218</v>
      </c>
      <c r="C107" s="26">
        <v>3</v>
      </c>
      <c r="D107" s="26"/>
      <c r="E107" s="70">
        <f t="shared" si="17"/>
        <v>0.030519586391505444</v>
      </c>
      <c r="F107" s="71">
        <v>19665538</v>
      </c>
      <c r="G107" s="72">
        <f t="shared" si="18"/>
        <v>0.20926013691154202</v>
      </c>
      <c r="H107" s="71">
        <v>134838432</v>
      </c>
      <c r="I107" s="72">
        <f t="shared" si="19"/>
        <v>0.038183129660668454</v>
      </c>
      <c r="J107" s="71">
        <v>24603603</v>
      </c>
      <c r="K107" s="73">
        <v>-127480</v>
      </c>
      <c r="L107" s="74">
        <f t="shared" si="20"/>
        <v>24476123</v>
      </c>
      <c r="M107" s="75">
        <f t="shared" si="21"/>
        <v>-0.005181354942200945</v>
      </c>
      <c r="N107" s="76">
        <f t="shared" si="22"/>
        <v>0.09023990991491553</v>
      </c>
      <c r="O107" s="71">
        <v>58146803</v>
      </c>
      <c r="P107" s="73">
        <v>-467288</v>
      </c>
      <c r="Q107" s="74">
        <f t="shared" si="23"/>
        <v>57679515</v>
      </c>
      <c r="R107" s="75">
        <f t="shared" si="24"/>
        <v>-0.008036348963157957</v>
      </c>
      <c r="S107" s="76">
        <f t="shared" si="25"/>
        <v>0.012984830949846003</v>
      </c>
      <c r="T107" s="71">
        <v>8366879</v>
      </c>
      <c r="U107" s="73">
        <v>-157756</v>
      </c>
      <c r="V107" s="74">
        <f t="shared" si="32"/>
        <v>8209123</v>
      </c>
      <c r="W107" s="75">
        <f t="shared" si="26"/>
        <v>-0.01885482029798686</v>
      </c>
      <c r="X107" s="76">
        <f t="shared" si="27"/>
        <v>0.6009738444352171</v>
      </c>
      <c r="Y107" s="71">
        <v>387242272</v>
      </c>
      <c r="Z107" s="73">
        <v>4036201</v>
      </c>
      <c r="AA107" s="74">
        <f t="shared" si="33"/>
        <v>391278473</v>
      </c>
      <c r="AB107" s="75">
        <f t="shared" si="28"/>
        <v>0.010422934921732924</v>
      </c>
      <c r="AC107" s="76">
        <f t="shared" si="29"/>
        <v>0.01783856173630549</v>
      </c>
      <c r="AD107" s="71">
        <v>11494419</v>
      </c>
      <c r="AE107" s="76">
        <f t="shared" si="30"/>
        <v>0</v>
      </c>
      <c r="AF107" s="71">
        <v>0</v>
      </c>
      <c r="AG107" s="71">
        <v>644357946</v>
      </c>
      <c r="AH107" s="73">
        <v>3283677</v>
      </c>
      <c r="AI107" s="74">
        <v>647641623</v>
      </c>
      <c r="AJ107" s="75">
        <f t="shared" si="31"/>
        <v>0.005096044861996627</v>
      </c>
      <c r="AK107" s="71">
        <v>0</v>
      </c>
      <c r="AL107" s="71">
        <v>0</v>
      </c>
      <c r="AM107" s="3">
        <v>0</v>
      </c>
      <c r="AN107" s="77"/>
    </row>
    <row r="108" spans="1:40" ht="12.75">
      <c r="A108" s="68" t="s">
        <v>221</v>
      </c>
      <c r="B108" s="69" t="s">
        <v>220</v>
      </c>
      <c r="C108" s="26">
        <v>3</v>
      </c>
      <c r="D108" s="26"/>
      <c r="E108" s="70">
        <f t="shared" si="17"/>
        <v>0.03110820605399027</v>
      </c>
      <c r="F108" s="71">
        <v>21213321</v>
      </c>
      <c r="G108" s="72">
        <f t="shared" si="18"/>
        <v>0.037603754298474436</v>
      </c>
      <c r="H108" s="71">
        <v>25642768</v>
      </c>
      <c r="I108" s="72">
        <f t="shared" si="19"/>
        <v>0.15194944990223508</v>
      </c>
      <c r="J108" s="71">
        <v>103617433</v>
      </c>
      <c r="K108" s="73">
        <v>-536877</v>
      </c>
      <c r="L108" s="74">
        <f t="shared" si="20"/>
        <v>103080556</v>
      </c>
      <c r="M108" s="75">
        <f t="shared" si="21"/>
        <v>-0.005181338549469759</v>
      </c>
      <c r="N108" s="76">
        <f t="shared" si="22"/>
        <v>0.09802692197418894</v>
      </c>
      <c r="O108" s="71">
        <v>66846560</v>
      </c>
      <c r="P108" s="73">
        <v>-636972</v>
      </c>
      <c r="Q108" s="74">
        <f t="shared" si="23"/>
        <v>66209588</v>
      </c>
      <c r="R108" s="75">
        <f t="shared" si="24"/>
        <v>-0.00952886730446563</v>
      </c>
      <c r="S108" s="76">
        <f t="shared" si="25"/>
        <v>0.012837800009456236</v>
      </c>
      <c r="T108" s="71">
        <v>8754358</v>
      </c>
      <c r="U108" s="73">
        <v>16070</v>
      </c>
      <c r="V108" s="74">
        <f t="shared" si="32"/>
        <v>8770428</v>
      </c>
      <c r="W108" s="75">
        <f t="shared" si="26"/>
        <v>0.0018356571664078622</v>
      </c>
      <c r="X108" s="76">
        <f t="shared" si="27"/>
        <v>0.648588787974442</v>
      </c>
      <c r="Y108" s="71">
        <v>442285940</v>
      </c>
      <c r="Z108" s="73">
        <v>-10580776</v>
      </c>
      <c r="AA108" s="74">
        <f t="shared" si="33"/>
        <v>431705164</v>
      </c>
      <c r="AB108" s="75">
        <f t="shared" si="28"/>
        <v>-0.023922930943723872</v>
      </c>
      <c r="AC108" s="76">
        <f t="shared" si="29"/>
        <v>0.019781962183264837</v>
      </c>
      <c r="AD108" s="71">
        <v>13489724</v>
      </c>
      <c r="AE108" s="76">
        <f t="shared" si="30"/>
        <v>0.0001031176039482214</v>
      </c>
      <c r="AF108" s="71">
        <v>70318</v>
      </c>
      <c r="AG108" s="71">
        <v>681920422</v>
      </c>
      <c r="AH108" s="73">
        <v>-11738555</v>
      </c>
      <c r="AI108" s="74">
        <v>670181867</v>
      </c>
      <c r="AJ108" s="75">
        <f t="shared" si="31"/>
        <v>-0.017213966060104297</v>
      </c>
      <c r="AK108" s="71">
        <v>0</v>
      </c>
      <c r="AL108" s="71">
        <v>0</v>
      </c>
      <c r="AM108" s="3">
        <v>0</v>
      </c>
      <c r="AN108" s="77"/>
    </row>
    <row r="109" spans="1:40" ht="12.75">
      <c r="A109" s="68" t="s">
        <v>223</v>
      </c>
      <c r="B109" s="69" t="s">
        <v>222</v>
      </c>
      <c r="C109" s="26">
        <v>3</v>
      </c>
      <c r="D109" s="26"/>
      <c r="E109" s="70">
        <f t="shared" si="17"/>
        <v>0.03104801312667055</v>
      </c>
      <c r="F109" s="71">
        <v>12566693</v>
      </c>
      <c r="G109" s="72">
        <f t="shared" si="18"/>
        <v>0.004944487850079779</v>
      </c>
      <c r="H109" s="71">
        <v>2001283</v>
      </c>
      <c r="I109" s="72">
        <f t="shared" si="19"/>
        <v>0.0005778130196969434</v>
      </c>
      <c r="J109" s="71">
        <v>233870</v>
      </c>
      <c r="K109" s="73">
        <v>-1212</v>
      </c>
      <c r="L109" s="74">
        <f t="shared" si="20"/>
        <v>232658</v>
      </c>
      <c r="M109" s="75">
        <f t="shared" si="21"/>
        <v>-0.005182366271860435</v>
      </c>
      <c r="N109" s="76">
        <f t="shared" si="22"/>
        <v>0.17332343649929047</v>
      </c>
      <c r="O109" s="71">
        <v>70152715</v>
      </c>
      <c r="P109" s="73">
        <v>30980</v>
      </c>
      <c r="Q109" s="74">
        <f t="shared" si="23"/>
        <v>70183695</v>
      </c>
      <c r="R109" s="75">
        <f t="shared" si="24"/>
        <v>0.0004416079976377251</v>
      </c>
      <c r="S109" s="76">
        <f t="shared" si="25"/>
        <v>0.026632211712785535</v>
      </c>
      <c r="T109" s="71">
        <v>10779396</v>
      </c>
      <c r="U109" s="73">
        <v>0</v>
      </c>
      <c r="V109" s="74">
        <f t="shared" si="32"/>
        <v>10779396</v>
      </c>
      <c r="W109" s="75">
        <f t="shared" si="26"/>
        <v>0</v>
      </c>
      <c r="X109" s="76">
        <f t="shared" si="27"/>
        <v>0.7434863570901954</v>
      </c>
      <c r="Y109" s="71">
        <v>300926335</v>
      </c>
      <c r="Z109" s="73">
        <v>938798</v>
      </c>
      <c r="AA109" s="74">
        <f t="shared" si="33"/>
        <v>301865133</v>
      </c>
      <c r="AB109" s="75">
        <f t="shared" si="28"/>
        <v>0.0031196937283671103</v>
      </c>
      <c r="AC109" s="76">
        <f t="shared" si="29"/>
        <v>0.019987680701281336</v>
      </c>
      <c r="AD109" s="71">
        <v>8090020</v>
      </c>
      <c r="AE109" s="76">
        <f t="shared" si="30"/>
        <v>0</v>
      </c>
      <c r="AF109" s="71">
        <v>0</v>
      </c>
      <c r="AG109" s="71">
        <v>404750312</v>
      </c>
      <c r="AH109" s="73">
        <v>968566</v>
      </c>
      <c r="AI109" s="74">
        <v>405718878</v>
      </c>
      <c r="AJ109" s="75">
        <f t="shared" si="31"/>
        <v>0.002392996302372214</v>
      </c>
      <c r="AK109" s="71">
        <v>0</v>
      </c>
      <c r="AL109" s="71">
        <v>40465</v>
      </c>
      <c r="AM109" s="3">
        <v>0</v>
      </c>
      <c r="AN109" s="77"/>
    </row>
    <row r="110" spans="1:40" ht="12.75">
      <c r="A110" s="68" t="s">
        <v>225</v>
      </c>
      <c r="B110" s="69" t="s">
        <v>224</v>
      </c>
      <c r="C110" s="26">
        <v>3</v>
      </c>
      <c r="D110" s="26"/>
      <c r="E110" s="70">
        <f t="shared" si="17"/>
        <v>0.02140626313347734</v>
      </c>
      <c r="F110" s="71">
        <v>9770745</v>
      </c>
      <c r="G110" s="72">
        <f t="shared" si="18"/>
        <v>0.03525620955464079</v>
      </c>
      <c r="H110" s="71">
        <v>16092460</v>
      </c>
      <c r="I110" s="72">
        <f t="shared" si="19"/>
        <v>0.0032059054382138985</v>
      </c>
      <c r="J110" s="71">
        <v>1463314</v>
      </c>
      <c r="K110" s="73">
        <v>-7582</v>
      </c>
      <c r="L110" s="74">
        <f t="shared" si="20"/>
        <v>1455732</v>
      </c>
      <c r="M110" s="75">
        <f t="shared" si="21"/>
        <v>-0.005181389640227593</v>
      </c>
      <c r="N110" s="76">
        <f t="shared" si="22"/>
        <v>0.4637416900354336</v>
      </c>
      <c r="O110" s="71">
        <v>211671779</v>
      </c>
      <c r="P110" s="73">
        <v>-3141921</v>
      </c>
      <c r="Q110" s="74">
        <f t="shared" si="23"/>
        <v>208529858</v>
      </c>
      <c r="R110" s="75">
        <f t="shared" si="24"/>
        <v>-0.01484336275172516</v>
      </c>
      <c r="S110" s="76">
        <f t="shared" si="25"/>
        <v>0.022699648365073318</v>
      </c>
      <c r="T110" s="71">
        <v>10361102</v>
      </c>
      <c r="U110" s="73">
        <v>-12490</v>
      </c>
      <c r="V110" s="74">
        <f t="shared" si="32"/>
        <v>10348612</v>
      </c>
      <c r="W110" s="75">
        <f t="shared" si="26"/>
        <v>-0.001205470228938968</v>
      </c>
      <c r="X110" s="76">
        <f t="shared" si="27"/>
        <v>0.4478253335318012</v>
      </c>
      <c r="Y110" s="71">
        <v>204406865</v>
      </c>
      <c r="Z110" s="73">
        <v>15270</v>
      </c>
      <c r="AA110" s="74">
        <f t="shared" si="33"/>
        <v>204422135</v>
      </c>
      <c r="AB110" s="75">
        <f t="shared" si="28"/>
        <v>7.470394891091353E-05</v>
      </c>
      <c r="AC110" s="76">
        <f t="shared" si="29"/>
        <v>0.005846375892109197</v>
      </c>
      <c r="AD110" s="71">
        <v>2668539</v>
      </c>
      <c r="AE110" s="76">
        <f t="shared" si="30"/>
        <v>1.8574049250658048E-05</v>
      </c>
      <c r="AF110" s="71">
        <v>8478</v>
      </c>
      <c r="AG110" s="71">
        <v>456443282</v>
      </c>
      <c r="AH110" s="73">
        <v>-3146723</v>
      </c>
      <c r="AI110" s="74">
        <v>453296559</v>
      </c>
      <c r="AJ110" s="75">
        <f t="shared" si="31"/>
        <v>-0.006894006602993447</v>
      </c>
      <c r="AK110" s="71">
        <v>10750</v>
      </c>
      <c r="AL110" s="71">
        <v>0</v>
      </c>
      <c r="AM110" s="3">
        <v>0</v>
      </c>
      <c r="AN110" s="77"/>
    </row>
    <row r="111" spans="1:40" ht="12.75">
      <c r="A111" s="68" t="s">
        <v>227</v>
      </c>
      <c r="B111" s="69" t="s">
        <v>226</v>
      </c>
      <c r="C111" s="26">
        <v>3</v>
      </c>
      <c r="D111" s="26"/>
      <c r="E111" s="70">
        <f t="shared" si="17"/>
        <v>0.031113255291333273</v>
      </c>
      <c r="F111" s="71">
        <v>14378030</v>
      </c>
      <c r="G111" s="72">
        <f t="shared" si="18"/>
        <v>0.04481055712226922</v>
      </c>
      <c r="H111" s="71">
        <v>20707815</v>
      </c>
      <c r="I111" s="72">
        <f t="shared" si="19"/>
        <v>0.17783875051349043</v>
      </c>
      <c r="J111" s="71">
        <v>82182686</v>
      </c>
      <c r="K111" s="73">
        <v>-425817</v>
      </c>
      <c r="L111" s="74">
        <f t="shared" si="20"/>
        <v>81756869</v>
      </c>
      <c r="M111" s="75">
        <f t="shared" si="21"/>
        <v>-0.005181346835025568</v>
      </c>
      <c r="N111" s="76">
        <f t="shared" si="22"/>
        <v>0.052343575963093414</v>
      </c>
      <c r="O111" s="71">
        <v>24188967</v>
      </c>
      <c r="P111" s="73">
        <v>-77384</v>
      </c>
      <c r="Q111" s="74">
        <f t="shared" si="23"/>
        <v>24111583</v>
      </c>
      <c r="R111" s="75">
        <f t="shared" si="24"/>
        <v>-0.0031991444694599814</v>
      </c>
      <c r="S111" s="76">
        <f t="shared" si="25"/>
        <v>0.0047220552649071875</v>
      </c>
      <c r="T111" s="71">
        <v>2182152</v>
      </c>
      <c r="U111" s="73">
        <v>0</v>
      </c>
      <c r="V111" s="74">
        <f t="shared" si="32"/>
        <v>2182152</v>
      </c>
      <c r="W111" s="75">
        <f t="shared" si="26"/>
        <v>0</v>
      </c>
      <c r="X111" s="76">
        <f t="shared" si="27"/>
        <v>0.6782603009183032</v>
      </c>
      <c r="Y111" s="71">
        <v>313437050</v>
      </c>
      <c r="Z111" s="73">
        <v>9174056</v>
      </c>
      <c r="AA111" s="74">
        <f t="shared" si="33"/>
        <v>322611106</v>
      </c>
      <c r="AB111" s="75">
        <f t="shared" si="28"/>
        <v>0.029269213706548093</v>
      </c>
      <c r="AC111" s="76">
        <f t="shared" si="29"/>
        <v>0.010897644863705758</v>
      </c>
      <c r="AD111" s="71">
        <v>5036010</v>
      </c>
      <c r="AE111" s="76">
        <f t="shared" si="30"/>
        <v>1.3860062897419857E-05</v>
      </c>
      <c r="AF111" s="71">
        <v>6405</v>
      </c>
      <c r="AG111" s="71">
        <v>462119115</v>
      </c>
      <c r="AH111" s="73">
        <v>8670855</v>
      </c>
      <c r="AI111" s="74">
        <v>470789970</v>
      </c>
      <c r="AJ111" s="75">
        <f t="shared" si="31"/>
        <v>0.018763246787573372</v>
      </c>
      <c r="AK111" s="71">
        <v>0</v>
      </c>
      <c r="AL111" s="71">
        <v>0</v>
      </c>
      <c r="AM111" s="3">
        <v>0</v>
      </c>
      <c r="AN111" s="77"/>
    </row>
    <row r="112" spans="1:40" ht="12.75">
      <c r="A112" s="68" t="s">
        <v>229</v>
      </c>
      <c r="B112" s="69" t="s">
        <v>228</v>
      </c>
      <c r="C112" s="26">
        <v>3</v>
      </c>
      <c r="D112" s="26"/>
      <c r="E112" s="70">
        <f t="shared" si="17"/>
        <v>0.040087369757727004</v>
      </c>
      <c r="F112" s="71">
        <v>31439450</v>
      </c>
      <c r="G112" s="72">
        <f t="shared" si="18"/>
        <v>0.004713717071701159</v>
      </c>
      <c r="H112" s="71">
        <v>3696842</v>
      </c>
      <c r="I112" s="72">
        <f t="shared" si="19"/>
        <v>0.008629642002585512</v>
      </c>
      <c r="J112" s="71">
        <v>6767997</v>
      </c>
      <c r="K112" s="73">
        <v>-35067</v>
      </c>
      <c r="L112" s="74">
        <f t="shared" si="20"/>
        <v>6732930</v>
      </c>
      <c r="M112" s="75">
        <f t="shared" si="21"/>
        <v>-0.00518129662291517</v>
      </c>
      <c r="N112" s="76">
        <f t="shared" si="22"/>
        <v>0.06474482439477858</v>
      </c>
      <c r="O112" s="71">
        <v>50777631</v>
      </c>
      <c r="P112" s="73">
        <v>523566</v>
      </c>
      <c r="Q112" s="74">
        <f t="shared" si="23"/>
        <v>51301197</v>
      </c>
      <c r="R112" s="75">
        <f t="shared" si="24"/>
        <v>0.010310957594693616</v>
      </c>
      <c r="S112" s="76">
        <f t="shared" si="25"/>
        <v>0.010144334830176514</v>
      </c>
      <c r="T112" s="71">
        <v>7955930</v>
      </c>
      <c r="U112" s="73">
        <v>0</v>
      </c>
      <c r="V112" s="74">
        <f t="shared" si="32"/>
        <v>7955930</v>
      </c>
      <c r="W112" s="75">
        <f t="shared" si="26"/>
        <v>0</v>
      </c>
      <c r="X112" s="76">
        <f t="shared" si="27"/>
        <v>0.8319284007262132</v>
      </c>
      <c r="Y112" s="71">
        <v>652459154</v>
      </c>
      <c r="Z112" s="73">
        <v>-1595754</v>
      </c>
      <c r="AA112" s="74">
        <f t="shared" si="33"/>
        <v>650863400</v>
      </c>
      <c r="AB112" s="75">
        <f t="shared" si="28"/>
        <v>-0.002445753102270062</v>
      </c>
      <c r="AC112" s="76">
        <f t="shared" si="29"/>
        <v>0.03975171121681798</v>
      </c>
      <c r="AD112" s="71">
        <v>31176202</v>
      </c>
      <c r="AE112" s="76">
        <f t="shared" si="30"/>
        <v>0</v>
      </c>
      <c r="AF112" s="71">
        <v>0</v>
      </c>
      <c r="AG112" s="71">
        <v>784273206</v>
      </c>
      <c r="AH112" s="73">
        <v>-1107255</v>
      </c>
      <c r="AI112" s="74">
        <v>783165951</v>
      </c>
      <c r="AJ112" s="75">
        <f t="shared" si="31"/>
        <v>-0.0014118230630972238</v>
      </c>
      <c r="AK112" s="71">
        <v>0</v>
      </c>
      <c r="AL112" s="71">
        <v>136200</v>
      </c>
      <c r="AM112" s="3">
        <v>0</v>
      </c>
      <c r="AN112" s="77"/>
    </row>
    <row r="113" spans="1:40" ht="12.75">
      <c r="A113" s="68" t="s">
        <v>231</v>
      </c>
      <c r="B113" s="69" t="s">
        <v>230</v>
      </c>
      <c r="C113" s="26">
        <v>3</v>
      </c>
      <c r="D113" s="26"/>
      <c r="E113" s="70">
        <f t="shared" si="17"/>
        <v>0.0607901097277841</v>
      </c>
      <c r="F113" s="71">
        <v>178602578</v>
      </c>
      <c r="G113" s="72">
        <f t="shared" si="18"/>
        <v>0.00915583318534196</v>
      </c>
      <c r="H113" s="71">
        <v>26900024</v>
      </c>
      <c r="I113" s="72">
        <f t="shared" si="19"/>
        <v>0.014099897687365422</v>
      </c>
      <c r="J113" s="71">
        <v>41425786</v>
      </c>
      <c r="K113" s="73">
        <v>-214642</v>
      </c>
      <c r="L113" s="74">
        <f t="shared" si="20"/>
        <v>41211144</v>
      </c>
      <c r="M113" s="75">
        <f t="shared" si="21"/>
        <v>-0.005181362159308214</v>
      </c>
      <c r="N113" s="76">
        <f t="shared" si="22"/>
        <v>0.5976353680951355</v>
      </c>
      <c r="O113" s="71">
        <v>1755864859</v>
      </c>
      <c r="P113" s="73">
        <v>56567301</v>
      </c>
      <c r="Q113" s="74">
        <f t="shared" si="23"/>
        <v>1812432160</v>
      </c>
      <c r="R113" s="75">
        <f t="shared" si="24"/>
        <v>0.03221620428819118</v>
      </c>
      <c r="S113" s="76">
        <f t="shared" si="25"/>
        <v>0.3124974445803068</v>
      </c>
      <c r="T113" s="71">
        <v>918123844</v>
      </c>
      <c r="U113" s="73">
        <v>0</v>
      </c>
      <c r="V113" s="74">
        <f t="shared" si="32"/>
        <v>918123844</v>
      </c>
      <c r="W113" s="75">
        <f t="shared" si="26"/>
        <v>0</v>
      </c>
      <c r="X113" s="76">
        <f t="shared" si="27"/>
        <v>0.005709902294256626</v>
      </c>
      <c r="Y113" s="71">
        <v>16775809</v>
      </c>
      <c r="Z113" s="73">
        <v>236279</v>
      </c>
      <c r="AA113" s="74">
        <f t="shared" si="33"/>
        <v>17012088</v>
      </c>
      <c r="AB113" s="75">
        <f t="shared" si="28"/>
        <v>0.014084507042253521</v>
      </c>
      <c r="AC113" s="76">
        <f t="shared" si="29"/>
        <v>0.00011144442980957103</v>
      </c>
      <c r="AD113" s="71">
        <v>327426</v>
      </c>
      <c r="AE113" s="76">
        <f t="shared" si="30"/>
        <v>0</v>
      </c>
      <c r="AF113" s="71">
        <v>0</v>
      </c>
      <c r="AG113" s="71">
        <v>2938020326</v>
      </c>
      <c r="AH113" s="73">
        <v>56588938</v>
      </c>
      <c r="AI113" s="74">
        <v>2994609264</v>
      </c>
      <c r="AJ113" s="75">
        <f t="shared" si="31"/>
        <v>0.019260907591147822</v>
      </c>
      <c r="AK113" s="71">
        <v>2022013</v>
      </c>
      <c r="AL113" s="71">
        <v>13517674</v>
      </c>
      <c r="AM113" s="3">
        <v>0</v>
      </c>
      <c r="AN113" s="77"/>
    </row>
    <row r="114" spans="1:40" ht="12.75">
      <c r="A114" s="68" t="s">
        <v>233</v>
      </c>
      <c r="B114" s="69" t="s">
        <v>232</v>
      </c>
      <c r="C114" s="26">
        <v>3</v>
      </c>
      <c r="D114" s="26"/>
      <c r="E114" s="70">
        <f t="shared" si="17"/>
        <v>0.05586963365527138</v>
      </c>
      <c r="F114" s="71">
        <v>52485264</v>
      </c>
      <c r="G114" s="72">
        <f t="shared" si="18"/>
        <v>0.015892645973903188</v>
      </c>
      <c r="H114" s="71">
        <v>14929930</v>
      </c>
      <c r="I114" s="72">
        <f t="shared" si="19"/>
        <v>0.05474684435504534</v>
      </c>
      <c r="J114" s="71">
        <v>51430489</v>
      </c>
      <c r="K114" s="73">
        <v>-266480</v>
      </c>
      <c r="L114" s="74">
        <f t="shared" si="20"/>
        <v>51164009</v>
      </c>
      <c r="M114" s="75">
        <f t="shared" si="21"/>
        <v>-0.005181362362702793</v>
      </c>
      <c r="N114" s="76">
        <f t="shared" si="22"/>
        <v>0.23363742022599454</v>
      </c>
      <c r="O114" s="71">
        <v>219484555</v>
      </c>
      <c r="P114" s="73">
        <v>4729452</v>
      </c>
      <c r="Q114" s="74">
        <f t="shared" si="23"/>
        <v>224214007</v>
      </c>
      <c r="R114" s="75">
        <f t="shared" si="24"/>
        <v>0.02154799457301221</v>
      </c>
      <c r="S114" s="76">
        <f t="shared" si="25"/>
        <v>0.0423087127040323</v>
      </c>
      <c r="T114" s="71">
        <v>39745812</v>
      </c>
      <c r="U114" s="73">
        <v>0</v>
      </c>
      <c r="V114" s="74">
        <f t="shared" si="32"/>
        <v>39745812</v>
      </c>
      <c r="W114" s="75">
        <f t="shared" si="26"/>
        <v>0</v>
      </c>
      <c r="X114" s="76">
        <f t="shared" si="27"/>
        <v>0.5783102071434835</v>
      </c>
      <c r="Y114" s="71">
        <v>543278377</v>
      </c>
      <c r="Z114" s="73">
        <v>3704513</v>
      </c>
      <c r="AA114" s="74">
        <f t="shared" si="33"/>
        <v>546982890</v>
      </c>
      <c r="AB114" s="75">
        <f t="shared" si="28"/>
        <v>0.006818811785693433</v>
      </c>
      <c r="AC114" s="76">
        <f t="shared" si="29"/>
        <v>0.01923453594226984</v>
      </c>
      <c r="AD114" s="71">
        <v>18069381</v>
      </c>
      <c r="AE114" s="76">
        <f t="shared" si="30"/>
        <v>0</v>
      </c>
      <c r="AF114" s="71">
        <v>0</v>
      </c>
      <c r="AG114" s="71">
        <v>939423808</v>
      </c>
      <c r="AH114" s="73">
        <v>8167485</v>
      </c>
      <c r="AI114" s="74">
        <v>947591293</v>
      </c>
      <c r="AJ114" s="75">
        <f t="shared" si="31"/>
        <v>0.008694143080521119</v>
      </c>
      <c r="AK114" s="71">
        <v>0</v>
      </c>
      <c r="AL114" s="71">
        <v>0</v>
      </c>
      <c r="AM114" s="3">
        <v>0</v>
      </c>
      <c r="AN114" s="77"/>
    </row>
    <row r="115" spans="1:40" ht="12.75">
      <c r="A115" s="68" t="s">
        <v>235</v>
      </c>
      <c r="B115" s="69" t="s">
        <v>234</v>
      </c>
      <c r="C115" s="26">
        <v>3</v>
      </c>
      <c r="D115" s="26"/>
      <c r="E115" s="70">
        <f t="shared" si="17"/>
        <v>0.07429869865704739</v>
      </c>
      <c r="F115" s="71">
        <v>61572182</v>
      </c>
      <c r="G115" s="72">
        <f t="shared" si="18"/>
        <v>0.01106221597909485</v>
      </c>
      <c r="H115" s="71">
        <v>9167385</v>
      </c>
      <c r="I115" s="72">
        <f t="shared" si="19"/>
        <v>0.04047610801311413</v>
      </c>
      <c r="J115" s="71">
        <v>33543014</v>
      </c>
      <c r="K115" s="73">
        <v>-173798</v>
      </c>
      <c r="L115" s="74">
        <f t="shared" si="20"/>
        <v>33369216</v>
      </c>
      <c r="M115" s="75">
        <f t="shared" si="21"/>
        <v>-0.0051813471502590676</v>
      </c>
      <c r="N115" s="76">
        <f t="shared" si="22"/>
        <v>0.14860798362859828</v>
      </c>
      <c r="O115" s="71">
        <v>123153137</v>
      </c>
      <c r="P115" s="73">
        <v>3972681</v>
      </c>
      <c r="Q115" s="74">
        <f t="shared" si="23"/>
        <v>127125818</v>
      </c>
      <c r="R115" s="75">
        <f t="shared" si="24"/>
        <v>0.0322580577058301</v>
      </c>
      <c r="S115" s="76">
        <f t="shared" si="25"/>
        <v>0.0313302369905966</v>
      </c>
      <c r="T115" s="71">
        <v>25963726</v>
      </c>
      <c r="U115" s="73">
        <v>0</v>
      </c>
      <c r="V115" s="74">
        <f t="shared" si="32"/>
        <v>25963726</v>
      </c>
      <c r="W115" s="75">
        <f t="shared" si="26"/>
        <v>0</v>
      </c>
      <c r="X115" s="76">
        <f t="shared" si="27"/>
        <v>0.6762114131581574</v>
      </c>
      <c r="Y115" s="71">
        <v>560384138</v>
      </c>
      <c r="Z115" s="73">
        <v>7892736</v>
      </c>
      <c r="AA115" s="74">
        <f t="shared" si="33"/>
        <v>568276874</v>
      </c>
      <c r="AB115" s="75">
        <f t="shared" si="28"/>
        <v>0.014084510008025958</v>
      </c>
      <c r="AC115" s="76">
        <f t="shared" si="29"/>
        <v>0.01801334357339141</v>
      </c>
      <c r="AD115" s="71">
        <v>14927864</v>
      </c>
      <c r="AE115" s="76">
        <f t="shared" si="30"/>
        <v>0</v>
      </c>
      <c r="AF115" s="71">
        <v>0</v>
      </c>
      <c r="AG115" s="71">
        <v>828711446</v>
      </c>
      <c r="AH115" s="73">
        <v>11691619</v>
      </c>
      <c r="AI115" s="74">
        <v>840403065</v>
      </c>
      <c r="AJ115" s="75">
        <f t="shared" si="31"/>
        <v>0.014108190560698494</v>
      </c>
      <c r="AK115" s="71">
        <v>0</v>
      </c>
      <c r="AL115" s="71">
        <v>238679</v>
      </c>
      <c r="AM115" s="3">
        <v>0</v>
      </c>
      <c r="AN115" s="77"/>
    </row>
    <row r="116" spans="1:40" ht="12.75">
      <c r="A116" s="68" t="s">
        <v>237</v>
      </c>
      <c r="B116" s="69" t="s">
        <v>236</v>
      </c>
      <c r="C116" s="26">
        <v>3</v>
      </c>
      <c r="D116" s="26"/>
      <c r="E116" s="70">
        <f t="shared" si="17"/>
        <v>0.04935831824304802</v>
      </c>
      <c r="F116" s="71">
        <v>36872785</v>
      </c>
      <c r="G116" s="72">
        <f t="shared" si="18"/>
        <v>0.0070422106384382755</v>
      </c>
      <c r="H116" s="71">
        <v>5260834</v>
      </c>
      <c r="I116" s="72">
        <f t="shared" si="19"/>
        <v>0.0049400638432077785</v>
      </c>
      <c r="J116" s="71">
        <v>3690440</v>
      </c>
      <c r="K116" s="73">
        <v>-19121</v>
      </c>
      <c r="L116" s="74">
        <f t="shared" si="20"/>
        <v>3671319</v>
      </c>
      <c r="M116" s="75">
        <f t="shared" si="21"/>
        <v>-0.005181225002980674</v>
      </c>
      <c r="N116" s="76">
        <f t="shared" si="22"/>
        <v>0.20325637034935942</v>
      </c>
      <c r="O116" s="71">
        <v>151841244</v>
      </c>
      <c r="P116" s="73">
        <v>3918942</v>
      </c>
      <c r="Q116" s="74">
        <f t="shared" si="23"/>
        <v>155760186</v>
      </c>
      <c r="R116" s="75">
        <f t="shared" si="24"/>
        <v>0.025809469790697974</v>
      </c>
      <c r="S116" s="76">
        <f t="shared" si="25"/>
        <v>0.04236474068345334</v>
      </c>
      <c r="T116" s="71">
        <v>31648282</v>
      </c>
      <c r="U116" s="73">
        <v>45663</v>
      </c>
      <c r="V116" s="74">
        <f t="shared" si="32"/>
        <v>31693945</v>
      </c>
      <c r="W116" s="75">
        <f t="shared" si="26"/>
        <v>0.0014428271335549905</v>
      </c>
      <c r="X116" s="76">
        <f t="shared" si="27"/>
        <v>0.6821005908472653</v>
      </c>
      <c r="Y116" s="71">
        <v>509558456</v>
      </c>
      <c r="Z116" s="73">
        <v>3037887</v>
      </c>
      <c r="AA116" s="74">
        <f t="shared" si="33"/>
        <v>512596343</v>
      </c>
      <c r="AB116" s="75">
        <f t="shared" si="28"/>
        <v>0.005961802741626959</v>
      </c>
      <c r="AC116" s="76">
        <f t="shared" si="29"/>
        <v>0.010937705395227884</v>
      </c>
      <c r="AD116" s="71">
        <v>8170936</v>
      </c>
      <c r="AE116" s="76">
        <f t="shared" si="30"/>
        <v>0</v>
      </c>
      <c r="AF116" s="71">
        <v>0</v>
      </c>
      <c r="AG116" s="71">
        <v>747042977</v>
      </c>
      <c r="AH116" s="73">
        <v>6983371</v>
      </c>
      <c r="AI116" s="74">
        <v>754026348</v>
      </c>
      <c r="AJ116" s="75">
        <f t="shared" si="31"/>
        <v>0.009348017737940665</v>
      </c>
      <c r="AK116" s="71">
        <v>0</v>
      </c>
      <c r="AL116" s="71">
        <v>0</v>
      </c>
      <c r="AM116" s="3">
        <v>0</v>
      </c>
      <c r="AN116" s="77"/>
    </row>
    <row r="117" spans="1:40" ht="12.75">
      <c r="A117" s="68" t="s">
        <v>239</v>
      </c>
      <c r="B117" s="69" t="s">
        <v>238</v>
      </c>
      <c r="C117" s="26">
        <v>2</v>
      </c>
      <c r="D117" s="26"/>
      <c r="E117" s="70">
        <f t="shared" si="17"/>
        <v>0.05465284011138876</v>
      </c>
      <c r="F117" s="71">
        <v>21526462</v>
      </c>
      <c r="G117" s="72">
        <f t="shared" si="18"/>
        <v>0.005518178274037844</v>
      </c>
      <c r="H117" s="71">
        <v>2173480</v>
      </c>
      <c r="I117" s="72">
        <f t="shared" si="19"/>
        <v>0.007225310409270178</v>
      </c>
      <c r="J117" s="71">
        <v>2845879</v>
      </c>
      <c r="K117" s="73">
        <v>-14745</v>
      </c>
      <c r="L117" s="74">
        <f t="shared" si="20"/>
        <v>2831134</v>
      </c>
      <c r="M117" s="75">
        <f t="shared" si="21"/>
        <v>-0.005181176009240027</v>
      </c>
      <c r="N117" s="76">
        <f t="shared" si="22"/>
        <v>0.0820929532037293</v>
      </c>
      <c r="O117" s="71">
        <v>32334474</v>
      </c>
      <c r="P117" s="73">
        <v>340363</v>
      </c>
      <c r="Q117" s="74">
        <f t="shared" si="23"/>
        <v>32674837</v>
      </c>
      <c r="R117" s="75">
        <f t="shared" si="24"/>
        <v>0.010526319370465095</v>
      </c>
      <c r="S117" s="76">
        <f t="shared" si="25"/>
        <v>0.015071264811738577</v>
      </c>
      <c r="T117" s="71">
        <v>5936215</v>
      </c>
      <c r="U117" s="73">
        <v>126302</v>
      </c>
      <c r="V117" s="74">
        <f t="shared" si="32"/>
        <v>6062517</v>
      </c>
      <c r="W117" s="75">
        <f t="shared" si="26"/>
        <v>0.02127652047643153</v>
      </c>
      <c r="X117" s="76">
        <f t="shared" si="27"/>
        <v>0.8204310761322274</v>
      </c>
      <c r="Y117" s="71">
        <v>323148410</v>
      </c>
      <c r="Z117" s="73">
        <v>4551387</v>
      </c>
      <c r="AA117" s="74">
        <f t="shared" si="33"/>
        <v>327699797</v>
      </c>
      <c r="AB117" s="75">
        <f t="shared" si="28"/>
        <v>0.014084509962465852</v>
      </c>
      <c r="AC117" s="76">
        <f t="shared" si="29"/>
        <v>0.015008377057607911</v>
      </c>
      <c r="AD117" s="71">
        <v>5911445</v>
      </c>
      <c r="AE117" s="76">
        <f t="shared" si="30"/>
        <v>0</v>
      </c>
      <c r="AF117" s="71">
        <v>0</v>
      </c>
      <c r="AG117" s="71">
        <v>393876365</v>
      </c>
      <c r="AH117" s="73">
        <v>5003307</v>
      </c>
      <c r="AI117" s="74">
        <v>398879672</v>
      </c>
      <c r="AJ117" s="75">
        <f t="shared" si="31"/>
        <v>0.012702734778208893</v>
      </c>
      <c r="AK117" s="71">
        <v>0</v>
      </c>
      <c r="AL117" s="71">
        <v>0</v>
      </c>
      <c r="AM117" s="3">
        <v>0</v>
      </c>
      <c r="AN117" s="77"/>
    </row>
    <row r="118" spans="1:40" ht="12.75">
      <c r="A118" s="68" t="s">
        <v>241</v>
      </c>
      <c r="B118" s="69" t="s">
        <v>240</v>
      </c>
      <c r="C118" s="26">
        <v>3</v>
      </c>
      <c r="D118" s="26"/>
      <c r="E118" s="70">
        <f t="shared" si="17"/>
        <v>0.04598949695852776</v>
      </c>
      <c r="F118" s="71">
        <v>17502282</v>
      </c>
      <c r="G118" s="72">
        <f t="shared" si="18"/>
        <v>0.00563908281824499</v>
      </c>
      <c r="H118" s="71">
        <v>2146073</v>
      </c>
      <c r="I118" s="72">
        <f t="shared" si="19"/>
        <v>0.011461248287659832</v>
      </c>
      <c r="J118" s="71">
        <v>4361822</v>
      </c>
      <c r="K118" s="73">
        <v>-22601</v>
      </c>
      <c r="L118" s="74">
        <f t="shared" si="20"/>
        <v>4339221</v>
      </c>
      <c r="M118" s="75">
        <f t="shared" si="21"/>
        <v>-0.005181550278759656</v>
      </c>
      <c r="N118" s="76">
        <f t="shared" si="22"/>
        <v>0.09313776762443397</v>
      </c>
      <c r="O118" s="71">
        <v>35445560</v>
      </c>
      <c r="P118" s="73">
        <v>354407</v>
      </c>
      <c r="Q118" s="74">
        <f t="shared" si="23"/>
        <v>35799967</v>
      </c>
      <c r="R118" s="75">
        <f t="shared" si="24"/>
        <v>0.009998628883279034</v>
      </c>
      <c r="S118" s="76">
        <f t="shared" si="25"/>
        <v>0.01966791314886536</v>
      </c>
      <c r="T118" s="71">
        <v>7485043</v>
      </c>
      <c r="U118" s="73">
        <v>158118</v>
      </c>
      <c r="V118" s="74">
        <f t="shared" si="32"/>
        <v>7643161</v>
      </c>
      <c r="W118" s="75">
        <f t="shared" si="26"/>
        <v>0.021124527941923647</v>
      </c>
      <c r="X118" s="76">
        <f t="shared" si="27"/>
        <v>0.8079010853172984</v>
      </c>
      <c r="Y118" s="71">
        <v>307463955</v>
      </c>
      <c r="Z118" s="73">
        <v>4124951</v>
      </c>
      <c r="AA118" s="74">
        <f t="shared" si="33"/>
        <v>311588906</v>
      </c>
      <c r="AB118" s="75">
        <f t="shared" si="28"/>
        <v>0.013416047419282042</v>
      </c>
      <c r="AC118" s="76">
        <f t="shared" si="29"/>
        <v>0.01620340584496961</v>
      </c>
      <c r="AD118" s="71">
        <v>6166551</v>
      </c>
      <c r="AE118" s="76">
        <f t="shared" si="30"/>
        <v>0</v>
      </c>
      <c r="AF118" s="71">
        <v>0</v>
      </c>
      <c r="AG118" s="71">
        <v>380571286</v>
      </c>
      <c r="AH118" s="73">
        <v>4614875</v>
      </c>
      <c r="AI118" s="74">
        <v>385186161</v>
      </c>
      <c r="AJ118" s="75">
        <f t="shared" si="31"/>
        <v>0.012126177590812776</v>
      </c>
      <c r="AK118" s="71">
        <v>0</v>
      </c>
      <c r="AL118" s="71">
        <v>0</v>
      </c>
      <c r="AM118" s="3">
        <v>0</v>
      </c>
      <c r="AN118" s="77"/>
    </row>
    <row r="119" spans="1:40" ht="12.75">
      <c r="A119" s="68" t="s">
        <v>243</v>
      </c>
      <c r="B119" s="69" t="s">
        <v>242</v>
      </c>
      <c r="C119" s="26">
        <v>3</v>
      </c>
      <c r="D119" s="26"/>
      <c r="E119" s="70">
        <f t="shared" si="17"/>
        <v>0.102215941644354</v>
      </c>
      <c r="F119" s="71">
        <v>177289354</v>
      </c>
      <c r="G119" s="72">
        <f t="shared" si="18"/>
        <v>0.006304131354871818</v>
      </c>
      <c r="H119" s="71">
        <v>10934257</v>
      </c>
      <c r="I119" s="72">
        <f t="shared" si="19"/>
        <v>0.016036478769527424</v>
      </c>
      <c r="J119" s="71">
        <v>27814614</v>
      </c>
      <c r="K119" s="73">
        <v>-144117</v>
      </c>
      <c r="L119" s="74">
        <f t="shared" si="20"/>
        <v>27670497</v>
      </c>
      <c r="M119" s="75">
        <f t="shared" si="21"/>
        <v>-0.005181341002970597</v>
      </c>
      <c r="N119" s="76">
        <f t="shared" si="22"/>
        <v>0.18078324912000138</v>
      </c>
      <c r="O119" s="71">
        <v>313561123</v>
      </c>
      <c r="P119" s="73">
        <v>3305520</v>
      </c>
      <c r="Q119" s="74">
        <f t="shared" si="23"/>
        <v>316866643</v>
      </c>
      <c r="R119" s="75">
        <f t="shared" si="24"/>
        <v>0.010541868100147097</v>
      </c>
      <c r="S119" s="76">
        <f t="shared" si="25"/>
        <v>0.09403059712208511</v>
      </c>
      <c r="T119" s="71">
        <v>163092210</v>
      </c>
      <c r="U119" s="73">
        <v>3463263</v>
      </c>
      <c r="V119" s="74">
        <f t="shared" si="32"/>
        <v>166555473</v>
      </c>
      <c r="W119" s="75">
        <f t="shared" si="26"/>
        <v>0.02123499951346542</v>
      </c>
      <c r="X119" s="76">
        <f t="shared" si="27"/>
        <v>0.5879920759750104</v>
      </c>
      <c r="Y119" s="71">
        <v>1019848114</v>
      </c>
      <c r="Z119" s="73">
        <v>14364061</v>
      </c>
      <c r="AA119" s="74">
        <f t="shared" si="33"/>
        <v>1034212175</v>
      </c>
      <c r="AB119" s="75">
        <f t="shared" si="28"/>
        <v>0.014084510039109608</v>
      </c>
      <c r="AC119" s="76">
        <f t="shared" si="29"/>
        <v>0.01263752601414995</v>
      </c>
      <c r="AD119" s="71">
        <v>21919270</v>
      </c>
      <c r="AE119" s="76">
        <f t="shared" si="30"/>
        <v>0</v>
      </c>
      <c r="AF119" s="71">
        <v>0</v>
      </c>
      <c r="AG119" s="71">
        <v>1734458942</v>
      </c>
      <c r="AH119" s="73">
        <v>20988727</v>
      </c>
      <c r="AI119" s="74">
        <v>1755447669</v>
      </c>
      <c r="AJ119" s="75">
        <f t="shared" si="31"/>
        <v>0.01210102268307254</v>
      </c>
      <c r="AK119" s="71">
        <v>3605</v>
      </c>
      <c r="AL119" s="71">
        <v>318859</v>
      </c>
      <c r="AM119" s="3">
        <v>0</v>
      </c>
      <c r="AN119" s="77"/>
    </row>
    <row r="120" spans="1:40" ht="12.75">
      <c r="A120" s="68" t="s">
        <v>245</v>
      </c>
      <c r="B120" s="69" t="s">
        <v>244</v>
      </c>
      <c r="C120" s="26">
        <v>3</v>
      </c>
      <c r="D120" s="26"/>
      <c r="E120" s="70">
        <f t="shared" si="17"/>
        <v>0.04016576225680817</v>
      </c>
      <c r="F120" s="71">
        <v>13369589</v>
      </c>
      <c r="G120" s="72">
        <f t="shared" si="18"/>
        <v>0.007118871686041364</v>
      </c>
      <c r="H120" s="71">
        <v>2369590</v>
      </c>
      <c r="I120" s="72">
        <f t="shared" si="19"/>
        <v>0.001982684431190544</v>
      </c>
      <c r="J120" s="71">
        <v>659957</v>
      </c>
      <c r="K120" s="73">
        <v>-3419</v>
      </c>
      <c r="L120" s="74">
        <f t="shared" si="20"/>
        <v>656538</v>
      </c>
      <c r="M120" s="75">
        <f t="shared" si="21"/>
        <v>-0.005180640556884767</v>
      </c>
      <c r="N120" s="76">
        <f t="shared" si="22"/>
        <v>0.2886388147667929</v>
      </c>
      <c r="O120" s="71">
        <v>96076412</v>
      </c>
      <c r="P120" s="73">
        <v>-960277</v>
      </c>
      <c r="Q120" s="74">
        <f t="shared" si="23"/>
        <v>95116135</v>
      </c>
      <c r="R120" s="75">
        <f t="shared" si="24"/>
        <v>-0.009994929868946397</v>
      </c>
      <c r="S120" s="76">
        <f t="shared" si="25"/>
        <v>0.055138096013381085</v>
      </c>
      <c r="T120" s="71">
        <v>18353285</v>
      </c>
      <c r="U120" s="73">
        <v>0</v>
      </c>
      <c r="V120" s="74">
        <f t="shared" si="32"/>
        <v>18353285</v>
      </c>
      <c r="W120" s="75">
        <f t="shared" si="26"/>
        <v>0</v>
      </c>
      <c r="X120" s="76">
        <f t="shared" si="27"/>
        <v>0.5887338789629823</v>
      </c>
      <c r="Y120" s="71">
        <v>195966155</v>
      </c>
      <c r="Z120" s="73">
        <v>-431777</v>
      </c>
      <c r="AA120" s="74">
        <f t="shared" si="33"/>
        <v>195534378</v>
      </c>
      <c r="AB120" s="75">
        <f t="shared" si="28"/>
        <v>-0.002203324344451214</v>
      </c>
      <c r="AC120" s="76">
        <f t="shared" si="29"/>
        <v>0.009161905753426017</v>
      </c>
      <c r="AD120" s="71">
        <v>3049635</v>
      </c>
      <c r="AE120" s="76">
        <f t="shared" si="30"/>
        <v>0.009059986129377574</v>
      </c>
      <c r="AF120" s="71">
        <v>3015710</v>
      </c>
      <c r="AG120" s="71">
        <v>332860333</v>
      </c>
      <c r="AH120" s="73">
        <v>-1395473</v>
      </c>
      <c r="AI120" s="74">
        <v>331464860</v>
      </c>
      <c r="AJ120" s="75">
        <f t="shared" si="31"/>
        <v>-0.0041923679743479676</v>
      </c>
      <c r="AK120" s="71">
        <v>0</v>
      </c>
      <c r="AL120" s="71">
        <v>209465</v>
      </c>
      <c r="AM120" s="3">
        <v>0</v>
      </c>
      <c r="AN120" s="77"/>
    </row>
    <row r="121" spans="1:40" ht="12.75">
      <c r="A121" s="68" t="s">
        <v>247</v>
      </c>
      <c r="B121" s="69" t="s">
        <v>246</v>
      </c>
      <c r="C121" s="26">
        <v>3</v>
      </c>
      <c r="D121" s="26"/>
      <c r="E121" s="70">
        <f t="shared" si="17"/>
        <v>0.04757681496496141</v>
      </c>
      <c r="F121" s="71">
        <v>19050827</v>
      </c>
      <c r="G121" s="72">
        <f t="shared" si="18"/>
        <v>0.002719842193881135</v>
      </c>
      <c r="H121" s="71">
        <v>1089086</v>
      </c>
      <c r="I121" s="72">
        <f t="shared" si="19"/>
        <v>0.000532812222418193</v>
      </c>
      <c r="J121" s="71">
        <v>213350</v>
      </c>
      <c r="K121" s="73">
        <v>-1105</v>
      </c>
      <c r="L121" s="74">
        <f t="shared" si="20"/>
        <v>212245</v>
      </c>
      <c r="M121" s="75">
        <f t="shared" si="21"/>
        <v>-0.0051792828685258965</v>
      </c>
      <c r="N121" s="76">
        <f t="shared" si="22"/>
        <v>0.03885067436371008</v>
      </c>
      <c r="O121" s="71">
        <v>15556684</v>
      </c>
      <c r="P121" s="73">
        <v>0</v>
      </c>
      <c r="Q121" s="74">
        <f t="shared" si="23"/>
        <v>15556684</v>
      </c>
      <c r="R121" s="75">
        <f t="shared" si="24"/>
        <v>0</v>
      </c>
      <c r="S121" s="76">
        <f t="shared" si="25"/>
        <v>0.004164638642080689</v>
      </c>
      <c r="T121" s="71">
        <v>1667615</v>
      </c>
      <c r="U121" s="73">
        <v>0</v>
      </c>
      <c r="V121" s="74">
        <f t="shared" si="32"/>
        <v>1667615</v>
      </c>
      <c r="W121" s="75">
        <f t="shared" si="26"/>
        <v>0</v>
      </c>
      <c r="X121" s="76">
        <f t="shared" si="27"/>
        <v>0.8794773608323944</v>
      </c>
      <c r="Y121" s="71">
        <v>352162520</v>
      </c>
      <c r="Z121" s="73">
        <v>-129819</v>
      </c>
      <c r="AA121" s="74">
        <f t="shared" si="33"/>
        <v>352032701</v>
      </c>
      <c r="AB121" s="75">
        <f t="shared" si="28"/>
        <v>-0.0003686337773821019</v>
      </c>
      <c r="AC121" s="76">
        <f t="shared" si="29"/>
        <v>0.0202988195748123</v>
      </c>
      <c r="AD121" s="71">
        <v>8128104</v>
      </c>
      <c r="AE121" s="76">
        <f t="shared" si="30"/>
        <v>0.006379037205741807</v>
      </c>
      <c r="AF121" s="71">
        <v>2554310</v>
      </c>
      <c r="AG121" s="71">
        <v>400422496</v>
      </c>
      <c r="AH121" s="73">
        <v>-130924</v>
      </c>
      <c r="AI121" s="74">
        <v>400291572</v>
      </c>
      <c r="AJ121" s="75">
        <f t="shared" si="31"/>
        <v>-0.0003269646468613991</v>
      </c>
      <c r="AK121" s="71">
        <v>0</v>
      </c>
      <c r="AL121" s="71">
        <v>0</v>
      </c>
      <c r="AM121" s="3">
        <v>0</v>
      </c>
      <c r="AN121" s="77"/>
    </row>
    <row r="122" spans="1:40" ht="12.75">
      <c r="A122" s="68" t="s">
        <v>249</v>
      </c>
      <c r="B122" s="69" t="s">
        <v>248</v>
      </c>
      <c r="C122" s="26">
        <v>3</v>
      </c>
      <c r="D122" s="26"/>
      <c r="E122" s="70">
        <f t="shared" si="17"/>
        <v>0.0656898416772051</v>
      </c>
      <c r="F122" s="71">
        <v>29669099</v>
      </c>
      <c r="G122" s="72">
        <f t="shared" si="18"/>
        <v>0.012313632541958369</v>
      </c>
      <c r="H122" s="71">
        <v>5561505</v>
      </c>
      <c r="I122" s="72">
        <f t="shared" si="19"/>
        <v>0.025524821038289125</v>
      </c>
      <c r="J122" s="71">
        <v>11528395</v>
      </c>
      <c r="K122" s="73">
        <v>-59733</v>
      </c>
      <c r="L122" s="74">
        <f t="shared" si="20"/>
        <v>11468662</v>
      </c>
      <c r="M122" s="75">
        <f t="shared" si="21"/>
        <v>-0.005181380408981476</v>
      </c>
      <c r="N122" s="76">
        <f t="shared" si="22"/>
        <v>0.13142592447361062</v>
      </c>
      <c r="O122" s="71">
        <v>59359083</v>
      </c>
      <c r="P122" s="73">
        <v>1262960</v>
      </c>
      <c r="Q122" s="74">
        <f t="shared" si="23"/>
        <v>60622043</v>
      </c>
      <c r="R122" s="75">
        <f t="shared" si="24"/>
        <v>0.021276609006914745</v>
      </c>
      <c r="S122" s="76">
        <f t="shared" si="25"/>
        <v>0.0872796198573939</v>
      </c>
      <c r="T122" s="71">
        <v>39420215</v>
      </c>
      <c r="U122" s="73">
        <v>4835</v>
      </c>
      <c r="V122" s="74">
        <f t="shared" si="32"/>
        <v>39425050</v>
      </c>
      <c r="W122" s="75">
        <f t="shared" si="26"/>
        <v>0.00012265280643446516</v>
      </c>
      <c r="X122" s="76">
        <f t="shared" si="27"/>
        <v>0.6140322904004811</v>
      </c>
      <c r="Y122" s="71">
        <v>277330320</v>
      </c>
      <c r="Z122" s="73">
        <v>-6646973</v>
      </c>
      <c r="AA122" s="74">
        <f t="shared" si="33"/>
        <v>270683347</v>
      </c>
      <c r="AB122" s="75">
        <f t="shared" si="28"/>
        <v>-0.02396771113955373</v>
      </c>
      <c r="AC122" s="76">
        <f t="shared" si="29"/>
        <v>0.0016936759195157257</v>
      </c>
      <c r="AD122" s="71">
        <v>764956</v>
      </c>
      <c r="AE122" s="76">
        <f t="shared" si="30"/>
        <v>0.062040194091546035</v>
      </c>
      <c r="AF122" s="71">
        <v>28020720</v>
      </c>
      <c r="AG122" s="71">
        <v>451654293</v>
      </c>
      <c r="AH122" s="73">
        <v>-5438911</v>
      </c>
      <c r="AI122" s="74">
        <v>446215382</v>
      </c>
      <c r="AJ122" s="75">
        <f t="shared" si="31"/>
        <v>-0.012042199275630487</v>
      </c>
      <c r="AK122" s="71">
        <v>0</v>
      </c>
      <c r="AL122" s="71">
        <v>0</v>
      </c>
      <c r="AM122" s="3">
        <v>0</v>
      </c>
      <c r="AN122" s="77"/>
    </row>
    <row r="123" spans="1:40" ht="12.75">
      <c r="A123" s="68" t="s">
        <v>251</v>
      </c>
      <c r="B123" s="69" t="s">
        <v>250</v>
      </c>
      <c r="C123" s="26">
        <v>3</v>
      </c>
      <c r="D123" s="26"/>
      <c r="E123" s="70">
        <f t="shared" si="17"/>
        <v>0.04784724520892528</v>
      </c>
      <c r="F123" s="71">
        <v>54785275</v>
      </c>
      <c r="G123" s="72">
        <f t="shared" si="18"/>
        <v>0.0033148127359925684</v>
      </c>
      <c r="H123" s="71">
        <v>3795473</v>
      </c>
      <c r="I123" s="72">
        <f t="shared" si="19"/>
        <v>0.0035913672897276267</v>
      </c>
      <c r="J123" s="71">
        <v>4112129</v>
      </c>
      <c r="K123" s="73">
        <v>-21306</v>
      </c>
      <c r="L123" s="74">
        <f t="shared" si="20"/>
        <v>4090823</v>
      </c>
      <c r="M123" s="75">
        <f t="shared" si="21"/>
        <v>-0.005181257689143507</v>
      </c>
      <c r="N123" s="76">
        <f t="shared" si="22"/>
        <v>0.15187426819125882</v>
      </c>
      <c r="O123" s="71">
        <v>173896606</v>
      </c>
      <c r="P123" s="73">
        <v>1830491</v>
      </c>
      <c r="Q123" s="74">
        <f t="shared" si="23"/>
        <v>175727097</v>
      </c>
      <c r="R123" s="75">
        <f t="shared" si="24"/>
        <v>0.010526318150223127</v>
      </c>
      <c r="S123" s="76">
        <f t="shared" si="25"/>
        <v>0.04467833417900451</v>
      </c>
      <c r="T123" s="71">
        <v>51156860</v>
      </c>
      <c r="U123" s="73">
        <v>0</v>
      </c>
      <c r="V123" s="74">
        <f t="shared" si="32"/>
        <v>51156860</v>
      </c>
      <c r="W123" s="75">
        <f t="shared" si="26"/>
        <v>0</v>
      </c>
      <c r="X123" s="76">
        <f t="shared" si="27"/>
        <v>0.7295461311093387</v>
      </c>
      <c r="Y123" s="71">
        <v>835333053</v>
      </c>
      <c r="Z123" s="73">
        <v>-33413322</v>
      </c>
      <c r="AA123" s="74">
        <f t="shared" si="33"/>
        <v>801919731</v>
      </c>
      <c r="AB123" s="75">
        <f t="shared" si="28"/>
        <v>-0.039999999856344726</v>
      </c>
      <c r="AC123" s="76">
        <f t="shared" si="29"/>
        <v>0.01914784128575244</v>
      </c>
      <c r="AD123" s="71">
        <v>21924350</v>
      </c>
      <c r="AE123" s="76">
        <f t="shared" si="30"/>
        <v>0</v>
      </c>
      <c r="AF123" s="71">
        <v>0</v>
      </c>
      <c r="AG123" s="71">
        <v>1145003746</v>
      </c>
      <c r="AH123" s="73">
        <v>-31604137</v>
      </c>
      <c r="AI123" s="74">
        <v>1113399609</v>
      </c>
      <c r="AJ123" s="75">
        <f t="shared" si="31"/>
        <v>-0.027601776073141335</v>
      </c>
      <c r="AK123" s="71">
        <v>0</v>
      </c>
      <c r="AL123" s="71">
        <v>319955</v>
      </c>
      <c r="AM123" s="3">
        <v>0</v>
      </c>
      <c r="AN123" s="77"/>
    </row>
    <row r="124" spans="1:40" ht="12.75">
      <c r="A124" s="68" t="s">
        <v>253</v>
      </c>
      <c r="B124" s="69" t="s">
        <v>252</v>
      </c>
      <c r="C124" s="26">
        <v>2</v>
      </c>
      <c r="D124" s="26"/>
      <c r="E124" s="70">
        <f t="shared" si="17"/>
        <v>0.05840035548389675</v>
      </c>
      <c r="F124" s="71">
        <v>17580634</v>
      </c>
      <c r="G124" s="72">
        <f t="shared" si="18"/>
        <v>0.0021057252736870666</v>
      </c>
      <c r="H124" s="71">
        <v>633900</v>
      </c>
      <c r="I124" s="72">
        <f t="shared" si="19"/>
        <v>0.0003387928931031239</v>
      </c>
      <c r="J124" s="71">
        <v>101989</v>
      </c>
      <c r="K124" s="73">
        <v>-528</v>
      </c>
      <c r="L124" s="74">
        <f t="shared" si="20"/>
        <v>101461</v>
      </c>
      <c r="M124" s="75">
        <f t="shared" si="21"/>
        <v>-0.00517702889527302</v>
      </c>
      <c r="N124" s="76">
        <f t="shared" si="22"/>
        <v>0.06732025956420735</v>
      </c>
      <c r="O124" s="71">
        <v>20265850</v>
      </c>
      <c r="P124" s="73">
        <v>249626</v>
      </c>
      <c r="Q124" s="74">
        <f t="shared" si="23"/>
        <v>20515476</v>
      </c>
      <c r="R124" s="75">
        <f t="shared" si="24"/>
        <v>0.0123175687178184</v>
      </c>
      <c r="S124" s="76">
        <f t="shared" si="25"/>
        <v>0.006865747317664264</v>
      </c>
      <c r="T124" s="71">
        <v>2066840</v>
      </c>
      <c r="U124" s="73">
        <v>0</v>
      </c>
      <c r="V124" s="74">
        <f t="shared" si="32"/>
        <v>2066840</v>
      </c>
      <c r="W124" s="75">
        <f t="shared" si="26"/>
        <v>0</v>
      </c>
      <c r="X124" s="76">
        <f t="shared" si="27"/>
        <v>0.8312780798041709</v>
      </c>
      <c r="Y124" s="71">
        <v>250244978</v>
      </c>
      <c r="Z124" s="73">
        <v>-7074960</v>
      </c>
      <c r="AA124" s="74">
        <f t="shared" si="33"/>
        <v>243170018</v>
      </c>
      <c r="AB124" s="75">
        <f t="shared" si="28"/>
        <v>-0.02827213579486898</v>
      </c>
      <c r="AC124" s="76">
        <f t="shared" si="29"/>
        <v>0.033691039663270514</v>
      </c>
      <c r="AD124" s="71">
        <v>10142230</v>
      </c>
      <c r="AE124" s="76">
        <f t="shared" si="30"/>
        <v>0</v>
      </c>
      <c r="AF124" s="71">
        <v>0</v>
      </c>
      <c r="AG124" s="71">
        <v>301036421</v>
      </c>
      <c r="AH124" s="73">
        <v>-6825862</v>
      </c>
      <c r="AI124" s="74">
        <v>294210559</v>
      </c>
      <c r="AJ124" s="75">
        <f t="shared" si="31"/>
        <v>-0.022674538772835064</v>
      </c>
      <c r="AK124" s="71">
        <v>0</v>
      </c>
      <c r="AL124" s="71">
        <v>0</v>
      </c>
      <c r="AM124" s="3">
        <v>0</v>
      </c>
      <c r="AN124" s="77"/>
    </row>
    <row r="125" spans="1:40" ht="12.75">
      <c r="A125" s="68" t="s">
        <v>255</v>
      </c>
      <c r="B125" s="69" t="s">
        <v>254</v>
      </c>
      <c r="C125" s="26">
        <v>3</v>
      </c>
      <c r="D125" s="26"/>
      <c r="E125" s="70">
        <f t="shared" si="17"/>
        <v>0.12571680542789718</v>
      </c>
      <c r="F125" s="71">
        <v>22803515</v>
      </c>
      <c r="G125" s="72">
        <f t="shared" si="18"/>
        <v>0.004172344161253348</v>
      </c>
      <c r="H125" s="71">
        <v>756813</v>
      </c>
      <c r="I125" s="72">
        <f t="shared" si="19"/>
        <v>0.0017051021374015003</v>
      </c>
      <c r="J125" s="71">
        <v>309285</v>
      </c>
      <c r="K125" s="73">
        <v>-1603</v>
      </c>
      <c r="L125" s="74">
        <f t="shared" si="20"/>
        <v>307682</v>
      </c>
      <c r="M125" s="75">
        <f t="shared" si="21"/>
        <v>-0.005182921900512472</v>
      </c>
      <c r="N125" s="76">
        <f t="shared" si="22"/>
        <v>0.15613847712858958</v>
      </c>
      <c r="O125" s="71">
        <v>28321640</v>
      </c>
      <c r="P125" s="73">
        <v>298123</v>
      </c>
      <c r="Q125" s="74">
        <f t="shared" si="23"/>
        <v>28619763</v>
      </c>
      <c r="R125" s="75">
        <f t="shared" si="24"/>
        <v>0.010526332514642514</v>
      </c>
      <c r="S125" s="76">
        <f t="shared" si="25"/>
        <v>0.026050543674174715</v>
      </c>
      <c r="T125" s="71">
        <v>4725255</v>
      </c>
      <c r="U125" s="73">
        <v>0</v>
      </c>
      <c r="V125" s="74">
        <f t="shared" si="32"/>
        <v>4725255</v>
      </c>
      <c r="W125" s="75">
        <f t="shared" si="26"/>
        <v>0</v>
      </c>
      <c r="X125" s="76">
        <f t="shared" si="27"/>
        <v>0.649947975323456</v>
      </c>
      <c r="Y125" s="71">
        <v>117892738</v>
      </c>
      <c r="Z125" s="73">
        <v>-4715710</v>
      </c>
      <c r="AA125" s="74">
        <f t="shared" si="33"/>
        <v>113177028</v>
      </c>
      <c r="AB125" s="75">
        <f t="shared" si="28"/>
        <v>-0.0400000040714976</v>
      </c>
      <c r="AC125" s="76">
        <f t="shared" si="29"/>
        <v>0.036268752147227676</v>
      </c>
      <c r="AD125" s="71">
        <v>6578715</v>
      </c>
      <c r="AE125" s="76">
        <f t="shared" si="30"/>
        <v>0</v>
      </c>
      <c r="AF125" s="71">
        <v>0</v>
      </c>
      <c r="AG125" s="71">
        <v>181387961</v>
      </c>
      <c r="AH125" s="73">
        <v>-4419190</v>
      </c>
      <c r="AI125" s="74">
        <v>176968771</v>
      </c>
      <c r="AJ125" s="75">
        <f t="shared" si="31"/>
        <v>-0.024363193541824972</v>
      </c>
      <c r="AK125" s="71">
        <v>0</v>
      </c>
      <c r="AL125" s="71">
        <v>0</v>
      </c>
      <c r="AM125" s="3">
        <v>0</v>
      </c>
      <c r="AN125" s="77"/>
    </row>
    <row r="126" spans="1:40" ht="12.75">
      <c r="A126" s="68" t="s">
        <v>257</v>
      </c>
      <c r="B126" s="69" t="s">
        <v>256</v>
      </c>
      <c r="C126" s="26">
        <v>2</v>
      </c>
      <c r="D126" s="26"/>
      <c r="E126" s="70">
        <f t="shared" si="17"/>
        <v>0.03379707094747648</v>
      </c>
      <c r="F126" s="71">
        <v>9845456</v>
      </c>
      <c r="G126" s="72">
        <f t="shared" si="18"/>
        <v>0.002781334067714762</v>
      </c>
      <c r="H126" s="71">
        <v>810233</v>
      </c>
      <c r="I126" s="72">
        <f t="shared" si="19"/>
        <v>0.0006063933235596982</v>
      </c>
      <c r="J126" s="71">
        <v>176649</v>
      </c>
      <c r="K126" s="73">
        <v>-915</v>
      </c>
      <c r="L126" s="74">
        <f t="shared" si="20"/>
        <v>175734</v>
      </c>
      <c r="M126" s="75">
        <f t="shared" si="21"/>
        <v>-0.005179763259344802</v>
      </c>
      <c r="N126" s="76">
        <f t="shared" si="22"/>
        <v>0.06890460767992138</v>
      </c>
      <c r="O126" s="71">
        <v>20072665</v>
      </c>
      <c r="P126" s="73">
        <v>207941</v>
      </c>
      <c r="Q126" s="74">
        <f t="shared" si="23"/>
        <v>20280606</v>
      </c>
      <c r="R126" s="75">
        <f t="shared" si="24"/>
        <v>0.010359411667558842</v>
      </c>
      <c r="S126" s="76">
        <f t="shared" si="25"/>
        <v>0.004306103521520863</v>
      </c>
      <c r="T126" s="71">
        <v>1254415</v>
      </c>
      <c r="U126" s="73">
        <v>0</v>
      </c>
      <c r="V126" s="74">
        <f t="shared" si="32"/>
        <v>1254415</v>
      </c>
      <c r="W126" s="75">
        <f t="shared" si="26"/>
        <v>0</v>
      </c>
      <c r="X126" s="76">
        <f t="shared" si="27"/>
        <v>0.8700715807345708</v>
      </c>
      <c r="Y126" s="71">
        <v>253461357</v>
      </c>
      <c r="Z126" s="73">
        <v>-8834479</v>
      </c>
      <c r="AA126" s="74">
        <f t="shared" si="33"/>
        <v>244626878</v>
      </c>
      <c r="AB126" s="75">
        <f t="shared" si="28"/>
        <v>-0.03485532905120523</v>
      </c>
      <c r="AC126" s="76">
        <f t="shared" si="29"/>
        <v>0.019532909725236018</v>
      </c>
      <c r="AD126" s="71">
        <v>5690150</v>
      </c>
      <c r="AE126" s="76">
        <f t="shared" si="30"/>
        <v>0</v>
      </c>
      <c r="AF126" s="71">
        <v>0</v>
      </c>
      <c r="AG126" s="71">
        <v>291310925</v>
      </c>
      <c r="AH126" s="73">
        <v>-8627453</v>
      </c>
      <c r="AI126" s="74">
        <v>282683472</v>
      </c>
      <c r="AJ126" s="75">
        <f t="shared" si="31"/>
        <v>-0.029615961021715886</v>
      </c>
      <c r="AK126" s="71">
        <v>0</v>
      </c>
      <c r="AL126" s="71">
        <v>0</v>
      </c>
      <c r="AM126" s="3">
        <v>0</v>
      </c>
      <c r="AN126" s="77"/>
    </row>
    <row r="127" spans="1:40" ht="12.75">
      <c r="A127" s="68" t="s">
        <v>259</v>
      </c>
      <c r="B127" s="69" t="s">
        <v>258</v>
      </c>
      <c r="C127" s="26">
        <v>3</v>
      </c>
      <c r="D127" s="26"/>
      <c r="E127" s="70">
        <f t="shared" si="17"/>
        <v>0.0692832161763554</v>
      </c>
      <c r="F127" s="71">
        <v>73545554</v>
      </c>
      <c r="G127" s="72">
        <f t="shared" si="18"/>
        <v>0.0028071544649666377</v>
      </c>
      <c r="H127" s="71">
        <v>2979852</v>
      </c>
      <c r="I127" s="72">
        <f t="shared" si="19"/>
        <v>0.0006278239586624053</v>
      </c>
      <c r="J127" s="71">
        <v>666448</v>
      </c>
      <c r="K127" s="73">
        <v>-3453</v>
      </c>
      <c r="L127" s="74">
        <f t="shared" si="20"/>
        <v>662995</v>
      </c>
      <c r="M127" s="75">
        <f t="shared" si="21"/>
        <v>-0.00518119943341416</v>
      </c>
      <c r="N127" s="76">
        <f t="shared" si="22"/>
        <v>0.08013000250161915</v>
      </c>
      <c r="O127" s="71">
        <v>85059640</v>
      </c>
      <c r="P127" s="73">
        <v>895365</v>
      </c>
      <c r="Q127" s="74">
        <f t="shared" si="23"/>
        <v>85955005</v>
      </c>
      <c r="R127" s="75">
        <f t="shared" si="24"/>
        <v>0.010526320120799947</v>
      </c>
      <c r="S127" s="76">
        <f t="shared" si="25"/>
        <v>0.013012692691333583</v>
      </c>
      <c r="T127" s="71">
        <v>13813240</v>
      </c>
      <c r="U127" s="73">
        <v>0</v>
      </c>
      <c r="V127" s="74">
        <f t="shared" si="32"/>
        <v>13813240</v>
      </c>
      <c r="W127" s="75">
        <f t="shared" si="26"/>
        <v>0</v>
      </c>
      <c r="X127" s="76">
        <f t="shared" si="27"/>
        <v>0.8054173614373622</v>
      </c>
      <c r="Y127" s="71">
        <v>854967037</v>
      </c>
      <c r="Z127" s="73">
        <v>-34198681</v>
      </c>
      <c r="AA127" s="74">
        <f t="shared" si="33"/>
        <v>820768356</v>
      </c>
      <c r="AB127" s="75">
        <f t="shared" si="28"/>
        <v>-0.039999999438574844</v>
      </c>
      <c r="AC127" s="76">
        <f t="shared" si="29"/>
        <v>0.028721748769700628</v>
      </c>
      <c r="AD127" s="71">
        <v>30488725</v>
      </c>
      <c r="AE127" s="76">
        <f t="shared" si="30"/>
        <v>0</v>
      </c>
      <c r="AF127" s="71">
        <v>0</v>
      </c>
      <c r="AG127" s="71">
        <v>1061520496</v>
      </c>
      <c r="AH127" s="73">
        <v>-33306769</v>
      </c>
      <c r="AI127" s="74">
        <v>1028213727</v>
      </c>
      <c r="AJ127" s="75">
        <f t="shared" si="31"/>
        <v>-0.031376472828839284</v>
      </c>
      <c r="AK127" s="71">
        <v>0</v>
      </c>
      <c r="AL127" s="71">
        <v>63565</v>
      </c>
      <c r="AM127" s="3">
        <v>0</v>
      </c>
      <c r="AN127" s="77"/>
    </row>
    <row r="128" spans="1:40" ht="12.75">
      <c r="A128" s="68" t="s">
        <v>261</v>
      </c>
      <c r="B128" s="69" t="s">
        <v>260</v>
      </c>
      <c r="C128" s="26">
        <v>3</v>
      </c>
      <c r="D128" s="26"/>
      <c r="E128" s="70">
        <f t="shared" si="17"/>
        <v>0.020362204277351772</v>
      </c>
      <c r="F128" s="71">
        <v>8166210</v>
      </c>
      <c r="G128" s="72">
        <f t="shared" si="18"/>
        <v>0.03401205311256876</v>
      </c>
      <c r="H128" s="71">
        <v>13640447</v>
      </c>
      <c r="I128" s="72">
        <f t="shared" si="19"/>
        <v>0.13365075795458564</v>
      </c>
      <c r="J128" s="71">
        <v>53600295</v>
      </c>
      <c r="K128" s="73">
        <v>-277722</v>
      </c>
      <c r="L128" s="74">
        <f t="shared" si="20"/>
        <v>53322573</v>
      </c>
      <c r="M128" s="75">
        <f t="shared" si="21"/>
        <v>-0.005181352080245081</v>
      </c>
      <c r="N128" s="76">
        <f t="shared" si="22"/>
        <v>0.05800904179803464</v>
      </c>
      <c r="O128" s="71">
        <v>23264378</v>
      </c>
      <c r="P128" s="73">
        <v>-127099</v>
      </c>
      <c r="Q128" s="74">
        <f t="shared" si="23"/>
        <v>23137279</v>
      </c>
      <c r="R128" s="75">
        <f t="shared" si="24"/>
        <v>-0.005463245138124905</v>
      </c>
      <c r="S128" s="76">
        <f t="shared" si="25"/>
        <v>0.030844607425438157</v>
      </c>
      <c r="T128" s="71">
        <v>12370151</v>
      </c>
      <c r="U128" s="73">
        <v>0</v>
      </c>
      <c r="V128" s="74">
        <f t="shared" si="32"/>
        <v>12370151</v>
      </c>
      <c r="W128" s="75">
        <f t="shared" si="26"/>
        <v>0</v>
      </c>
      <c r="X128" s="76">
        <f t="shared" si="27"/>
        <v>0.7175322236499974</v>
      </c>
      <c r="Y128" s="71">
        <v>287764465</v>
      </c>
      <c r="Z128" s="73">
        <v>2240151</v>
      </c>
      <c r="AA128" s="74">
        <f t="shared" si="33"/>
        <v>290004616</v>
      </c>
      <c r="AB128" s="75">
        <f t="shared" si="28"/>
        <v>0.007784668617787815</v>
      </c>
      <c r="AC128" s="76">
        <f t="shared" si="29"/>
        <v>0.005587987226798066</v>
      </c>
      <c r="AD128" s="71">
        <v>2241048</v>
      </c>
      <c r="AE128" s="76">
        <f t="shared" si="30"/>
        <v>1.124555225629227E-06</v>
      </c>
      <c r="AF128" s="71">
        <v>451</v>
      </c>
      <c r="AG128" s="71">
        <v>401047445</v>
      </c>
      <c r="AH128" s="73">
        <v>1835330</v>
      </c>
      <c r="AI128" s="74">
        <v>402882775</v>
      </c>
      <c r="AJ128" s="75">
        <f t="shared" si="31"/>
        <v>0.004576341335374921</v>
      </c>
      <c r="AK128" s="71">
        <v>0</v>
      </c>
      <c r="AL128" s="71">
        <v>0</v>
      </c>
      <c r="AM128" s="3">
        <v>0</v>
      </c>
      <c r="AN128" s="77"/>
    </row>
    <row r="129" spans="1:40" ht="12.75">
      <c r="A129" s="68" t="s">
        <v>263</v>
      </c>
      <c r="B129" s="78" t="s">
        <v>262</v>
      </c>
      <c r="C129" s="26">
        <v>3</v>
      </c>
      <c r="D129" s="26"/>
      <c r="E129" s="70">
        <f t="shared" si="17"/>
        <v>0.03941046026333017</v>
      </c>
      <c r="F129" s="71">
        <v>23083197</v>
      </c>
      <c r="G129" s="72">
        <f t="shared" si="18"/>
        <v>0.005306026928121745</v>
      </c>
      <c r="H129" s="71">
        <v>3107806</v>
      </c>
      <c r="I129" s="72">
        <f t="shared" si="19"/>
        <v>0.014030743386425302</v>
      </c>
      <c r="J129" s="71">
        <v>8217981</v>
      </c>
      <c r="K129" s="73">
        <v>-42580</v>
      </c>
      <c r="L129" s="74">
        <f t="shared" si="20"/>
        <v>8175401</v>
      </c>
      <c r="M129" s="75">
        <f t="shared" si="21"/>
        <v>-0.005181321300207435</v>
      </c>
      <c r="N129" s="76">
        <f t="shared" si="22"/>
        <v>0.2596708428479283</v>
      </c>
      <c r="O129" s="71">
        <v>152092444</v>
      </c>
      <c r="P129" s="73">
        <v>1600974</v>
      </c>
      <c r="Q129" s="74">
        <f t="shared" si="23"/>
        <v>153693418</v>
      </c>
      <c r="R129" s="75">
        <f t="shared" si="24"/>
        <v>0.010526321741532407</v>
      </c>
      <c r="S129" s="76">
        <f t="shared" si="25"/>
        <v>0.051345081205069976</v>
      </c>
      <c r="T129" s="71">
        <v>30073453</v>
      </c>
      <c r="U129" s="73">
        <v>0</v>
      </c>
      <c r="V129" s="74">
        <f t="shared" si="32"/>
        <v>30073453</v>
      </c>
      <c r="W129" s="75">
        <f t="shared" si="26"/>
        <v>0</v>
      </c>
      <c r="X129" s="76">
        <f t="shared" si="27"/>
        <v>0.6051482747735508</v>
      </c>
      <c r="Y129" s="71">
        <v>354442875</v>
      </c>
      <c r="Z129" s="73">
        <v>10085985</v>
      </c>
      <c r="AA129" s="74">
        <f t="shared" si="33"/>
        <v>364528860</v>
      </c>
      <c r="AB129" s="75">
        <f t="shared" si="28"/>
        <v>0.028455883053087185</v>
      </c>
      <c r="AC129" s="76">
        <f t="shared" si="29"/>
        <v>0.02508857059557369</v>
      </c>
      <c r="AD129" s="71">
        <v>14694688</v>
      </c>
      <c r="AE129" s="76">
        <f t="shared" si="30"/>
        <v>0</v>
      </c>
      <c r="AF129" s="71">
        <v>0</v>
      </c>
      <c r="AG129" s="71">
        <v>585712444</v>
      </c>
      <c r="AH129" s="73">
        <v>11644379</v>
      </c>
      <c r="AI129" s="74">
        <v>597356823</v>
      </c>
      <c r="AJ129" s="75">
        <f t="shared" si="31"/>
        <v>0.019880709585879994</v>
      </c>
      <c r="AK129" s="71">
        <v>0</v>
      </c>
      <c r="AL129" s="71">
        <v>270381</v>
      </c>
      <c r="AM129" s="3">
        <v>0</v>
      </c>
      <c r="AN129" s="77"/>
    </row>
    <row r="130" spans="1:40" ht="12.75">
      <c r="A130" s="68" t="s">
        <v>265</v>
      </c>
      <c r="B130" s="69" t="s">
        <v>264</v>
      </c>
      <c r="C130" s="26">
        <v>3</v>
      </c>
      <c r="D130" s="26"/>
      <c r="E130" s="70">
        <f t="shared" si="17"/>
        <v>0.03877521496227333</v>
      </c>
      <c r="F130" s="71">
        <v>21962488</v>
      </c>
      <c r="G130" s="72">
        <f t="shared" si="18"/>
        <v>0.011531886761819057</v>
      </c>
      <c r="H130" s="71">
        <v>6531722</v>
      </c>
      <c r="I130" s="72">
        <f t="shared" si="19"/>
        <v>0.03574595492102008</v>
      </c>
      <c r="J130" s="71">
        <v>20246699</v>
      </c>
      <c r="K130" s="73">
        <v>-104905</v>
      </c>
      <c r="L130" s="74">
        <f t="shared" si="20"/>
        <v>20141794</v>
      </c>
      <c r="M130" s="75">
        <f t="shared" si="21"/>
        <v>-0.00518133844929487</v>
      </c>
      <c r="N130" s="76">
        <f t="shared" si="22"/>
        <v>0.21853274474634657</v>
      </c>
      <c r="O130" s="71">
        <v>123778109</v>
      </c>
      <c r="P130" s="73">
        <v>2673135</v>
      </c>
      <c r="Q130" s="74">
        <f t="shared" si="23"/>
        <v>126451244</v>
      </c>
      <c r="R130" s="75">
        <f t="shared" si="24"/>
        <v>0.021596185477352866</v>
      </c>
      <c r="S130" s="76">
        <f t="shared" si="25"/>
        <v>0.01354864042157768</v>
      </c>
      <c r="T130" s="71">
        <v>7674022</v>
      </c>
      <c r="U130" s="73">
        <v>-437</v>
      </c>
      <c r="V130" s="74">
        <f t="shared" si="32"/>
        <v>7673585</v>
      </c>
      <c r="W130" s="75">
        <f t="shared" si="26"/>
        <v>-5.69453671099718E-05</v>
      </c>
      <c r="X130" s="76">
        <f t="shared" si="27"/>
        <v>0.6596984605647744</v>
      </c>
      <c r="Y130" s="71">
        <v>373656717</v>
      </c>
      <c r="Z130" s="73">
        <v>8248114</v>
      </c>
      <c r="AA130" s="74">
        <f t="shared" si="33"/>
        <v>381904831</v>
      </c>
      <c r="AB130" s="75">
        <f t="shared" si="28"/>
        <v>0.022074041827006684</v>
      </c>
      <c r="AC130" s="76">
        <f t="shared" si="29"/>
        <v>0.02216709762218882</v>
      </c>
      <c r="AD130" s="71">
        <v>12555562</v>
      </c>
      <c r="AE130" s="76">
        <f t="shared" si="30"/>
        <v>0</v>
      </c>
      <c r="AF130" s="71">
        <v>0</v>
      </c>
      <c r="AG130" s="71">
        <v>566405319</v>
      </c>
      <c r="AH130" s="73">
        <v>10815907</v>
      </c>
      <c r="AI130" s="74">
        <v>577221226</v>
      </c>
      <c r="AJ130" s="75">
        <f t="shared" si="31"/>
        <v>0.019095701677194172</v>
      </c>
      <c r="AK130" s="71">
        <v>23183</v>
      </c>
      <c r="AL130" s="71">
        <v>79340</v>
      </c>
      <c r="AM130" s="3">
        <v>0</v>
      </c>
      <c r="AN130" s="77"/>
    </row>
    <row r="131" spans="1:40" ht="12.75">
      <c r="A131" s="68" t="s">
        <v>267</v>
      </c>
      <c r="B131" s="69" t="s">
        <v>266</v>
      </c>
      <c r="C131" s="26">
        <v>2</v>
      </c>
      <c r="D131" s="26"/>
      <c r="E131" s="70">
        <f t="shared" si="17"/>
        <v>0.04848390880428872</v>
      </c>
      <c r="F131" s="71">
        <v>7923294</v>
      </c>
      <c r="G131" s="72">
        <f t="shared" si="18"/>
        <v>0.009890693066292184</v>
      </c>
      <c r="H131" s="71">
        <v>1616348</v>
      </c>
      <c r="I131" s="72">
        <f t="shared" si="19"/>
        <v>0.03087336833958277</v>
      </c>
      <c r="J131" s="71">
        <v>5045360</v>
      </c>
      <c r="K131" s="73">
        <v>-26142</v>
      </c>
      <c r="L131" s="74">
        <f t="shared" si="20"/>
        <v>5019218</v>
      </c>
      <c r="M131" s="75">
        <f t="shared" si="21"/>
        <v>-0.005181394390093076</v>
      </c>
      <c r="N131" s="76">
        <f t="shared" si="22"/>
        <v>0.09364347956377189</v>
      </c>
      <c r="O131" s="71">
        <v>15303321</v>
      </c>
      <c r="P131" s="73">
        <v>161905</v>
      </c>
      <c r="Q131" s="74">
        <f t="shared" si="23"/>
        <v>15465226</v>
      </c>
      <c r="R131" s="75">
        <f t="shared" si="24"/>
        <v>0.010579729720104545</v>
      </c>
      <c r="S131" s="76">
        <f t="shared" si="25"/>
        <v>0.01107574195465303</v>
      </c>
      <c r="T131" s="71">
        <v>1810010</v>
      </c>
      <c r="U131" s="73">
        <v>0</v>
      </c>
      <c r="V131" s="74">
        <f t="shared" si="32"/>
        <v>1810010</v>
      </c>
      <c r="W131" s="75">
        <f t="shared" si="26"/>
        <v>0</v>
      </c>
      <c r="X131" s="76">
        <f t="shared" si="27"/>
        <v>0.7775552320640885</v>
      </c>
      <c r="Y131" s="71">
        <v>127068936</v>
      </c>
      <c r="Z131" s="73">
        <v>3630541</v>
      </c>
      <c r="AA131" s="74">
        <f t="shared" si="33"/>
        <v>130699477</v>
      </c>
      <c r="AB131" s="75">
        <f t="shared" si="28"/>
        <v>0.02857142834657874</v>
      </c>
      <c r="AC131" s="76">
        <f t="shared" si="29"/>
        <v>0.028477576207322938</v>
      </c>
      <c r="AD131" s="71">
        <v>4653837</v>
      </c>
      <c r="AE131" s="76">
        <f t="shared" si="30"/>
        <v>0</v>
      </c>
      <c r="AF131" s="71">
        <v>0</v>
      </c>
      <c r="AG131" s="71">
        <v>163421106</v>
      </c>
      <c r="AH131" s="73">
        <v>3766304</v>
      </c>
      <c r="AI131" s="74">
        <v>167187410</v>
      </c>
      <c r="AJ131" s="75">
        <f t="shared" si="31"/>
        <v>0.02304661920474336</v>
      </c>
      <c r="AK131" s="71">
        <v>0</v>
      </c>
      <c r="AL131" s="71">
        <v>0</v>
      </c>
      <c r="AM131" s="3">
        <v>0</v>
      </c>
      <c r="AN131" s="77"/>
    </row>
    <row r="132" spans="1:40" ht="12.75">
      <c r="A132" s="68" t="s">
        <v>269</v>
      </c>
      <c r="B132" s="69" t="s">
        <v>268</v>
      </c>
      <c r="C132" s="26">
        <v>3</v>
      </c>
      <c r="D132" s="26"/>
      <c r="E132" s="70">
        <f t="shared" si="17"/>
        <v>0.05413777827154119</v>
      </c>
      <c r="F132" s="71">
        <v>58370117</v>
      </c>
      <c r="G132" s="72">
        <f t="shared" si="18"/>
        <v>0.04546099008599123</v>
      </c>
      <c r="H132" s="71">
        <v>49015002</v>
      </c>
      <c r="I132" s="72">
        <f t="shared" si="19"/>
        <v>0.05572649303470974</v>
      </c>
      <c r="J132" s="71">
        <v>60083033</v>
      </c>
      <c r="K132" s="73">
        <v>-311311</v>
      </c>
      <c r="L132" s="74">
        <f t="shared" si="20"/>
        <v>59771722</v>
      </c>
      <c r="M132" s="75">
        <f t="shared" si="21"/>
        <v>-0.00518134628789462</v>
      </c>
      <c r="N132" s="76">
        <f t="shared" si="22"/>
        <v>0.1572426716678286</v>
      </c>
      <c r="O132" s="71">
        <v>169535460</v>
      </c>
      <c r="P132" s="73">
        <v>-3406780</v>
      </c>
      <c r="Q132" s="74">
        <f t="shared" si="23"/>
        <v>166128680</v>
      </c>
      <c r="R132" s="75">
        <f t="shared" si="24"/>
        <v>-0.02009479314828886</v>
      </c>
      <c r="S132" s="76">
        <f t="shared" si="25"/>
        <v>0.04619095081606337</v>
      </c>
      <c r="T132" s="71">
        <v>49802029</v>
      </c>
      <c r="U132" s="73">
        <v>0</v>
      </c>
      <c r="V132" s="74">
        <f t="shared" si="32"/>
        <v>49802029</v>
      </c>
      <c r="W132" s="75">
        <f t="shared" si="26"/>
        <v>0</v>
      </c>
      <c r="X132" s="76">
        <f t="shared" si="27"/>
        <v>0.6165855515817642</v>
      </c>
      <c r="Y132" s="71">
        <v>664788470</v>
      </c>
      <c r="Z132" s="73">
        <v>17334655</v>
      </c>
      <c r="AA132" s="74">
        <f t="shared" si="33"/>
        <v>682123125</v>
      </c>
      <c r="AB132" s="75">
        <f t="shared" si="28"/>
        <v>0.026075444720032523</v>
      </c>
      <c r="AC132" s="76">
        <f t="shared" si="29"/>
        <v>0.024655564542101632</v>
      </c>
      <c r="AD132" s="71">
        <v>26583067</v>
      </c>
      <c r="AE132" s="76">
        <f t="shared" si="30"/>
        <v>0</v>
      </c>
      <c r="AF132" s="71">
        <v>0</v>
      </c>
      <c r="AG132" s="71">
        <v>1078177178</v>
      </c>
      <c r="AH132" s="73">
        <v>13616564</v>
      </c>
      <c r="AI132" s="74">
        <v>1091793742</v>
      </c>
      <c r="AJ132" s="75">
        <f t="shared" si="31"/>
        <v>0.01262924524636896</v>
      </c>
      <c r="AK132" s="71">
        <v>6460</v>
      </c>
      <c r="AL132" s="71">
        <v>545818</v>
      </c>
      <c r="AM132" s="3">
        <v>0</v>
      </c>
      <c r="AN132" s="77"/>
    </row>
    <row r="133" spans="1:40" ht="12.75">
      <c r="A133" s="68" t="s">
        <v>271</v>
      </c>
      <c r="B133" s="69" t="s">
        <v>270</v>
      </c>
      <c r="C133" s="26">
        <v>3</v>
      </c>
      <c r="D133" s="26"/>
      <c r="E133" s="70">
        <f t="shared" si="17"/>
        <v>0.07404309563640482</v>
      </c>
      <c r="F133" s="71">
        <v>66469702</v>
      </c>
      <c r="G133" s="72">
        <f t="shared" si="18"/>
        <v>0.040216136853285324</v>
      </c>
      <c r="H133" s="71">
        <v>36102686</v>
      </c>
      <c r="I133" s="72">
        <f t="shared" si="19"/>
        <v>0.01601400157094154</v>
      </c>
      <c r="J133" s="71">
        <v>14376032</v>
      </c>
      <c r="K133" s="73">
        <v>-74488</v>
      </c>
      <c r="L133" s="74">
        <f t="shared" si="20"/>
        <v>14301544</v>
      </c>
      <c r="M133" s="75">
        <f t="shared" si="21"/>
        <v>-0.005181401933440326</v>
      </c>
      <c r="N133" s="76">
        <f t="shared" si="22"/>
        <v>0.10692549888889744</v>
      </c>
      <c r="O133" s="71">
        <v>95988775</v>
      </c>
      <c r="P133" s="73">
        <v>-749530</v>
      </c>
      <c r="Q133" s="74">
        <f t="shared" si="23"/>
        <v>95239245</v>
      </c>
      <c r="R133" s="75">
        <f t="shared" si="24"/>
        <v>-0.007808517193807297</v>
      </c>
      <c r="S133" s="76">
        <f t="shared" si="25"/>
        <v>0.02931833227823027</v>
      </c>
      <c r="T133" s="71">
        <v>26319548</v>
      </c>
      <c r="U133" s="73">
        <v>-495061</v>
      </c>
      <c r="V133" s="74">
        <f t="shared" si="32"/>
        <v>25824487</v>
      </c>
      <c r="W133" s="75">
        <f t="shared" si="26"/>
        <v>-0.018809631533185905</v>
      </c>
      <c r="X133" s="76">
        <f t="shared" si="27"/>
        <v>0.7110732831540865</v>
      </c>
      <c r="Y133" s="71">
        <v>638342155</v>
      </c>
      <c r="Z133" s="73">
        <v>12459680</v>
      </c>
      <c r="AA133" s="74">
        <f t="shared" si="33"/>
        <v>650801835</v>
      </c>
      <c r="AB133" s="75">
        <f t="shared" si="28"/>
        <v>0.01951881119303487</v>
      </c>
      <c r="AC133" s="76">
        <f t="shared" si="29"/>
        <v>0.02240965161815411</v>
      </c>
      <c r="AD133" s="71">
        <v>20117512</v>
      </c>
      <c r="AE133" s="76">
        <f t="shared" si="30"/>
        <v>0</v>
      </c>
      <c r="AF133" s="71">
        <v>0</v>
      </c>
      <c r="AG133" s="71">
        <v>897716410</v>
      </c>
      <c r="AH133" s="73">
        <v>11140601</v>
      </c>
      <c r="AI133" s="74">
        <v>908857011</v>
      </c>
      <c r="AJ133" s="75">
        <f t="shared" si="31"/>
        <v>0.012409933555742844</v>
      </c>
      <c r="AK133" s="71">
        <v>0</v>
      </c>
      <c r="AL133" s="71">
        <v>0</v>
      </c>
      <c r="AM133" s="3">
        <v>0</v>
      </c>
      <c r="AN133" s="77"/>
    </row>
    <row r="134" spans="1:40" ht="12.75">
      <c r="A134" s="68" t="s">
        <v>273</v>
      </c>
      <c r="B134" s="69" t="s">
        <v>272</v>
      </c>
      <c r="C134" s="26">
        <v>3</v>
      </c>
      <c r="D134" s="26"/>
      <c r="E134" s="70">
        <f aca="true" t="shared" si="34" ref="E134:E197">+F134/$AG134</f>
        <v>0.03395262578643377</v>
      </c>
      <c r="F134" s="71">
        <v>14813253</v>
      </c>
      <c r="G134" s="72">
        <f aca="true" t="shared" si="35" ref="G134:G197">+H134/$AG134</f>
        <v>0.016691053134864735</v>
      </c>
      <c r="H134" s="71">
        <v>7282170</v>
      </c>
      <c r="I134" s="72">
        <f aca="true" t="shared" si="36" ref="I134:I197">+J134/$AG134</f>
        <v>0.057252885988651685</v>
      </c>
      <c r="J134" s="71">
        <v>24978966</v>
      </c>
      <c r="K134" s="73">
        <v>-129425</v>
      </c>
      <c r="L134" s="74">
        <f aca="true" t="shared" si="37" ref="L134:L197">+J134+K134</f>
        <v>24849541</v>
      </c>
      <c r="M134" s="75">
        <f aca="true" t="shared" si="38" ref="M134:M197">+K134/J134</f>
        <v>-0.005181359388535138</v>
      </c>
      <c r="N134" s="76">
        <f aca="true" t="shared" si="39" ref="N134:N197">+O134/$AG134</f>
        <v>0.06659710191268013</v>
      </c>
      <c r="O134" s="71">
        <v>29055771</v>
      </c>
      <c r="P134" s="73">
        <v>-127562</v>
      </c>
      <c r="Q134" s="74">
        <f aca="true" t="shared" si="40" ref="Q134:Q197">+O134+P134</f>
        <v>28928209</v>
      </c>
      <c r="R134" s="75">
        <f aca="true" t="shared" si="41" ref="R134:R197">+P134/O134</f>
        <v>-0.004390246605398975</v>
      </c>
      <c r="S134" s="76">
        <f aca="true" t="shared" si="42" ref="S134:S197">+T134/$AG134</f>
        <v>0.01467223693532299</v>
      </c>
      <c r="T134" s="71">
        <v>6401377</v>
      </c>
      <c r="U134" s="73">
        <v>0</v>
      </c>
      <c r="V134" s="74">
        <f t="shared" si="32"/>
        <v>6401377</v>
      </c>
      <c r="W134" s="75">
        <f aca="true" t="shared" si="43" ref="W134:W197">+U134/T134</f>
        <v>0</v>
      </c>
      <c r="X134" s="76">
        <f aca="true" t="shared" si="44" ref="X134:X197">+Y134/$AG134</f>
        <v>0.7961463925946648</v>
      </c>
      <c r="Y134" s="71">
        <v>347352161</v>
      </c>
      <c r="Z134" s="73">
        <v>5800497</v>
      </c>
      <c r="AA134" s="74">
        <f t="shared" si="33"/>
        <v>353152658</v>
      </c>
      <c r="AB134" s="75">
        <f aca="true" t="shared" si="45" ref="AB134:AB197">+Z134/Y134</f>
        <v>0.016699182130610092</v>
      </c>
      <c r="AC134" s="76">
        <f aca="true" t="shared" si="46" ref="AC134:AC197">+AD134/$AG134</f>
        <v>0.014687703647381903</v>
      </c>
      <c r="AD134" s="71">
        <v>6408125</v>
      </c>
      <c r="AE134" s="76">
        <f aca="true" t="shared" si="47" ref="AE134:AE197">AF134/$AG134</f>
        <v>0</v>
      </c>
      <c r="AF134" s="71">
        <v>0</v>
      </c>
      <c r="AG134" s="71">
        <v>436291823</v>
      </c>
      <c r="AH134" s="73">
        <v>5543510</v>
      </c>
      <c r="AI134" s="74">
        <v>441835333</v>
      </c>
      <c r="AJ134" s="75">
        <f aca="true" t="shared" si="48" ref="AJ134:AJ197">+AH134/AG134</f>
        <v>0.012705968133626929</v>
      </c>
      <c r="AK134" s="71">
        <v>0</v>
      </c>
      <c r="AL134" s="71">
        <v>0</v>
      </c>
      <c r="AM134" s="3">
        <v>0</v>
      </c>
      <c r="AN134" s="77"/>
    </row>
    <row r="135" spans="1:40" ht="12.75">
      <c r="A135" s="68" t="s">
        <v>275</v>
      </c>
      <c r="B135" s="78" t="s">
        <v>274</v>
      </c>
      <c r="C135" s="26">
        <v>3</v>
      </c>
      <c r="D135" s="26"/>
      <c r="E135" s="70">
        <f t="shared" si="34"/>
        <v>0.020520774396217422</v>
      </c>
      <c r="F135" s="71">
        <v>5849293</v>
      </c>
      <c r="G135" s="72">
        <f t="shared" si="35"/>
        <v>0.01671878006349846</v>
      </c>
      <c r="H135" s="71">
        <v>4765563</v>
      </c>
      <c r="I135" s="72">
        <f t="shared" si="36"/>
        <v>0.032773374980267854</v>
      </c>
      <c r="J135" s="71">
        <v>9341805</v>
      </c>
      <c r="K135" s="73">
        <v>-48403</v>
      </c>
      <c r="L135" s="74">
        <f t="shared" si="37"/>
        <v>9293402</v>
      </c>
      <c r="M135" s="75">
        <f t="shared" si="38"/>
        <v>-0.005181332729595619</v>
      </c>
      <c r="N135" s="76">
        <f t="shared" si="39"/>
        <v>0.19176932726118168</v>
      </c>
      <c r="O135" s="71">
        <v>54662410</v>
      </c>
      <c r="P135" s="73">
        <v>-947301</v>
      </c>
      <c r="Q135" s="74">
        <f t="shared" si="40"/>
        <v>53715109</v>
      </c>
      <c r="R135" s="75">
        <f t="shared" si="41"/>
        <v>-0.017330026246555906</v>
      </c>
      <c r="S135" s="76">
        <f t="shared" si="42"/>
        <v>0.011588762753939844</v>
      </c>
      <c r="T135" s="71">
        <v>3303290</v>
      </c>
      <c r="U135" s="73">
        <v>-3406</v>
      </c>
      <c r="V135" s="74">
        <f aca="true" t="shared" si="49" ref="V135:V198">+T135+U135</f>
        <v>3299884</v>
      </c>
      <c r="W135" s="75">
        <f t="shared" si="43"/>
        <v>-0.0010310932434027893</v>
      </c>
      <c r="X135" s="76">
        <f t="shared" si="44"/>
        <v>0.7007114952833632</v>
      </c>
      <c r="Y135" s="71">
        <v>199732562</v>
      </c>
      <c r="Z135" s="73">
        <v>5185679</v>
      </c>
      <c r="AA135" s="74">
        <f aca="true" t="shared" si="50" ref="AA135:AA198">+Y135+Z135</f>
        <v>204918241</v>
      </c>
      <c r="AB135" s="75">
        <f t="shared" si="45"/>
        <v>0.025963112614557058</v>
      </c>
      <c r="AC135" s="76">
        <f t="shared" si="46"/>
        <v>0.02591748526153159</v>
      </c>
      <c r="AD135" s="71">
        <v>7387585</v>
      </c>
      <c r="AE135" s="76">
        <f t="shared" si="47"/>
        <v>0</v>
      </c>
      <c r="AF135" s="71">
        <v>0</v>
      </c>
      <c r="AG135" s="71">
        <v>285042508</v>
      </c>
      <c r="AH135" s="73">
        <v>4186569</v>
      </c>
      <c r="AI135" s="74">
        <v>289229077</v>
      </c>
      <c r="AJ135" s="75">
        <f t="shared" si="48"/>
        <v>0.01468752513221642</v>
      </c>
      <c r="AK135" s="71">
        <v>0</v>
      </c>
      <c r="AL135" s="71">
        <v>0</v>
      </c>
      <c r="AM135" s="3">
        <v>0</v>
      </c>
      <c r="AN135" s="77"/>
    </row>
    <row r="136" spans="1:40" ht="12.75">
      <c r="A136" s="68" t="s">
        <v>277</v>
      </c>
      <c r="B136" s="69" t="s">
        <v>276</v>
      </c>
      <c r="C136" s="26">
        <v>3</v>
      </c>
      <c r="D136" s="26"/>
      <c r="E136" s="70">
        <f t="shared" si="34"/>
        <v>0.03714020728855585</v>
      </c>
      <c r="F136" s="71">
        <v>25314235</v>
      </c>
      <c r="G136" s="72">
        <f t="shared" si="35"/>
        <v>0.0070675805617888224</v>
      </c>
      <c r="H136" s="71">
        <v>4817162</v>
      </c>
      <c r="I136" s="72">
        <f t="shared" si="36"/>
        <v>0.015827040754823794</v>
      </c>
      <c r="J136" s="71">
        <v>10787485</v>
      </c>
      <c r="K136" s="73">
        <v>-55894</v>
      </c>
      <c r="L136" s="74">
        <f t="shared" si="37"/>
        <v>10731591</v>
      </c>
      <c r="M136" s="75">
        <f t="shared" si="38"/>
        <v>-0.0051813745279831215</v>
      </c>
      <c r="N136" s="76">
        <f t="shared" si="39"/>
        <v>0.1632605487589718</v>
      </c>
      <c r="O136" s="71">
        <v>111276059</v>
      </c>
      <c r="P136" s="73">
        <v>-1999919</v>
      </c>
      <c r="Q136" s="74">
        <f t="shared" si="40"/>
        <v>109276140</v>
      </c>
      <c r="R136" s="75">
        <f t="shared" si="41"/>
        <v>-0.017972590132797568</v>
      </c>
      <c r="S136" s="76">
        <f t="shared" si="42"/>
        <v>0.037483671056125795</v>
      </c>
      <c r="T136" s="71">
        <v>25548335</v>
      </c>
      <c r="U136" s="73">
        <v>-46292</v>
      </c>
      <c r="V136" s="74">
        <f t="shared" si="49"/>
        <v>25502043</v>
      </c>
      <c r="W136" s="75">
        <f t="shared" si="43"/>
        <v>-0.001811938038232237</v>
      </c>
      <c r="X136" s="76">
        <f t="shared" si="44"/>
        <v>0.7133594576677473</v>
      </c>
      <c r="Y136" s="71">
        <v>486215621</v>
      </c>
      <c r="Z136" s="73">
        <v>11327534</v>
      </c>
      <c r="AA136" s="74">
        <f t="shared" si="50"/>
        <v>497543155</v>
      </c>
      <c r="AB136" s="75">
        <f t="shared" si="45"/>
        <v>0.0232973469192591</v>
      </c>
      <c r="AC136" s="76">
        <f t="shared" si="46"/>
        <v>0.025861493911986614</v>
      </c>
      <c r="AD136" s="71">
        <v>17626825</v>
      </c>
      <c r="AE136" s="76">
        <f t="shared" si="47"/>
        <v>0</v>
      </c>
      <c r="AF136" s="71">
        <v>0</v>
      </c>
      <c r="AG136" s="71">
        <v>681585722</v>
      </c>
      <c r="AH136" s="73">
        <v>9225429</v>
      </c>
      <c r="AI136" s="74">
        <v>690811151</v>
      </c>
      <c r="AJ136" s="75">
        <f t="shared" si="48"/>
        <v>0.013535243920499849</v>
      </c>
      <c r="AK136" s="71">
        <v>0</v>
      </c>
      <c r="AL136" s="71">
        <v>556885</v>
      </c>
      <c r="AM136" s="3">
        <v>0</v>
      </c>
      <c r="AN136" s="77"/>
    </row>
    <row r="137" spans="1:40" ht="12.75">
      <c r="A137" s="68" t="s">
        <v>279</v>
      </c>
      <c r="B137" s="69" t="s">
        <v>278</v>
      </c>
      <c r="C137" s="26">
        <v>3</v>
      </c>
      <c r="D137" s="26"/>
      <c r="E137" s="70">
        <f t="shared" si="34"/>
        <v>0.04412286369202083</v>
      </c>
      <c r="F137" s="71">
        <v>36542150</v>
      </c>
      <c r="G137" s="72">
        <f t="shared" si="35"/>
        <v>0.043433136159969805</v>
      </c>
      <c r="H137" s="71">
        <v>35970924</v>
      </c>
      <c r="I137" s="72">
        <f t="shared" si="36"/>
        <v>0.002870843271436707</v>
      </c>
      <c r="J137" s="71">
        <v>2377606</v>
      </c>
      <c r="K137" s="73">
        <v>-12319</v>
      </c>
      <c r="L137" s="74">
        <f t="shared" si="37"/>
        <v>2365287</v>
      </c>
      <c r="M137" s="75">
        <f t="shared" si="38"/>
        <v>-0.005181262160341116</v>
      </c>
      <c r="N137" s="76">
        <f t="shared" si="39"/>
        <v>0.06269257601815563</v>
      </c>
      <c r="O137" s="71">
        <v>51921415</v>
      </c>
      <c r="P137" s="73">
        <v>1108614</v>
      </c>
      <c r="Q137" s="74">
        <f t="shared" si="40"/>
        <v>53030029</v>
      </c>
      <c r="R137" s="75">
        <f t="shared" si="41"/>
        <v>0.02135176785917718</v>
      </c>
      <c r="S137" s="76">
        <f t="shared" si="42"/>
        <v>0.011731662488090532</v>
      </c>
      <c r="T137" s="71">
        <v>9716055</v>
      </c>
      <c r="U137" s="73">
        <v>1675</v>
      </c>
      <c r="V137" s="74">
        <f t="shared" si="49"/>
        <v>9717730</v>
      </c>
      <c r="W137" s="75">
        <f t="shared" si="43"/>
        <v>0.00017239507186816048</v>
      </c>
      <c r="X137" s="76">
        <f t="shared" si="44"/>
        <v>0.8170460199687921</v>
      </c>
      <c r="Y137" s="71">
        <v>676670001</v>
      </c>
      <c r="Z137" s="73">
        <v>-8457395</v>
      </c>
      <c r="AA137" s="74">
        <f t="shared" si="50"/>
        <v>668212606</v>
      </c>
      <c r="AB137" s="75">
        <f t="shared" si="45"/>
        <v>-0.012498551712801585</v>
      </c>
      <c r="AC137" s="76">
        <f t="shared" si="46"/>
        <v>0.018102898401534416</v>
      </c>
      <c r="AD137" s="71">
        <v>14992654</v>
      </c>
      <c r="AE137" s="76">
        <f t="shared" si="47"/>
        <v>0</v>
      </c>
      <c r="AF137" s="71">
        <v>0</v>
      </c>
      <c r="AG137" s="71">
        <v>828190805</v>
      </c>
      <c r="AH137" s="73">
        <v>-7359425</v>
      </c>
      <c r="AI137" s="74">
        <v>820831380</v>
      </c>
      <c r="AJ137" s="75">
        <f t="shared" si="48"/>
        <v>-0.008886146713497984</v>
      </c>
      <c r="AK137" s="71">
        <v>0</v>
      </c>
      <c r="AL137" s="71">
        <v>0</v>
      </c>
      <c r="AM137" s="3">
        <v>0</v>
      </c>
      <c r="AN137" s="77"/>
    </row>
    <row r="138" spans="1:40" ht="12.75">
      <c r="A138" s="68" t="s">
        <v>281</v>
      </c>
      <c r="B138" s="69" t="s">
        <v>280</v>
      </c>
      <c r="C138" s="26">
        <v>3</v>
      </c>
      <c r="D138" s="26"/>
      <c r="E138" s="70">
        <f t="shared" si="34"/>
        <v>0.04199992837684417</v>
      </c>
      <c r="F138" s="71">
        <v>24327454</v>
      </c>
      <c r="G138" s="72">
        <f t="shared" si="35"/>
        <v>0.006612250574358199</v>
      </c>
      <c r="H138" s="71">
        <v>3829988</v>
      </c>
      <c r="I138" s="72">
        <f t="shared" si="36"/>
        <v>0.008109721122486122</v>
      </c>
      <c r="J138" s="71">
        <v>4697362</v>
      </c>
      <c r="K138" s="73">
        <v>-24339</v>
      </c>
      <c r="L138" s="74">
        <f t="shared" si="37"/>
        <v>4673023</v>
      </c>
      <c r="M138" s="75">
        <f t="shared" si="38"/>
        <v>-0.005181418847429685</v>
      </c>
      <c r="N138" s="76">
        <f t="shared" si="39"/>
        <v>0.11022976498107735</v>
      </c>
      <c r="O138" s="71">
        <v>63847955</v>
      </c>
      <c r="P138" s="73">
        <v>2059611</v>
      </c>
      <c r="Q138" s="74">
        <f t="shared" si="40"/>
        <v>65907566</v>
      </c>
      <c r="R138" s="75">
        <f t="shared" si="41"/>
        <v>0.03225805744287347</v>
      </c>
      <c r="S138" s="76">
        <f t="shared" si="42"/>
        <v>0.02060177424710344</v>
      </c>
      <c r="T138" s="71">
        <v>11933085</v>
      </c>
      <c r="U138" s="73">
        <v>8653</v>
      </c>
      <c r="V138" s="74">
        <f t="shared" si="49"/>
        <v>11941738</v>
      </c>
      <c r="W138" s="75">
        <f t="shared" si="43"/>
        <v>0.0007251268217732464</v>
      </c>
      <c r="X138" s="76">
        <f t="shared" si="44"/>
        <v>0.793462555449182</v>
      </c>
      <c r="Y138" s="71">
        <v>459594208</v>
      </c>
      <c r="Z138" s="73">
        <v>3922455</v>
      </c>
      <c r="AA138" s="74">
        <f t="shared" si="50"/>
        <v>463516663</v>
      </c>
      <c r="AB138" s="75">
        <f t="shared" si="45"/>
        <v>0.008534604944368664</v>
      </c>
      <c r="AC138" s="76">
        <f t="shared" si="46"/>
        <v>0.018984005248948707</v>
      </c>
      <c r="AD138" s="71">
        <v>10996031</v>
      </c>
      <c r="AE138" s="76">
        <f t="shared" si="47"/>
        <v>0</v>
      </c>
      <c r="AF138" s="71">
        <v>0</v>
      </c>
      <c r="AG138" s="71">
        <v>579226083</v>
      </c>
      <c r="AH138" s="73">
        <v>5966380</v>
      </c>
      <c r="AI138" s="74">
        <v>585192463</v>
      </c>
      <c r="AJ138" s="75">
        <f t="shared" si="48"/>
        <v>0.010300606576793263</v>
      </c>
      <c r="AK138" s="71">
        <v>0</v>
      </c>
      <c r="AL138" s="71">
        <v>0</v>
      </c>
      <c r="AM138" s="3">
        <v>0</v>
      </c>
      <c r="AN138" s="77"/>
    </row>
    <row r="139" spans="1:40" ht="12.75">
      <c r="A139" s="68" t="s">
        <v>283</v>
      </c>
      <c r="B139" s="69" t="s">
        <v>282</v>
      </c>
      <c r="C139" s="26">
        <v>3</v>
      </c>
      <c r="D139" s="26"/>
      <c r="E139" s="70">
        <f t="shared" si="34"/>
        <v>0.05679353324612041</v>
      </c>
      <c r="F139" s="71">
        <v>78930225</v>
      </c>
      <c r="G139" s="72">
        <f t="shared" si="35"/>
        <v>0.016427088714113417</v>
      </c>
      <c r="H139" s="71">
        <v>22829955</v>
      </c>
      <c r="I139" s="72">
        <f t="shared" si="36"/>
        <v>0.007470886300710296</v>
      </c>
      <c r="J139" s="71">
        <v>10382850</v>
      </c>
      <c r="K139" s="73">
        <v>-53797</v>
      </c>
      <c r="L139" s="74">
        <f t="shared" si="37"/>
        <v>10329053</v>
      </c>
      <c r="M139" s="75">
        <f t="shared" si="38"/>
        <v>-0.005181332678407181</v>
      </c>
      <c r="N139" s="76">
        <f t="shared" si="39"/>
        <v>0.13312181682030924</v>
      </c>
      <c r="O139" s="71">
        <v>185009355</v>
      </c>
      <c r="P139" s="73">
        <v>5902074</v>
      </c>
      <c r="Q139" s="74">
        <f t="shared" si="40"/>
        <v>190911429</v>
      </c>
      <c r="R139" s="75">
        <f t="shared" si="41"/>
        <v>0.031901489521975794</v>
      </c>
      <c r="S139" s="76">
        <f t="shared" si="42"/>
        <v>0.04997097137743961</v>
      </c>
      <c r="T139" s="71">
        <v>69448400</v>
      </c>
      <c r="U139" s="73">
        <v>0</v>
      </c>
      <c r="V139" s="74">
        <f t="shared" si="49"/>
        <v>69448400</v>
      </c>
      <c r="W139" s="75">
        <f t="shared" si="43"/>
        <v>0</v>
      </c>
      <c r="X139" s="76">
        <f t="shared" si="44"/>
        <v>0.7217051086903921</v>
      </c>
      <c r="Y139" s="71">
        <v>1003007620</v>
      </c>
      <c r="Z139" s="73">
        <v>-5206582</v>
      </c>
      <c r="AA139" s="74">
        <f t="shared" si="50"/>
        <v>997801038</v>
      </c>
      <c r="AB139" s="75">
        <f t="shared" si="45"/>
        <v>-0.0051909695362035236</v>
      </c>
      <c r="AC139" s="76">
        <f t="shared" si="46"/>
        <v>0.014510594850914936</v>
      </c>
      <c r="AD139" s="71">
        <v>20166460</v>
      </c>
      <c r="AE139" s="76">
        <f t="shared" si="47"/>
        <v>0</v>
      </c>
      <c r="AF139" s="71">
        <v>0</v>
      </c>
      <c r="AG139" s="71">
        <v>1389774865</v>
      </c>
      <c r="AH139" s="73">
        <v>641695</v>
      </c>
      <c r="AI139" s="74">
        <v>1390416560</v>
      </c>
      <c r="AJ139" s="75">
        <f t="shared" si="48"/>
        <v>0.0004617258637786632</v>
      </c>
      <c r="AK139" s="71">
        <v>20770</v>
      </c>
      <c r="AL139" s="71">
        <v>102965</v>
      </c>
      <c r="AM139" s="3">
        <v>0</v>
      </c>
      <c r="AN139" s="77"/>
    </row>
    <row r="140" spans="1:40" ht="12.75">
      <c r="A140" s="68" t="s">
        <v>285</v>
      </c>
      <c r="B140" s="69" t="s">
        <v>284</v>
      </c>
      <c r="C140" s="26">
        <v>3</v>
      </c>
      <c r="D140" s="26"/>
      <c r="E140" s="70">
        <f t="shared" si="34"/>
        <v>0.04016238940335262</v>
      </c>
      <c r="F140" s="71">
        <v>36488596</v>
      </c>
      <c r="G140" s="72">
        <f t="shared" si="35"/>
        <v>0.0326233678925849</v>
      </c>
      <c r="H140" s="71">
        <v>29639195</v>
      </c>
      <c r="I140" s="72">
        <f t="shared" si="36"/>
        <v>0.12051066119508323</v>
      </c>
      <c r="J140" s="71">
        <v>109487132</v>
      </c>
      <c r="K140" s="73">
        <v>-567291</v>
      </c>
      <c r="L140" s="74">
        <f t="shared" si="37"/>
        <v>108919841</v>
      </c>
      <c r="M140" s="75">
        <f t="shared" si="38"/>
        <v>-0.005181348617296871</v>
      </c>
      <c r="N140" s="76">
        <f t="shared" si="39"/>
        <v>0.371874685490057</v>
      </c>
      <c r="O140" s="71">
        <v>337858015</v>
      </c>
      <c r="P140" s="73">
        <v>7177135</v>
      </c>
      <c r="Q140" s="74">
        <f t="shared" si="40"/>
        <v>345035150</v>
      </c>
      <c r="R140" s="75">
        <f t="shared" si="41"/>
        <v>0.02124305087153253</v>
      </c>
      <c r="S140" s="76">
        <f t="shared" si="42"/>
        <v>0.09199392410033141</v>
      </c>
      <c r="T140" s="71">
        <v>83578920</v>
      </c>
      <c r="U140" s="73">
        <v>3506037</v>
      </c>
      <c r="V140" s="74">
        <f t="shared" si="49"/>
        <v>87084957</v>
      </c>
      <c r="W140" s="75">
        <f t="shared" si="43"/>
        <v>0.041948819152006274</v>
      </c>
      <c r="X140" s="76">
        <f t="shared" si="44"/>
        <v>0.3311190828052468</v>
      </c>
      <c r="Y140" s="71">
        <v>300830469</v>
      </c>
      <c r="Z140" s="73">
        <v>-26234</v>
      </c>
      <c r="AA140" s="74">
        <f t="shared" si="50"/>
        <v>300804235</v>
      </c>
      <c r="AB140" s="75">
        <f t="shared" si="45"/>
        <v>-8.720526244301405E-05</v>
      </c>
      <c r="AC140" s="76">
        <f t="shared" si="46"/>
        <v>0.011569008426185485</v>
      </c>
      <c r="AD140" s="71">
        <v>10510751</v>
      </c>
      <c r="AE140" s="76">
        <f t="shared" si="47"/>
        <v>0.00014688068715854098</v>
      </c>
      <c r="AF140" s="71">
        <v>133445</v>
      </c>
      <c r="AG140" s="71">
        <v>908526523</v>
      </c>
      <c r="AH140" s="73">
        <v>10089647</v>
      </c>
      <c r="AI140" s="74">
        <v>918616170</v>
      </c>
      <c r="AJ140" s="75">
        <f t="shared" si="48"/>
        <v>0.011105506272600036</v>
      </c>
      <c r="AK140" s="71">
        <v>8760</v>
      </c>
      <c r="AL140" s="71">
        <v>2940075</v>
      </c>
      <c r="AM140" s="3">
        <v>0</v>
      </c>
      <c r="AN140" s="77"/>
    </row>
    <row r="141" spans="1:40" ht="12.75">
      <c r="A141" s="68" t="s">
        <v>287</v>
      </c>
      <c r="B141" s="69" t="s">
        <v>286</v>
      </c>
      <c r="C141" s="26">
        <v>3</v>
      </c>
      <c r="D141" s="26"/>
      <c r="E141" s="70">
        <f t="shared" si="34"/>
        <v>0.06345750683252764</v>
      </c>
      <c r="F141" s="71">
        <v>28954849</v>
      </c>
      <c r="G141" s="72">
        <f t="shared" si="35"/>
        <v>0.03170285196726989</v>
      </c>
      <c r="H141" s="71">
        <v>14465606</v>
      </c>
      <c r="I141" s="72">
        <f t="shared" si="36"/>
        <v>0.12389456523320419</v>
      </c>
      <c r="J141" s="71">
        <v>56531506</v>
      </c>
      <c r="K141" s="73">
        <v>-292910</v>
      </c>
      <c r="L141" s="74">
        <f t="shared" si="37"/>
        <v>56238596</v>
      </c>
      <c r="M141" s="75">
        <f t="shared" si="38"/>
        <v>-0.00518135851537371</v>
      </c>
      <c r="N141" s="76">
        <f t="shared" si="39"/>
        <v>0.08844228100592799</v>
      </c>
      <c r="O141" s="71">
        <v>40355082</v>
      </c>
      <c r="P141" s="73">
        <v>795222</v>
      </c>
      <c r="Q141" s="74">
        <f t="shared" si="40"/>
        <v>41150304</v>
      </c>
      <c r="R141" s="75">
        <f t="shared" si="41"/>
        <v>0.019705622206392742</v>
      </c>
      <c r="S141" s="76">
        <f t="shared" si="42"/>
        <v>0.017567446016578496</v>
      </c>
      <c r="T141" s="71">
        <v>8015801</v>
      </c>
      <c r="U141" s="73">
        <v>348042</v>
      </c>
      <c r="V141" s="74">
        <f t="shared" si="49"/>
        <v>8363843</v>
      </c>
      <c r="W141" s="75">
        <f t="shared" si="43"/>
        <v>0.04341949107768519</v>
      </c>
      <c r="X141" s="76">
        <f t="shared" si="44"/>
        <v>0.6530510539355153</v>
      </c>
      <c r="Y141" s="71">
        <v>297978846</v>
      </c>
      <c r="Z141" s="73">
        <v>-769639</v>
      </c>
      <c r="AA141" s="74">
        <f t="shared" si="50"/>
        <v>297209207</v>
      </c>
      <c r="AB141" s="75">
        <f t="shared" si="45"/>
        <v>-0.002582864556767899</v>
      </c>
      <c r="AC141" s="76">
        <f t="shared" si="46"/>
        <v>0.02188008713301355</v>
      </c>
      <c r="AD141" s="71">
        <v>9983604</v>
      </c>
      <c r="AE141" s="76">
        <f t="shared" si="47"/>
        <v>4.207875962967483E-06</v>
      </c>
      <c r="AF141" s="71">
        <v>1920</v>
      </c>
      <c r="AG141" s="71">
        <v>456287214</v>
      </c>
      <c r="AH141" s="73">
        <v>80715</v>
      </c>
      <c r="AI141" s="74">
        <v>456367929</v>
      </c>
      <c r="AJ141" s="75">
        <f t="shared" si="48"/>
        <v>0.0001768951605994377</v>
      </c>
      <c r="AK141" s="71">
        <v>0</v>
      </c>
      <c r="AL141" s="71">
        <v>0</v>
      </c>
      <c r="AM141" s="3">
        <v>0</v>
      </c>
      <c r="AN141" s="77"/>
    </row>
    <row r="142" spans="1:40" ht="12.75">
      <c r="A142" s="68" t="s">
        <v>289</v>
      </c>
      <c r="B142" s="69" t="s">
        <v>288</v>
      </c>
      <c r="C142" s="26">
        <v>2</v>
      </c>
      <c r="D142" s="26"/>
      <c r="E142" s="70">
        <f t="shared" si="34"/>
        <v>0.052424196103617614</v>
      </c>
      <c r="F142" s="71">
        <v>22737560</v>
      </c>
      <c r="G142" s="72">
        <f t="shared" si="35"/>
        <v>0.001075164107302071</v>
      </c>
      <c r="H142" s="71">
        <v>466323</v>
      </c>
      <c r="I142" s="72">
        <f t="shared" si="36"/>
        <v>0.0005297809849560397</v>
      </c>
      <c r="J142" s="71">
        <v>229778</v>
      </c>
      <c r="K142" s="73">
        <v>-1191</v>
      </c>
      <c r="L142" s="74">
        <f t="shared" si="37"/>
        <v>228587</v>
      </c>
      <c r="M142" s="75">
        <f t="shared" si="38"/>
        <v>-0.00518326384597307</v>
      </c>
      <c r="N142" s="76">
        <f t="shared" si="39"/>
        <v>0.05492888212845968</v>
      </c>
      <c r="O142" s="71">
        <v>23823899</v>
      </c>
      <c r="P142" s="73">
        <v>3992</v>
      </c>
      <c r="Q142" s="74">
        <f t="shared" si="40"/>
        <v>23827891</v>
      </c>
      <c r="R142" s="75">
        <f t="shared" si="41"/>
        <v>0.0001675628325993155</v>
      </c>
      <c r="S142" s="76">
        <f t="shared" si="42"/>
        <v>0.005359946335840916</v>
      </c>
      <c r="T142" s="71">
        <v>2324730</v>
      </c>
      <c r="U142" s="73">
        <v>0</v>
      </c>
      <c r="V142" s="74">
        <f t="shared" si="49"/>
        <v>2324730</v>
      </c>
      <c r="W142" s="75">
        <f t="shared" si="43"/>
        <v>0</v>
      </c>
      <c r="X142" s="76">
        <f t="shared" si="44"/>
        <v>0.8670378588918716</v>
      </c>
      <c r="Y142" s="71">
        <v>376053937</v>
      </c>
      <c r="Z142" s="73">
        <v>10473223</v>
      </c>
      <c r="AA142" s="74">
        <f t="shared" si="50"/>
        <v>386527160</v>
      </c>
      <c r="AB142" s="75">
        <f t="shared" si="45"/>
        <v>0.027850321375574378</v>
      </c>
      <c r="AC142" s="76">
        <f t="shared" si="46"/>
        <v>0.018644171447952083</v>
      </c>
      <c r="AD142" s="71">
        <v>8086399</v>
      </c>
      <c r="AE142" s="76">
        <f t="shared" si="47"/>
        <v>0</v>
      </c>
      <c r="AF142" s="71">
        <v>0</v>
      </c>
      <c r="AG142" s="71">
        <v>433722626</v>
      </c>
      <c r="AH142" s="73">
        <v>10476024</v>
      </c>
      <c r="AI142" s="74">
        <v>444198650</v>
      </c>
      <c r="AJ142" s="75">
        <f t="shared" si="48"/>
        <v>0.024153741059383883</v>
      </c>
      <c r="AK142" s="71">
        <v>0</v>
      </c>
      <c r="AL142" s="71">
        <v>0</v>
      </c>
      <c r="AM142" s="3">
        <v>0</v>
      </c>
      <c r="AN142" s="77"/>
    </row>
    <row r="143" spans="1:40" ht="12.75">
      <c r="A143" s="68" t="s">
        <v>291</v>
      </c>
      <c r="B143" s="69" t="s">
        <v>290</v>
      </c>
      <c r="C143" s="26">
        <v>3</v>
      </c>
      <c r="D143" s="26"/>
      <c r="E143" s="70">
        <f t="shared" si="34"/>
        <v>0.0626710322426855</v>
      </c>
      <c r="F143" s="71">
        <v>36796053</v>
      </c>
      <c r="G143" s="72">
        <f t="shared" si="35"/>
        <v>0.10354423848816201</v>
      </c>
      <c r="H143" s="71">
        <v>60793945</v>
      </c>
      <c r="I143" s="72">
        <f t="shared" si="36"/>
        <v>0.09582644040544488</v>
      </c>
      <c r="J143" s="71">
        <v>56262593</v>
      </c>
      <c r="K143" s="73">
        <v>-291516</v>
      </c>
      <c r="L143" s="74">
        <f t="shared" si="37"/>
        <v>55971077</v>
      </c>
      <c r="M143" s="75">
        <f t="shared" si="38"/>
        <v>-0.0051813466897979625</v>
      </c>
      <c r="N143" s="76">
        <f t="shared" si="39"/>
        <v>0.1744742128788319</v>
      </c>
      <c r="O143" s="71">
        <v>102439072</v>
      </c>
      <c r="P143" s="73">
        <v>0</v>
      </c>
      <c r="Q143" s="74">
        <f t="shared" si="40"/>
        <v>102439072</v>
      </c>
      <c r="R143" s="75">
        <f t="shared" si="41"/>
        <v>0</v>
      </c>
      <c r="S143" s="76">
        <f t="shared" si="42"/>
        <v>0.1178787312742309</v>
      </c>
      <c r="T143" s="71">
        <v>69210158</v>
      </c>
      <c r="U143" s="73">
        <v>0</v>
      </c>
      <c r="V143" s="74">
        <f t="shared" si="49"/>
        <v>69210158</v>
      </c>
      <c r="W143" s="75">
        <f t="shared" si="43"/>
        <v>0</v>
      </c>
      <c r="X143" s="76">
        <f t="shared" si="44"/>
        <v>0.336292433025204</v>
      </c>
      <c r="Y143" s="71">
        <v>197447429</v>
      </c>
      <c r="Z143" s="73">
        <v>-7897897</v>
      </c>
      <c r="AA143" s="74">
        <f t="shared" si="50"/>
        <v>189549532</v>
      </c>
      <c r="AB143" s="75">
        <f t="shared" si="45"/>
        <v>-0.03999999918965772</v>
      </c>
      <c r="AC143" s="76">
        <f t="shared" si="46"/>
        <v>0.012222533478211374</v>
      </c>
      <c r="AD143" s="71">
        <v>7176218</v>
      </c>
      <c r="AE143" s="76">
        <f t="shared" si="47"/>
        <v>0.09709037820722945</v>
      </c>
      <c r="AF143" s="71">
        <v>57004689</v>
      </c>
      <c r="AG143" s="71">
        <v>587130157</v>
      </c>
      <c r="AH143" s="73">
        <v>-8189413</v>
      </c>
      <c r="AI143" s="74">
        <v>578940744</v>
      </c>
      <c r="AJ143" s="75">
        <f t="shared" si="48"/>
        <v>-0.013948207058286055</v>
      </c>
      <c r="AK143" s="71">
        <v>0</v>
      </c>
      <c r="AL143" s="71">
        <v>26398</v>
      </c>
      <c r="AM143" s="3">
        <v>0</v>
      </c>
      <c r="AN143" s="77"/>
    </row>
    <row r="144" spans="1:40" ht="12.75">
      <c r="A144" s="68" t="s">
        <v>293</v>
      </c>
      <c r="B144" s="69" t="s">
        <v>292</v>
      </c>
      <c r="C144" s="26">
        <v>3</v>
      </c>
      <c r="D144" s="26"/>
      <c r="E144" s="70">
        <f t="shared" si="34"/>
        <v>0.053612921363812224</v>
      </c>
      <c r="F144" s="71">
        <v>25479283</v>
      </c>
      <c r="G144" s="72">
        <f t="shared" si="35"/>
        <v>0.003361591097849933</v>
      </c>
      <c r="H144" s="71">
        <v>1597580</v>
      </c>
      <c r="I144" s="72">
        <f t="shared" si="36"/>
        <v>0.0004369260423235425</v>
      </c>
      <c r="J144" s="71">
        <v>207647</v>
      </c>
      <c r="K144" s="73">
        <v>-1076</v>
      </c>
      <c r="L144" s="74">
        <f t="shared" si="37"/>
        <v>206571</v>
      </c>
      <c r="M144" s="75">
        <f t="shared" si="38"/>
        <v>-0.005181871156337438</v>
      </c>
      <c r="N144" s="76">
        <f t="shared" si="39"/>
        <v>0.11725664177684786</v>
      </c>
      <c r="O144" s="71">
        <v>55725655</v>
      </c>
      <c r="P144" s="73">
        <v>662256</v>
      </c>
      <c r="Q144" s="74">
        <f t="shared" si="40"/>
        <v>56387911</v>
      </c>
      <c r="R144" s="75">
        <f t="shared" si="41"/>
        <v>0.011884221010950881</v>
      </c>
      <c r="S144" s="76">
        <f t="shared" si="42"/>
        <v>0.015215093497316617</v>
      </c>
      <c r="T144" s="71">
        <v>7230900</v>
      </c>
      <c r="U144" s="73">
        <v>0</v>
      </c>
      <c r="V144" s="74">
        <f t="shared" si="49"/>
        <v>7230900</v>
      </c>
      <c r="W144" s="75">
        <f t="shared" si="43"/>
        <v>0</v>
      </c>
      <c r="X144" s="76">
        <f t="shared" si="44"/>
        <v>0.7837743186837935</v>
      </c>
      <c r="Y144" s="71">
        <v>372484975</v>
      </c>
      <c r="Z144" s="73">
        <v>8901409</v>
      </c>
      <c r="AA144" s="74">
        <f t="shared" si="50"/>
        <v>381386384</v>
      </c>
      <c r="AB144" s="75">
        <f t="shared" si="45"/>
        <v>0.02389736391380619</v>
      </c>
      <c r="AC144" s="76">
        <f t="shared" si="46"/>
        <v>0.026342507538056302</v>
      </c>
      <c r="AD144" s="71">
        <v>12519150</v>
      </c>
      <c r="AE144" s="76">
        <f t="shared" si="47"/>
        <v>0</v>
      </c>
      <c r="AF144" s="71">
        <v>0</v>
      </c>
      <c r="AG144" s="71">
        <v>475245190</v>
      </c>
      <c r="AH144" s="73">
        <v>9562589</v>
      </c>
      <c r="AI144" s="74">
        <v>484807779</v>
      </c>
      <c r="AJ144" s="75">
        <f t="shared" si="48"/>
        <v>0.020121379871303906</v>
      </c>
      <c r="AK144" s="71">
        <v>0</v>
      </c>
      <c r="AL144" s="71">
        <v>7755</v>
      </c>
      <c r="AM144" s="3">
        <v>0</v>
      </c>
      <c r="AN144" s="77"/>
    </row>
    <row r="145" spans="1:40" ht="12.75">
      <c r="A145" s="68" t="s">
        <v>295</v>
      </c>
      <c r="B145" s="69" t="s">
        <v>294</v>
      </c>
      <c r="C145" s="26">
        <v>3</v>
      </c>
      <c r="D145" s="26"/>
      <c r="E145" s="70">
        <f t="shared" si="34"/>
        <v>0.04112002297939025</v>
      </c>
      <c r="F145" s="71">
        <v>21820173</v>
      </c>
      <c r="G145" s="72">
        <f t="shared" si="35"/>
        <v>0.013400492766236855</v>
      </c>
      <c r="H145" s="71">
        <v>7110917</v>
      </c>
      <c r="I145" s="72">
        <f t="shared" si="36"/>
        <v>0.00110111839658419</v>
      </c>
      <c r="J145" s="71">
        <v>584304</v>
      </c>
      <c r="K145" s="73">
        <v>-3028</v>
      </c>
      <c r="L145" s="74">
        <f t="shared" si="37"/>
        <v>581276</v>
      </c>
      <c r="M145" s="75">
        <f t="shared" si="38"/>
        <v>-0.005182233905638161</v>
      </c>
      <c r="N145" s="76">
        <f t="shared" si="39"/>
        <v>0.2876047383414041</v>
      </c>
      <c r="O145" s="71">
        <v>152616285</v>
      </c>
      <c r="P145" s="73">
        <v>1968896</v>
      </c>
      <c r="Q145" s="74">
        <f t="shared" si="40"/>
        <v>154585181</v>
      </c>
      <c r="R145" s="75">
        <f t="shared" si="41"/>
        <v>0.01290095614632475</v>
      </c>
      <c r="S145" s="76">
        <f t="shared" si="42"/>
        <v>0.025945577112440478</v>
      </c>
      <c r="T145" s="71">
        <v>13767915</v>
      </c>
      <c r="U145" s="73">
        <v>0</v>
      </c>
      <c r="V145" s="74">
        <f t="shared" si="49"/>
        <v>13767915</v>
      </c>
      <c r="W145" s="75">
        <f t="shared" si="43"/>
        <v>0</v>
      </c>
      <c r="X145" s="76">
        <f t="shared" si="44"/>
        <v>0.6078764847371845</v>
      </c>
      <c r="Y145" s="71">
        <v>322567185</v>
      </c>
      <c r="Z145" s="73">
        <v>4198238</v>
      </c>
      <c r="AA145" s="74">
        <f t="shared" si="50"/>
        <v>326765423</v>
      </c>
      <c r="AB145" s="75">
        <f t="shared" si="45"/>
        <v>0.013015080873772079</v>
      </c>
      <c r="AC145" s="76">
        <f t="shared" si="46"/>
        <v>0.022951565666759637</v>
      </c>
      <c r="AD145" s="71">
        <v>12179155</v>
      </c>
      <c r="AE145" s="76">
        <f t="shared" si="47"/>
        <v>0</v>
      </c>
      <c r="AF145" s="71">
        <v>0</v>
      </c>
      <c r="AG145" s="71">
        <v>530645934</v>
      </c>
      <c r="AH145" s="73">
        <v>6164106</v>
      </c>
      <c r="AI145" s="74">
        <v>536810040</v>
      </c>
      <c r="AJ145" s="75">
        <f t="shared" si="48"/>
        <v>0.011616231473847494</v>
      </c>
      <c r="AK145" s="71">
        <v>0</v>
      </c>
      <c r="AL145" s="71">
        <v>62610</v>
      </c>
      <c r="AM145" s="3">
        <v>0</v>
      </c>
      <c r="AN145" s="77"/>
    </row>
    <row r="146" spans="1:40" ht="12.75">
      <c r="A146" s="68" t="s">
        <v>297</v>
      </c>
      <c r="B146" s="69" t="s">
        <v>296</v>
      </c>
      <c r="C146" s="26">
        <v>3</v>
      </c>
      <c r="D146" s="26"/>
      <c r="E146" s="70">
        <f t="shared" si="34"/>
        <v>0.03539298719130706</v>
      </c>
      <c r="F146" s="71">
        <v>5562599</v>
      </c>
      <c r="G146" s="72">
        <f t="shared" si="35"/>
        <v>0.005582270290080532</v>
      </c>
      <c r="H146" s="71">
        <v>877347</v>
      </c>
      <c r="I146" s="72">
        <f t="shared" si="36"/>
        <v>0.0010132171764120517</v>
      </c>
      <c r="J146" s="71">
        <v>159244</v>
      </c>
      <c r="K146" s="73">
        <v>-825</v>
      </c>
      <c r="L146" s="74">
        <f t="shared" si="37"/>
        <v>158419</v>
      </c>
      <c r="M146" s="75">
        <f t="shared" si="38"/>
        <v>-0.005180728944261637</v>
      </c>
      <c r="N146" s="76">
        <f t="shared" si="39"/>
        <v>0.19579825115625638</v>
      </c>
      <c r="O146" s="71">
        <v>30772965</v>
      </c>
      <c r="P146" s="73">
        <v>323926</v>
      </c>
      <c r="Q146" s="74">
        <f t="shared" si="40"/>
        <v>31096891</v>
      </c>
      <c r="R146" s="75">
        <f t="shared" si="41"/>
        <v>0.010526317499792432</v>
      </c>
      <c r="S146" s="76">
        <f t="shared" si="42"/>
        <v>0.022472413049329152</v>
      </c>
      <c r="T146" s="71">
        <v>3531915</v>
      </c>
      <c r="U146" s="73">
        <v>0</v>
      </c>
      <c r="V146" s="74">
        <f t="shared" si="49"/>
        <v>3531915</v>
      </c>
      <c r="W146" s="75">
        <f t="shared" si="43"/>
        <v>0</v>
      </c>
      <c r="X146" s="76">
        <f t="shared" si="44"/>
        <v>0.725727141945463</v>
      </c>
      <c r="Y146" s="71">
        <v>114060140</v>
      </c>
      <c r="Z146" s="73">
        <v>3258861</v>
      </c>
      <c r="AA146" s="74">
        <f t="shared" si="50"/>
        <v>117319001</v>
      </c>
      <c r="AB146" s="75">
        <f t="shared" si="45"/>
        <v>0.028571427318956472</v>
      </c>
      <c r="AC146" s="76">
        <f t="shared" si="46"/>
        <v>0.014013719191151816</v>
      </c>
      <c r="AD146" s="71">
        <v>2202490</v>
      </c>
      <c r="AE146" s="76">
        <f t="shared" si="47"/>
        <v>0</v>
      </c>
      <c r="AF146" s="71">
        <v>0</v>
      </c>
      <c r="AG146" s="71">
        <v>157166700</v>
      </c>
      <c r="AH146" s="73">
        <v>3581962</v>
      </c>
      <c r="AI146" s="74">
        <v>160748662</v>
      </c>
      <c r="AJ146" s="75">
        <f t="shared" si="48"/>
        <v>0.022790845643511</v>
      </c>
      <c r="AK146" s="71">
        <v>0</v>
      </c>
      <c r="AL146" s="71">
        <v>0</v>
      </c>
      <c r="AM146" s="3">
        <v>0</v>
      </c>
      <c r="AN146" s="77"/>
    </row>
    <row r="147" spans="1:40" ht="12.75">
      <c r="A147" s="68" t="s">
        <v>299</v>
      </c>
      <c r="B147" s="69" t="s">
        <v>298</v>
      </c>
      <c r="C147" s="26">
        <v>2</v>
      </c>
      <c r="D147" s="26"/>
      <c r="E147" s="70">
        <f t="shared" si="34"/>
        <v>0.006255424362095018</v>
      </c>
      <c r="F147" s="71">
        <v>39101</v>
      </c>
      <c r="G147" s="72">
        <f t="shared" si="35"/>
        <v>0.0047524011176285665</v>
      </c>
      <c r="H147" s="71">
        <v>29706</v>
      </c>
      <c r="I147" s="72">
        <f t="shared" si="36"/>
        <v>0.000280447019430515</v>
      </c>
      <c r="J147" s="71">
        <v>1753</v>
      </c>
      <c r="K147" s="73">
        <v>-9</v>
      </c>
      <c r="L147" s="74">
        <f t="shared" si="37"/>
        <v>1744</v>
      </c>
      <c r="M147" s="75">
        <f t="shared" si="38"/>
        <v>-0.00513405590416429</v>
      </c>
      <c r="N147" s="76">
        <f t="shared" si="39"/>
        <v>0.1945227241276426</v>
      </c>
      <c r="O147" s="71">
        <v>1215910</v>
      </c>
      <c r="P147" s="73">
        <v>12799</v>
      </c>
      <c r="Q147" s="74">
        <f t="shared" si="40"/>
        <v>1228709</v>
      </c>
      <c r="R147" s="75">
        <f t="shared" si="41"/>
        <v>0.010526272503721493</v>
      </c>
      <c r="S147" s="76">
        <f t="shared" si="42"/>
        <v>0</v>
      </c>
      <c r="T147" s="71">
        <v>0</v>
      </c>
      <c r="U147" s="73">
        <v>0</v>
      </c>
      <c r="V147" s="74">
        <f t="shared" si="49"/>
        <v>0</v>
      </c>
      <c r="W147" s="75" t="e">
        <f t="shared" si="43"/>
        <v>#DIV/0!</v>
      </c>
      <c r="X147" s="76">
        <f t="shared" si="44"/>
        <v>0.7941890033732033</v>
      </c>
      <c r="Y147" s="71">
        <v>4964265</v>
      </c>
      <c r="Z147" s="73">
        <v>141836</v>
      </c>
      <c r="AA147" s="74">
        <f t="shared" si="50"/>
        <v>5106101</v>
      </c>
      <c r="AB147" s="75">
        <f t="shared" si="45"/>
        <v>0.028571399794330078</v>
      </c>
      <c r="AC147" s="76">
        <f t="shared" si="46"/>
        <v>0</v>
      </c>
      <c r="AD147" s="71">
        <v>0</v>
      </c>
      <c r="AE147" s="76">
        <f t="shared" si="47"/>
        <v>0</v>
      </c>
      <c r="AF147" s="71">
        <v>0</v>
      </c>
      <c r="AG147" s="71">
        <v>6250735</v>
      </c>
      <c r="AH147" s="73">
        <v>154626</v>
      </c>
      <c r="AI147" s="74">
        <v>6405361</v>
      </c>
      <c r="AJ147" s="75">
        <f t="shared" si="48"/>
        <v>0.024737250899294242</v>
      </c>
      <c r="AK147" s="71">
        <v>0</v>
      </c>
      <c r="AL147" s="71">
        <v>0</v>
      </c>
      <c r="AM147" s="3">
        <v>0</v>
      </c>
      <c r="AN147" s="77"/>
    </row>
    <row r="148" spans="1:40" ht="12.75">
      <c r="A148" s="68" t="s">
        <v>301</v>
      </c>
      <c r="B148" s="69" t="s">
        <v>300</v>
      </c>
      <c r="C148" s="26">
        <v>3</v>
      </c>
      <c r="D148" s="26"/>
      <c r="E148" s="70">
        <f t="shared" si="34"/>
        <v>0.03619170262893974</v>
      </c>
      <c r="F148" s="71">
        <v>13544848</v>
      </c>
      <c r="G148" s="72">
        <f t="shared" si="35"/>
        <v>0.0027409784295192043</v>
      </c>
      <c r="H148" s="71">
        <v>1025819</v>
      </c>
      <c r="I148" s="72">
        <f t="shared" si="36"/>
        <v>0.0002578256891529276</v>
      </c>
      <c r="J148" s="71">
        <v>96492</v>
      </c>
      <c r="K148" s="73">
        <v>-500</v>
      </c>
      <c r="L148" s="74">
        <f t="shared" si="37"/>
        <v>95992</v>
      </c>
      <c r="M148" s="75">
        <f t="shared" si="38"/>
        <v>-0.005181776727604361</v>
      </c>
      <c r="N148" s="76">
        <f t="shared" si="39"/>
        <v>0.07556405969318272</v>
      </c>
      <c r="O148" s="71">
        <v>28280065</v>
      </c>
      <c r="P148" s="73">
        <v>352357</v>
      </c>
      <c r="Q148" s="74">
        <f t="shared" si="40"/>
        <v>28632422</v>
      </c>
      <c r="R148" s="75">
        <f t="shared" si="41"/>
        <v>0.012459554106399685</v>
      </c>
      <c r="S148" s="76">
        <f t="shared" si="42"/>
        <v>0.010532518210268611</v>
      </c>
      <c r="T148" s="71">
        <v>3941825</v>
      </c>
      <c r="U148" s="73">
        <v>0</v>
      </c>
      <c r="V148" s="74">
        <f t="shared" si="49"/>
        <v>3941825</v>
      </c>
      <c r="W148" s="75">
        <f t="shared" si="43"/>
        <v>0</v>
      </c>
      <c r="X148" s="76">
        <f t="shared" si="44"/>
        <v>0.8528483793472955</v>
      </c>
      <c r="Y148" s="71">
        <v>319180940</v>
      </c>
      <c r="Z148" s="73">
        <v>5815595</v>
      </c>
      <c r="AA148" s="74">
        <f t="shared" si="50"/>
        <v>324996535</v>
      </c>
      <c r="AB148" s="75">
        <f t="shared" si="45"/>
        <v>0.01822037055220152</v>
      </c>
      <c r="AC148" s="76">
        <f t="shared" si="46"/>
        <v>0.021864536001641285</v>
      </c>
      <c r="AD148" s="71">
        <v>8182865</v>
      </c>
      <c r="AE148" s="76">
        <f t="shared" si="47"/>
        <v>0</v>
      </c>
      <c r="AF148" s="71">
        <v>0</v>
      </c>
      <c r="AG148" s="71">
        <v>374252854</v>
      </c>
      <c r="AH148" s="73">
        <v>6167452</v>
      </c>
      <c r="AI148" s="74">
        <v>380420306</v>
      </c>
      <c r="AJ148" s="75">
        <f t="shared" si="48"/>
        <v>0.016479371991642847</v>
      </c>
      <c r="AK148" s="71">
        <v>6580</v>
      </c>
      <c r="AL148" s="71">
        <v>4800</v>
      </c>
      <c r="AM148" s="3">
        <v>0</v>
      </c>
      <c r="AN148" s="77"/>
    </row>
    <row r="149" spans="1:40" ht="12.75">
      <c r="A149" s="68" t="s">
        <v>303</v>
      </c>
      <c r="B149" s="69" t="s">
        <v>302</v>
      </c>
      <c r="C149" s="26">
        <v>3</v>
      </c>
      <c r="D149" s="26"/>
      <c r="E149" s="70">
        <f t="shared" si="34"/>
        <v>0.05873410108425467</v>
      </c>
      <c r="F149" s="71">
        <v>32889216</v>
      </c>
      <c r="G149" s="72">
        <f t="shared" si="35"/>
        <v>0.0044360107796949195</v>
      </c>
      <c r="H149" s="71">
        <v>2484024</v>
      </c>
      <c r="I149" s="72">
        <f t="shared" si="36"/>
        <v>0.0006030451944715747</v>
      </c>
      <c r="J149" s="71">
        <v>337686</v>
      </c>
      <c r="K149" s="73">
        <v>-1749</v>
      </c>
      <c r="L149" s="74">
        <f t="shared" si="37"/>
        <v>335937</v>
      </c>
      <c r="M149" s="75">
        <f t="shared" si="38"/>
        <v>-0.005179367815070806</v>
      </c>
      <c r="N149" s="76">
        <f t="shared" si="39"/>
        <v>0.08163096203888129</v>
      </c>
      <c r="O149" s="71">
        <v>45710725</v>
      </c>
      <c r="P149" s="73">
        <v>486393</v>
      </c>
      <c r="Q149" s="74">
        <f t="shared" si="40"/>
        <v>46197118</v>
      </c>
      <c r="R149" s="75">
        <f t="shared" si="41"/>
        <v>0.01064067568387944</v>
      </c>
      <c r="S149" s="76">
        <f t="shared" si="42"/>
        <v>0.05433442809652361</v>
      </c>
      <c r="T149" s="71">
        <v>30425540</v>
      </c>
      <c r="U149" s="73">
        <v>0</v>
      </c>
      <c r="V149" s="74">
        <f t="shared" si="49"/>
        <v>30425540</v>
      </c>
      <c r="W149" s="75">
        <f t="shared" si="43"/>
        <v>0</v>
      </c>
      <c r="X149" s="76">
        <f t="shared" si="44"/>
        <v>0.7746468275299476</v>
      </c>
      <c r="Y149" s="71">
        <v>433777420</v>
      </c>
      <c r="Z149" s="73">
        <v>12031492</v>
      </c>
      <c r="AA149" s="74">
        <f t="shared" si="50"/>
        <v>445808912</v>
      </c>
      <c r="AB149" s="75">
        <f t="shared" si="45"/>
        <v>0.02773655668845096</v>
      </c>
      <c r="AC149" s="76">
        <f t="shared" si="46"/>
        <v>0.025614625276226283</v>
      </c>
      <c r="AD149" s="71">
        <v>14343370</v>
      </c>
      <c r="AE149" s="76">
        <f t="shared" si="47"/>
        <v>0</v>
      </c>
      <c r="AF149" s="71">
        <v>0</v>
      </c>
      <c r="AG149" s="71">
        <v>559967981</v>
      </c>
      <c r="AH149" s="73">
        <v>12516136</v>
      </c>
      <c r="AI149" s="74">
        <v>572484117</v>
      </c>
      <c r="AJ149" s="75">
        <f t="shared" si="48"/>
        <v>0.022351520845260615</v>
      </c>
      <c r="AK149" s="71">
        <v>0</v>
      </c>
      <c r="AL149" s="71">
        <v>0</v>
      </c>
      <c r="AM149" s="3">
        <v>0</v>
      </c>
      <c r="AN149" s="77"/>
    </row>
    <row r="150" spans="1:40" ht="12.75">
      <c r="A150" s="68" t="s">
        <v>305</v>
      </c>
      <c r="B150" s="69" t="s">
        <v>304</v>
      </c>
      <c r="C150" s="26">
        <v>4</v>
      </c>
      <c r="D150" s="26"/>
      <c r="E150" s="70">
        <f t="shared" si="34"/>
        <v>0.03240005868399844</v>
      </c>
      <c r="F150" s="71">
        <v>616530444</v>
      </c>
      <c r="G150" s="72">
        <f t="shared" si="35"/>
        <v>0.006628761033250075</v>
      </c>
      <c r="H150" s="71">
        <v>126136592</v>
      </c>
      <c r="I150" s="72">
        <f t="shared" si="36"/>
        <v>0.0067827775781120056</v>
      </c>
      <c r="J150" s="71">
        <v>129067324</v>
      </c>
      <c r="K150" s="73">
        <v>-668743</v>
      </c>
      <c r="L150" s="74">
        <f t="shared" si="37"/>
        <v>128398581</v>
      </c>
      <c r="M150" s="75">
        <f t="shared" si="38"/>
        <v>-0.00518135016109887</v>
      </c>
      <c r="N150" s="76">
        <f t="shared" si="39"/>
        <v>0.6736023237692769</v>
      </c>
      <c r="O150" s="71">
        <v>12817765048</v>
      </c>
      <c r="P150" s="73">
        <v>-512263268</v>
      </c>
      <c r="Q150" s="74">
        <f t="shared" si="40"/>
        <v>12305501780</v>
      </c>
      <c r="R150" s="75">
        <f t="shared" si="41"/>
        <v>-0.03996510047435533</v>
      </c>
      <c r="S150" s="76">
        <f t="shared" si="42"/>
        <v>0.2772939645945571</v>
      </c>
      <c r="T150" s="71">
        <v>5276538934</v>
      </c>
      <c r="U150" s="73">
        <v>-104010469</v>
      </c>
      <c r="V150" s="74">
        <f t="shared" si="49"/>
        <v>5172528465</v>
      </c>
      <c r="W150" s="75">
        <f t="shared" si="43"/>
        <v>-0.01971187369239262</v>
      </c>
      <c r="X150" s="76">
        <f t="shared" si="44"/>
        <v>0.0030796666368671267</v>
      </c>
      <c r="Y150" s="71">
        <v>58602000</v>
      </c>
      <c r="Z150" s="73">
        <v>0</v>
      </c>
      <c r="AA150" s="74">
        <f t="shared" si="50"/>
        <v>58602000</v>
      </c>
      <c r="AB150" s="75">
        <f t="shared" si="45"/>
        <v>0</v>
      </c>
      <c r="AC150" s="76">
        <f t="shared" si="46"/>
        <v>0.00021244770393841585</v>
      </c>
      <c r="AD150" s="71">
        <v>4042600</v>
      </c>
      <c r="AE150" s="76">
        <f t="shared" si="47"/>
        <v>0</v>
      </c>
      <c r="AF150" s="71">
        <v>0</v>
      </c>
      <c r="AG150" s="71">
        <v>19028682942</v>
      </c>
      <c r="AH150" s="73">
        <v>-616942480</v>
      </c>
      <c r="AI150" s="74">
        <v>18411740462</v>
      </c>
      <c r="AJ150" s="75">
        <f t="shared" si="48"/>
        <v>-0.03242171210064613</v>
      </c>
      <c r="AK150" s="71">
        <v>11183348</v>
      </c>
      <c r="AL150" s="71">
        <v>180025134</v>
      </c>
      <c r="AM150" s="3">
        <v>0</v>
      </c>
      <c r="AN150" s="77"/>
    </row>
    <row r="151" spans="1:40" ht="12.75">
      <c r="A151" s="68" t="s">
        <v>307</v>
      </c>
      <c r="B151" s="69" t="s">
        <v>306</v>
      </c>
      <c r="C151" s="26">
        <v>3</v>
      </c>
      <c r="D151" s="26"/>
      <c r="E151" s="70">
        <f t="shared" si="34"/>
        <v>0.041291143242502264</v>
      </c>
      <c r="F151" s="71">
        <v>65640026</v>
      </c>
      <c r="G151" s="72">
        <f t="shared" si="35"/>
        <v>0.010729071564658887</v>
      </c>
      <c r="H151" s="71">
        <v>17055874</v>
      </c>
      <c r="I151" s="72">
        <f t="shared" si="36"/>
        <v>0.007273266559869343</v>
      </c>
      <c r="J151" s="71">
        <v>11562223</v>
      </c>
      <c r="K151" s="73">
        <v>-59908</v>
      </c>
      <c r="L151" s="74">
        <f t="shared" si="37"/>
        <v>11502315</v>
      </c>
      <c r="M151" s="75">
        <f t="shared" si="38"/>
        <v>-0.005181356560931233</v>
      </c>
      <c r="N151" s="76">
        <f t="shared" si="39"/>
        <v>0.5087741034059553</v>
      </c>
      <c r="O151" s="71">
        <v>808791977</v>
      </c>
      <c r="P151" s="73">
        <v>-24976962</v>
      </c>
      <c r="Q151" s="74">
        <f t="shared" si="40"/>
        <v>783815015</v>
      </c>
      <c r="R151" s="75">
        <f t="shared" si="41"/>
        <v>-0.03088181227099388</v>
      </c>
      <c r="S151" s="76">
        <f t="shared" si="42"/>
        <v>0.058439399821166395</v>
      </c>
      <c r="T151" s="71">
        <v>92900400</v>
      </c>
      <c r="U151" s="73">
        <v>-1544495</v>
      </c>
      <c r="V151" s="74">
        <f t="shared" si="49"/>
        <v>91355905</v>
      </c>
      <c r="W151" s="75">
        <f t="shared" si="43"/>
        <v>-0.01662527825499137</v>
      </c>
      <c r="X151" s="76">
        <f t="shared" si="44"/>
        <v>0.3628827269141297</v>
      </c>
      <c r="Y151" s="71">
        <v>576870238</v>
      </c>
      <c r="Z151" s="73">
        <v>4742070</v>
      </c>
      <c r="AA151" s="74">
        <f t="shared" si="50"/>
        <v>581612308</v>
      </c>
      <c r="AB151" s="75">
        <f t="shared" si="45"/>
        <v>0.008220340880196353</v>
      </c>
      <c r="AC151" s="76">
        <f t="shared" si="46"/>
        <v>0.01061028849171807</v>
      </c>
      <c r="AD151" s="71">
        <v>16867046</v>
      </c>
      <c r="AE151" s="76">
        <f t="shared" si="47"/>
        <v>0</v>
      </c>
      <c r="AF151" s="71">
        <v>0</v>
      </c>
      <c r="AG151" s="71">
        <v>1589687784</v>
      </c>
      <c r="AH151" s="73">
        <v>-21839295</v>
      </c>
      <c r="AI151" s="74">
        <v>1567848489</v>
      </c>
      <c r="AJ151" s="75">
        <f t="shared" si="48"/>
        <v>-0.013738103305447556</v>
      </c>
      <c r="AK151" s="71">
        <v>8190700</v>
      </c>
      <c r="AL151" s="71">
        <v>7990985</v>
      </c>
      <c r="AM151" s="3">
        <v>0</v>
      </c>
      <c r="AN151" s="77"/>
    </row>
    <row r="152" spans="1:40" ht="12.75">
      <c r="A152" s="68" t="s">
        <v>309</v>
      </c>
      <c r="B152" s="69" t="s">
        <v>308</v>
      </c>
      <c r="C152" s="26">
        <v>3</v>
      </c>
      <c r="D152" s="26"/>
      <c r="E152" s="70">
        <f t="shared" si="34"/>
        <v>0.016825723216590455</v>
      </c>
      <c r="F152" s="71">
        <v>5448771</v>
      </c>
      <c r="G152" s="72">
        <f t="shared" si="35"/>
        <v>0.009264004462904173</v>
      </c>
      <c r="H152" s="71">
        <v>3000016</v>
      </c>
      <c r="I152" s="72">
        <f t="shared" si="36"/>
        <v>0.01768413364394016</v>
      </c>
      <c r="J152" s="71">
        <v>5726755</v>
      </c>
      <c r="K152" s="73">
        <v>-29673</v>
      </c>
      <c r="L152" s="74">
        <f t="shared" si="37"/>
        <v>5697082</v>
      </c>
      <c r="M152" s="75">
        <f t="shared" si="38"/>
        <v>-0.005181468388293196</v>
      </c>
      <c r="N152" s="76">
        <f t="shared" si="39"/>
        <v>0.5402030451435494</v>
      </c>
      <c r="O152" s="71">
        <v>174937068</v>
      </c>
      <c r="P152" s="73">
        <v>-6715133</v>
      </c>
      <c r="Q152" s="74">
        <f t="shared" si="40"/>
        <v>168221935</v>
      </c>
      <c r="R152" s="75">
        <f t="shared" si="41"/>
        <v>-0.03838599261306929</v>
      </c>
      <c r="S152" s="76">
        <f t="shared" si="42"/>
        <v>0.02099456166312055</v>
      </c>
      <c r="T152" s="71">
        <v>6798790</v>
      </c>
      <c r="U152" s="73">
        <v>-138747</v>
      </c>
      <c r="V152" s="74">
        <f t="shared" si="49"/>
        <v>6660043</v>
      </c>
      <c r="W152" s="75">
        <f t="shared" si="43"/>
        <v>-0.020407601940933606</v>
      </c>
      <c r="X152" s="76">
        <f t="shared" si="44"/>
        <v>0.381073557013628</v>
      </c>
      <c r="Y152" s="71">
        <v>123405248</v>
      </c>
      <c r="Z152" s="73">
        <v>0</v>
      </c>
      <c r="AA152" s="74">
        <f t="shared" si="50"/>
        <v>123405248</v>
      </c>
      <c r="AB152" s="75">
        <f t="shared" si="45"/>
        <v>0</v>
      </c>
      <c r="AC152" s="76">
        <f t="shared" si="46"/>
        <v>0.013954974856267267</v>
      </c>
      <c r="AD152" s="71">
        <v>4519120</v>
      </c>
      <c r="AE152" s="76">
        <f t="shared" si="47"/>
        <v>0</v>
      </c>
      <c r="AF152" s="71">
        <v>0</v>
      </c>
      <c r="AG152" s="71">
        <v>323835768</v>
      </c>
      <c r="AH152" s="73">
        <v>-6883553</v>
      </c>
      <c r="AI152" s="74">
        <v>316952215</v>
      </c>
      <c r="AJ152" s="75">
        <f t="shared" si="48"/>
        <v>-0.021256308537233603</v>
      </c>
      <c r="AK152" s="71">
        <v>0</v>
      </c>
      <c r="AL152" s="71">
        <v>0</v>
      </c>
      <c r="AM152" s="3">
        <v>0</v>
      </c>
      <c r="AN152" s="77"/>
    </row>
    <row r="153" spans="1:40" ht="12.75">
      <c r="A153" s="68" t="s">
        <v>311</v>
      </c>
      <c r="B153" s="69" t="s">
        <v>310</v>
      </c>
      <c r="C153" s="26">
        <v>3</v>
      </c>
      <c r="D153" s="26"/>
      <c r="E153" s="70">
        <f t="shared" si="34"/>
        <v>0.022185774852287274</v>
      </c>
      <c r="F153" s="71">
        <v>29126962</v>
      </c>
      <c r="G153" s="72">
        <f t="shared" si="35"/>
        <v>0.009800809429403673</v>
      </c>
      <c r="H153" s="71">
        <v>12867155</v>
      </c>
      <c r="I153" s="72">
        <f t="shared" si="36"/>
        <v>0.016241949170395658</v>
      </c>
      <c r="J153" s="71">
        <v>21323512</v>
      </c>
      <c r="K153" s="73">
        <v>-110485</v>
      </c>
      <c r="L153" s="74">
        <f t="shared" si="37"/>
        <v>21213027</v>
      </c>
      <c r="M153" s="75">
        <f t="shared" si="38"/>
        <v>-0.005181369748097781</v>
      </c>
      <c r="N153" s="76">
        <f t="shared" si="39"/>
        <v>0.5747072708601634</v>
      </c>
      <c r="O153" s="71">
        <v>754513960</v>
      </c>
      <c r="P153" s="73">
        <v>-27312756</v>
      </c>
      <c r="Q153" s="74">
        <f t="shared" si="40"/>
        <v>727201204</v>
      </c>
      <c r="R153" s="75">
        <f t="shared" si="41"/>
        <v>-0.03619913937708986</v>
      </c>
      <c r="S153" s="76">
        <f t="shared" si="42"/>
        <v>0.030647177788892185</v>
      </c>
      <c r="T153" s="71">
        <v>40235655</v>
      </c>
      <c r="U153" s="73">
        <v>-978273</v>
      </c>
      <c r="V153" s="74">
        <f t="shared" si="49"/>
        <v>39257382</v>
      </c>
      <c r="W153" s="75">
        <f t="shared" si="43"/>
        <v>-0.024313584555787648</v>
      </c>
      <c r="X153" s="76">
        <f t="shared" si="44"/>
        <v>0.33459986113257434</v>
      </c>
      <c r="Y153" s="71">
        <v>439284970</v>
      </c>
      <c r="Z153" s="73">
        <v>87778</v>
      </c>
      <c r="AA153" s="74">
        <f t="shared" si="50"/>
        <v>439372748</v>
      </c>
      <c r="AB153" s="75">
        <f t="shared" si="45"/>
        <v>0.00019982017595548512</v>
      </c>
      <c r="AC153" s="76">
        <f t="shared" si="46"/>
        <v>0.011817156766283523</v>
      </c>
      <c r="AD153" s="71">
        <v>15514350</v>
      </c>
      <c r="AE153" s="76">
        <f t="shared" si="47"/>
        <v>0</v>
      </c>
      <c r="AF153" s="71">
        <v>0</v>
      </c>
      <c r="AG153" s="71">
        <v>1312866564</v>
      </c>
      <c r="AH153" s="73">
        <v>-28313736</v>
      </c>
      <c r="AI153" s="74">
        <v>1284552828</v>
      </c>
      <c r="AJ153" s="75">
        <f t="shared" si="48"/>
        <v>-0.02156634708841591</v>
      </c>
      <c r="AK153" s="71">
        <v>159400</v>
      </c>
      <c r="AL153" s="71">
        <v>199050</v>
      </c>
      <c r="AM153" s="3">
        <v>0</v>
      </c>
      <c r="AN153" s="77"/>
    </row>
    <row r="154" spans="1:40" ht="12.75">
      <c r="A154" s="68" t="s">
        <v>313</v>
      </c>
      <c r="B154" s="69" t="s">
        <v>312</v>
      </c>
      <c r="C154" s="26">
        <v>3</v>
      </c>
      <c r="D154" s="26"/>
      <c r="E154" s="70">
        <f t="shared" si="34"/>
        <v>0.025454336141518704</v>
      </c>
      <c r="F154" s="71">
        <v>16927965</v>
      </c>
      <c r="G154" s="72">
        <f t="shared" si="35"/>
        <v>0.005374987106836324</v>
      </c>
      <c r="H154" s="71">
        <v>3574542</v>
      </c>
      <c r="I154" s="72">
        <f t="shared" si="36"/>
        <v>0.010840616377843636</v>
      </c>
      <c r="J154" s="71">
        <v>7209364</v>
      </c>
      <c r="K154" s="73">
        <v>-37355</v>
      </c>
      <c r="L154" s="74">
        <f t="shared" si="37"/>
        <v>7172009</v>
      </c>
      <c r="M154" s="75">
        <f t="shared" si="38"/>
        <v>-0.005181455673482432</v>
      </c>
      <c r="N154" s="76">
        <f t="shared" si="39"/>
        <v>0.43890954439057517</v>
      </c>
      <c r="O154" s="71">
        <v>291889184</v>
      </c>
      <c r="P154" s="73">
        <v>-6790184</v>
      </c>
      <c r="Q154" s="74">
        <f t="shared" si="40"/>
        <v>285099000</v>
      </c>
      <c r="R154" s="75">
        <f t="shared" si="41"/>
        <v>-0.023262883218036608</v>
      </c>
      <c r="S154" s="76">
        <f t="shared" si="42"/>
        <v>0.020071570469399422</v>
      </c>
      <c r="T154" s="71">
        <v>13348250</v>
      </c>
      <c r="U154" s="73">
        <v>-87908</v>
      </c>
      <c r="V154" s="74">
        <f t="shared" si="49"/>
        <v>13260342</v>
      </c>
      <c r="W154" s="75">
        <f t="shared" si="43"/>
        <v>-0.006585732212087727</v>
      </c>
      <c r="X154" s="76">
        <f t="shared" si="44"/>
        <v>0.4845524542768136</v>
      </c>
      <c r="Y154" s="71">
        <v>322243210</v>
      </c>
      <c r="Z154" s="73">
        <v>0</v>
      </c>
      <c r="AA154" s="74">
        <f t="shared" si="50"/>
        <v>322243210</v>
      </c>
      <c r="AB154" s="75">
        <f t="shared" si="45"/>
        <v>0</v>
      </c>
      <c r="AC154" s="76">
        <f t="shared" si="46"/>
        <v>0.014796491237013147</v>
      </c>
      <c r="AD154" s="71">
        <v>9840150</v>
      </c>
      <c r="AE154" s="76">
        <f t="shared" si="47"/>
        <v>0</v>
      </c>
      <c r="AF154" s="71">
        <v>0</v>
      </c>
      <c r="AG154" s="71">
        <v>665032665</v>
      </c>
      <c r="AH154" s="73">
        <v>-6915447</v>
      </c>
      <c r="AI154" s="74">
        <v>658117218</v>
      </c>
      <c r="AJ154" s="75">
        <f t="shared" si="48"/>
        <v>-0.010398657635862143</v>
      </c>
      <c r="AK154" s="71">
        <v>0</v>
      </c>
      <c r="AL154" s="71">
        <v>0</v>
      </c>
      <c r="AM154" s="3">
        <v>0</v>
      </c>
      <c r="AN154" s="77"/>
    </row>
    <row r="155" spans="1:40" ht="12.75">
      <c r="A155" s="68" t="s">
        <v>315</v>
      </c>
      <c r="B155" s="69" t="s">
        <v>314</v>
      </c>
      <c r="C155" s="26">
        <v>3</v>
      </c>
      <c r="D155" s="26"/>
      <c r="E155" s="70">
        <f t="shared" si="34"/>
        <v>0.027442522899789518</v>
      </c>
      <c r="F155" s="71">
        <v>58331500</v>
      </c>
      <c r="G155" s="72">
        <f t="shared" si="35"/>
        <v>0.02708865001095678</v>
      </c>
      <c r="H155" s="71">
        <v>57579312</v>
      </c>
      <c r="I155" s="72">
        <f t="shared" si="36"/>
        <v>0.09065275316634065</v>
      </c>
      <c r="J155" s="71">
        <v>192690413</v>
      </c>
      <c r="K155" s="73">
        <v>-998396</v>
      </c>
      <c r="L155" s="74">
        <f t="shared" si="37"/>
        <v>191692017</v>
      </c>
      <c r="M155" s="75">
        <f t="shared" si="38"/>
        <v>-0.005181347553601434</v>
      </c>
      <c r="N155" s="76">
        <f t="shared" si="39"/>
        <v>0.5577989109137352</v>
      </c>
      <c r="O155" s="71">
        <v>1185650725</v>
      </c>
      <c r="P155" s="73">
        <v>-24195094</v>
      </c>
      <c r="Q155" s="74">
        <f t="shared" si="40"/>
        <v>1161455631</v>
      </c>
      <c r="R155" s="75">
        <f t="shared" si="41"/>
        <v>-0.02040659486797851</v>
      </c>
      <c r="S155" s="76">
        <f t="shared" si="42"/>
        <v>0.22824639303964186</v>
      </c>
      <c r="T155" s="71">
        <v>485157816</v>
      </c>
      <c r="U155" s="73">
        <v>10308418</v>
      </c>
      <c r="V155" s="74">
        <f t="shared" si="49"/>
        <v>495466234</v>
      </c>
      <c r="W155" s="75">
        <f t="shared" si="43"/>
        <v>0.02124755627970755</v>
      </c>
      <c r="X155" s="76">
        <f t="shared" si="44"/>
        <v>0.06616411018891968</v>
      </c>
      <c r="Y155" s="71">
        <v>140637645</v>
      </c>
      <c r="Z155" s="73">
        <v>-1926543</v>
      </c>
      <c r="AA155" s="74">
        <f t="shared" si="50"/>
        <v>138711102</v>
      </c>
      <c r="AB155" s="75">
        <f t="shared" si="45"/>
        <v>-0.013698629552563967</v>
      </c>
      <c r="AC155" s="76">
        <f t="shared" si="46"/>
        <v>0.0026066597806163098</v>
      </c>
      <c r="AD155" s="71">
        <v>5540685</v>
      </c>
      <c r="AE155" s="76">
        <f t="shared" si="47"/>
        <v>0</v>
      </c>
      <c r="AF155" s="71">
        <v>0</v>
      </c>
      <c r="AG155" s="71">
        <v>2125588096</v>
      </c>
      <c r="AH155" s="73">
        <v>-16811615</v>
      </c>
      <c r="AI155" s="74">
        <v>2108776481</v>
      </c>
      <c r="AJ155" s="75">
        <f t="shared" si="48"/>
        <v>-0.00790915936706488</v>
      </c>
      <c r="AK155" s="71">
        <v>90910</v>
      </c>
      <c r="AL155" s="71">
        <v>662265</v>
      </c>
      <c r="AM155" s="3">
        <v>0</v>
      </c>
      <c r="AN155" s="77"/>
    </row>
    <row r="156" spans="1:40" ht="12.75">
      <c r="A156" s="68" t="s">
        <v>317</v>
      </c>
      <c r="B156" s="69" t="s">
        <v>316</v>
      </c>
      <c r="C156" s="26">
        <v>2</v>
      </c>
      <c r="D156" s="26"/>
      <c r="E156" s="70">
        <f t="shared" si="34"/>
        <v>0.015612130798220625</v>
      </c>
      <c r="F156" s="71">
        <v>4039298</v>
      </c>
      <c r="G156" s="72">
        <f t="shared" si="35"/>
        <v>0.03800667347515096</v>
      </c>
      <c r="H156" s="71">
        <v>9833397</v>
      </c>
      <c r="I156" s="72">
        <f t="shared" si="36"/>
        <v>0.14183783421679855</v>
      </c>
      <c r="J156" s="71">
        <v>36697443</v>
      </c>
      <c r="K156" s="73">
        <v>-190142</v>
      </c>
      <c r="L156" s="74">
        <f t="shared" si="37"/>
        <v>36507301</v>
      </c>
      <c r="M156" s="75">
        <f t="shared" si="38"/>
        <v>-0.005181341926193604</v>
      </c>
      <c r="N156" s="76">
        <f t="shared" si="39"/>
        <v>0.21723962425305002</v>
      </c>
      <c r="O156" s="71">
        <v>56206010</v>
      </c>
      <c r="P156" s="73">
        <v>-1146951</v>
      </c>
      <c r="Q156" s="74">
        <f t="shared" si="40"/>
        <v>55059059</v>
      </c>
      <c r="R156" s="75">
        <f t="shared" si="41"/>
        <v>-0.020406198554211552</v>
      </c>
      <c r="S156" s="76">
        <f t="shared" si="42"/>
        <v>0.0038871492337857853</v>
      </c>
      <c r="T156" s="71">
        <v>1005715</v>
      </c>
      <c r="U156" s="73">
        <v>21398</v>
      </c>
      <c r="V156" s="74">
        <f t="shared" si="49"/>
        <v>1027113</v>
      </c>
      <c r="W156" s="75">
        <f t="shared" si="43"/>
        <v>0.021276405343462115</v>
      </c>
      <c r="X156" s="76">
        <f t="shared" si="44"/>
        <v>0.5740623881354889</v>
      </c>
      <c r="Y156" s="71">
        <v>148526110</v>
      </c>
      <c r="Z156" s="73">
        <v>-2034604</v>
      </c>
      <c r="AA156" s="74">
        <f t="shared" si="50"/>
        <v>146491506</v>
      </c>
      <c r="AB156" s="75">
        <f t="shared" si="45"/>
        <v>-0.013698628476838181</v>
      </c>
      <c r="AC156" s="76">
        <f t="shared" si="46"/>
        <v>0.009353639453745137</v>
      </c>
      <c r="AD156" s="71">
        <v>2420050</v>
      </c>
      <c r="AE156" s="76">
        <f t="shared" si="47"/>
        <v>5.604337599607631E-07</v>
      </c>
      <c r="AF156" s="71">
        <v>145</v>
      </c>
      <c r="AG156" s="71">
        <v>258728168</v>
      </c>
      <c r="AH156" s="73">
        <v>-3350299</v>
      </c>
      <c r="AI156" s="74">
        <v>255377869</v>
      </c>
      <c r="AJ156" s="75">
        <f t="shared" si="48"/>
        <v>-0.012949108038364033</v>
      </c>
      <c r="AK156" s="71">
        <v>5390</v>
      </c>
      <c r="AL156" s="71">
        <v>0</v>
      </c>
      <c r="AM156" s="3">
        <v>0</v>
      </c>
      <c r="AN156" s="77"/>
    </row>
    <row r="157" spans="1:40" ht="12.75">
      <c r="A157" s="68" t="s">
        <v>319</v>
      </c>
      <c r="B157" s="69" t="s">
        <v>318</v>
      </c>
      <c r="C157" s="26">
        <v>3</v>
      </c>
      <c r="D157" s="26"/>
      <c r="E157" s="70">
        <f t="shared" si="34"/>
        <v>0.028980018941661106</v>
      </c>
      <c r="F157" s="71">
        <v>6986785</v>
      </c>
      <c r="G157" s="72">
        <f t="shared" si="35"/>
        <v>0.03972300238817305</v>
      </c>
      <c r="H157" s="71">
        <v>9576808</v>
      </c>
      <c r="I157" s="72">
        <f t="shared" si="36"/>
        <v>0.14468392623208026</v>
      </c>
      <c r="J157" s="71">
        <v>34881809</v>
      </c>
      <c r="K157" s="73">
        <v>-180735</v>
      </c>
      <c r="L157" s="74">
        <f t="shared" si="37"/>
        <v>34701074</v>
      </c>
      <c r="M157" s="75">
        <f t="shared" si="38"/>
        <v>-0.005181353983103342</v>
      </c>
      <c r="N157" s="76">
        <f t="shared" si="39"/>
        <v>0.16141550151127962</v>
      </c>
      <c r="O157" s="71">
        <v>38915620</v>
      </c>
      <c r="P157" s="73">
        <v>-794196</v>
      </c>
      <c r="Q157" s="74">
        <f t="shared" si="40"/>
        <v>38121424</v>
      </c>
      <c r="R157" s="75">
        <f t="shared" si="41"/>
        <v>-0.020408154874572215</v>
      </c>
      <c r="S157" s="76">
        <f t="shared" si="42"/>
        <v>0.0031067063445074468</v>
      </c>
      <c r="T157" s="71">
        <v>748995</v>
      </c>
      <c r="U157" s="73">
        <v>15936</v>
      </c>
      <c r="V157" s="74">
        <f t="shared" si="49"/>
        <v>764931</v>
      </c>
      <c r="W157" s="75">
        <f t="shared" si="43"/>
        <v>0.021276510524102298</v>
      </c>
      <c r="X157" s="76">
        <f t="shared" si="44"/>
        <v>0.6120081049324821</v>
      </c>
      <c r="Y157" s="71">
        <v>147548870</v>
      </c>
      <c r="Z157" s="73">
        <v>-2021217</v>
      </c>
      <c r="AA157" s="74">
        <f t="shared" si="50"/>
        <v>145527653</v>
      </c>
      <c r="AB157" s="75">
        <f t="shared" si="45"/>
        <v>-0.013698627444588359</v>
      </c>
      <c r="AC157" s="76">
        <f t="shared" si="46"/>
        <v>0.010081827126507403</v>
      </c>
      <c r="AD157" s="71">
        <v>2430625</v>
      </c>
      <c r="AE157" s="76">
        <f t="shared" si="47"/>
        <v>9.125233089561856E-07</v>
      </c>
      <c r="AF157" s="71">
        <v>220</v>
      </c>
      <c r="AG157" s="71">
        <v>241089732</v>
      </c>
      <c r="AH157" s="73">
        <v>-2980212</v>
      </c>
      <c r="AI157" s="74">
        <v>238109520</v>
      </c>
      <c r="AJ157" s="75">
        <f t="shared" si="48"/>
        <v>-0.012361422343776964</v>
      </c>
      <c r="AK157" s="71">
        <v>0</v>
      </c>
      <c r="AL157" s="71">
        <v>0</v>
      </c>
      <c r="AM157" s="3">
        <v>0</v>
      </c>
      <c r="AN157" s="77"/>
    </row>
    <row r="158" spans="1:40" ht="12.75">
      <c r="A158" s="68" t="s">
        <v>321</v>
      </c>
      <c r="B158" s="69" t="s">
        <v>320</v>
      </c>
      <c r="C158" s="26">
        <v>3</v>
      </c>
      <c r="D158" s="26"/>
      <c r="E158" s="70">
        <f t="shared" si="34"/>
        <v>0.056597952125416164</v>
      </c>
      <c r="F158" s="71">
        <v>28351866</v>
      </c>
      <c r="G158" s="72">
        <f t="shared" si="35"/>
        <v>0.024140082909245106</v>
      </c>
      <c r="H158" s="71">
        <v>12092600</v>
      </c>
      <c r="I158" s="72">
        <f t="shared" si="36"/>
        <v>0.10208263861091536</v>
      </c>
      <c r="J158" s="71">
        <v>51136714</v>
      </c>
      <c r="K158" s="73">
        <v>-264957</v>
      </c>
      <c r="L158" s="74">
        <f t="shared" si="37"/>
        <v>50871757</v>
      </c>
      <c r="M158" s="75">
        <f t="shared" si="38"/>
        <v>-0.005181345833054506</v>
      </c>
      <c r="N158" s="76">
        <f t="shared" si="39"/>
        <v>0.22346885341702918</v>
      </c>
      <c r="O158" s="71">
        <v>111943255</v>
      </c>
      <c r="P158" s="73">
        <v>-2284556</v>
      </c>
      <c r="Q158" s="74">
        <f t="shared" si="40"/>
        <v>109658699</v>
      </c>
      <c r="R158" s="75">
        <f t="shared" si="41"/>
        <v>-0.020408161259916912</v>
      </c>
      <c r="S158" s="76">
        <f t="shared" si="42"/>
        <v>0.022587893903930373</v>
      </c>
      <c r="T158" s="71">
        <v>11315055</v>
      </c>
      <c r="U158" s="73">
        <v>240746</v>
      </c>
      <c r="V158" s="74">
        <f t="shared" si="49"/>
        <v>11555801</v>
      </c>
      <c r="W158" s="75">
        <f t="shared" si="43"/>
        <v>0.02127660890733629</v>
      </c>
      <c r="X158" s="76">
        <f t="shared" si="44"/>
        <v>0.5594678114444447</v>
      </c>
      <c r="Y158" s="71">
        <v>280256720</v>
      </c>
      <c r="Z158" s="73">
        <v>-3839133</v>
      </c>
      <c r="AA158" s="74">
        <f t="shared" si="50"/>
        <v>276417587</v>
      </c>
      <c r="AB158" s="75">
        <f t="shared" si="45"/>
        <v>-0.013698629599318796</v>
      </c>
      <c r="AC158" s="76">
        <f t="shared" si="46"/>
        <v>0.01165261161846344</v>
      </c>
      <c r="AD158" s="71">
        <v>5837195</v>
      </c>
      <c r="AE158" s="76">
        <f t="shared" si="47"/>
        <v>2.1559705557104936E-06</v>
      </c>
      <c r="AF158" s="71">
        <v>1080</v>
      </c>
      <c r="AG158" s="71">
        <v>500934485</v>
      </c>
      <c r="AH158" s="73">
        <v>-6147900</v>
      </c>
      <c r="AI158" s="74">
        <v>494786585</v>
      </c>
      <c r="AJ158" s="75">
        <f t="shared" si="48"/>
        <v>-0.012272862388381985</v>
      </c>
      <c r="AK158" s="71">
        <v>0</v>
      </c>
      <c r="AL158" s="71">
        <v>0</v>
      </c>
      <c r="AM158" s="3">
        <v>0</v>
      </c>
      <c r="AN158" s="77"/>
    </row>
    <row r="159" spans="1:40" ht="12.75">
      <c r="A159" s="68" t="s">
        <v>323</v>
      </c>
      <c r="B159" s="69" t="s">
        <v>322</v>
      </c>
      <c r="C159" s="26">
        <v>3</v>
      </c>
      <c r="D159" s="26"/>
      <c r="E159" s="70">
        <f t="shared" si="34"/>
        <v>0.03312751545281883</v>
      </c>
      <c r="F159" s="71">
        <v>12374225</v>
      </c>
      <c r="G159" s="72">
        <f t="shared" si="35"/>
        <v>0.029291213311983904</v>
      </c>
      <c r="H159" s="71">
        <v>10941239</v>
      </c>
      <c r="I159" s="72">
        <f t="shared" si="36"/>
        <v>0.1110662619004433</v>
      </c>
      <c r="J159" s="71">
        <v>41486930</v>
      </c>
      <c r="K159" s="73">
        <v>-214958</v>
      </c>
      <c r="L159" s="74">
        <f t="shared" si="37"/>
        <v>41271972</v>
      </c>
      <c r="M159" s="75">
        <f t="shared" si="38"/>
        <v>-0.005181342654180485</v>
      </c>
      <c r="N159" s="76">
        <f t="shared" si="39"/>
        <v>0.20522628642560298</v>
      </c>
      <c r="O159" s="71">
        <v>76658820</v>
      </c>
      <c r="P159" s="73">
        <v>-1564465</v>
      </c>
      <c r="Q159" s="74">
        <f t="shared" si="40"/>
        <v>75094355</v>
      </c>
      <c r="R159" s="75">
        <f t="shared" si="41"/>
        <v>-0.02040815394758229</v>
      </c>
      <c r="S159" s="76">
        <f t="shared" si="42"/>
        <v>0.024052323453256936</v>
      </c>
      <c r="T159" s="71">
        <v>8984340</v>
      </c>
      <c r="U159" s="73">
        <v>191156</v>
      </c>
      <c r="V159" s="74">
        <f t="shared" si="49"/>
        <v>9175496</v>
      </c>
      <c r="W159" s="75">
        <f t="shared" si="43"/>
        <v>0.02127657679918614</v>
      </c>
      <c r="X159" s="76">
        <f t="shared" si="44"/>
        <v>0.5889603065584992</v>
      </c>
      <c r="Y159" s="71">
        <v>219996195</v>
      </c>
      <c r="Z159" s="73">
        <v>-3013646</v>
      </c>
      <c r="AA159" s="74">
        <f t="shared" si="50"/>
        <v>216982549</v>
      </c>
      <c r="AB159" s="75">
        <f t="shared" si="45"/>
        <v>-0.013698627833085932</v>
      </c>
      <c r="AC159" s="76">
        <f t="shared" si="46"/>
        <v>0.008276092897394937</v>
      </c>
      <c r="AD159" s="71">
        <v>3091395</v>
      </c>
      <c r="AE159" s="76">
        <f t="shared" si="47"/>
        <v>0</v>
      </c>
      <c r="AF159" s="71">
        <v>0</v>
      </c>
      <c r="AG159" s="71">
        <v>373533144</v>
      </c>
      <c r="AH159" s="73">
        <v>-4601913</v>
      </c>
      <c r="AI159" s="74">
        <v>368931231</v>
      </c>
      <c r="AJ159" s="75">
        <f t="shared" si="48"/>
        <v>-0.012319958948542462</v>
      </c>
      <c r="AK159" s="71">
        <v>0</v>
      </c>
      <c r="AL159" s="71">
        <v>0</v>
      </c>
      <c r="AM159" s="3">
        <v>0</v>
      </c>
      <c r="AN159" s="77"/>
    </row>
    <row r="160" spans="1:40" ht="12.75">
      <c r="A160" s="68" t="s">
        <v>325</v>
      </c>
      <c r="B160" s="69" t="s">
        <v>324</v>
      </c>
      <c r="C160" s="26">
        <v>2</v>
      </c>
      <c r="D160" s="26"/>
      <c r="E160" s="70">
        <f t="shared" si="34"/>
        <v>0.05011639932640917</v>
      </c>
      <c r="F160" s="71">
        <v>27439727</v>
      </c>
      <c r="G160" s="72">
        <f t="shared" si="35"/>
        <v>0.07286516429783017</v>
      </c>
      <c r="H160" s="71">
        <v>39895129</v>
      </c>
      <c r="I160" s="72">
        <f t="shared" si="36"/>
        <v>0.005526796165650382</v>
      </c>
      <c r="J160" s="71">
        <v>3026031</v>
      </c>
      <c r="K160" s="73">
        <v>-15679</v>
      </c>
      <c r="L160" s="74">
        <f t="shared" si="37"/>
        <v>3010352</v>
      </c>
      <c r="M160" s="75">
        <f t="shared" si="38"/>
        <v>-0.00518137454639427</v>
      </c>
      <c r="N160" s="76">
        <f t="shared" si="39"/>
        <v>0.055672407214567815</v>
      </c>
      <c r="O160" s="71">
        <v>30481752</v>
      </c>
      <c r="P160" s="73">
        <v>-555972</v>
      </c>
      <c r="Q160" s="74">
        <f t="shared" si="40"/>
        <v>29925780</v>
      </c>
      <c r="R160" s="75">
        <f t="shared" si="41"/>
        <v>-0.01823950276873849</v>
      </c>
      <c r="S160" s="76">
        <f t="shared" si="42"/>
        <v>0.02907718676413237</v>
      </c>
      <c r="T160" s="71">
        <v>15920339</v>
      </c>
      <c r="U160" s="73">
        <v>190736</v>
      </c>
      <c r="V160" s="74">
        <f t="shared" si="49"/>
        <v>16111075</v>
      </c>
      <c r="W160" s="75">
        <f t="shared" si="43"/>
        <v>0.011980649407025817</v>
      </c>
      <c r="X160" s="76">
        <f t="shared" si="44"/>
        <v>0.7682054969466582</v>
      </c>
      <c r="Y160" s="71">
        <v>420607813</v>
      </c>
      <c r="Z160" s="73">
        <v>-5619745</v>
      </c>
      <c r="AA160" s="74">
        <f t="shared" si="50"/>
        <v>414988068</v>
      </c>
      <c r="AB160" s="75">
        <f t="shared" si="45"/>
        <v>-0.013361009535027349</v>
      </c>
      <c r="AC160" s="76">
        <f t="shared" si="46"/>
        <v>0.018203091098122803</v>
      </c>
      <c r="AD160" s="71">
        <v>9966555</v>
      </c>
      <c r="AE160" s="76">
        <f t="shared" si="47"/>
        <v>0.00033345818662915827</v>
      </c>
      <c r="AF160" s="71">
        <v>182575</v>
      </c>
      <c r="AG160" s="71">
        <v>547519921</v>
      </c>
      <c r="AH160" s="73">
        <v>-6000660</v>
      </c>
      <c r="AI160" s="74">
        <v>541519261</v>
      </c>
      <c r="AJ160" s="75">
        <f t="shared" si="48"/>
        <v>-0.010959710815709298</v>
      </c>
      <c r="AK160" s="71">
        <v>0</v>
      </c>
      <c r="AL160" s="71">
        <v>0</v>
      </c>
      <c r="AM160" s="3">
        <v>0</v>
      </c>
      <c r="AN160" s="77"/>
    </row>
    <row r="161" spans="1:40" ht="12.75">
      <c r="A161" s="68" t="s">
        <v>327</v>
      </c>
      <c r="B161" s="69" t="s">
        <v>326</v>
      </c>
      <c r="C161" s="26">
        <v>3</v>
      </c>
      <c r="D161" s="26"/>
      <c r="E161" s="70">
        <f t="shared" si="34"/>
        <v>0.057855810594564384</v>
      </c>
      <c r="F161" s="71">
        <v>17588385</v>
      </c>
      <c r="G161" s="72">
        <f t="shared" si="35"/>
        <v>0.0037346706921517273</v>
      </c>
      <c r="H161" s="71">
        <v>1135354</v>
      </c>
      <c r="I161" s="72">
        <f t="shared" si="36"/>
        <v>0.000725428484642056</v>
      </c>
      <c r="J161" s="71">
        <v>220533</v>
      </c>
      <c r="K161" s="73">
        <v>-1143</v>
      </c>
      <c r="L161" s="74">
        <f t="shared" si="37"/>
        <v>219390</v>
      </c>
      <c r="M161" s="75">
        <f t="shared" si="38"/>
        <v>-0.0051828977976085214</v>
      </c>
      <c r="N161" s="76">
        <f t="shared" si="39"/>
        <v>0.10221014095423511</v>
      </c>
      <c r="O161" s="71">
        <v>31072269</v>
      </c>
      <c r="P161" s="73">
        <v>-834065</v>
      </c>
      <c r="Q161" s="74">
        <f t="shared" si="40"/>
        <v>30238204</v>
      </c>
      <c r="R161" s="75">
        <f t="shared" si="41"/>
        <v>-0.02684274521439036</v>
      </c>
      <c r="S161" s="76">
        <f t="shared" si="42"/>
        <v>0.012011189545150982</v>
      </c>
      <c r="T161" s="71">
        <v>3651447</v>
      </c>
      <c r="U161" s="73">
        <v>0</v>
      </c>
      <c r="V161" s="74">
        <f t="shared" si="49"/>
        <v>3651447</v>
      </c>
      <c r="W161" s="75">
        <f t="shared" si="43"/>
        <v>0</v>
      </c>
      <c r="X161" s="76">
        <f t="shared" si="44"/>
        <v>0.8099998744094555</v>
      </c>
      <c r="Y161" s="71">
        <v>246243022</v>
      </c>
      <c r="Z161" s="73">
        <v>-5642658</v>
      </c>
      <c r="AA161" s="74">
        <f t="shared" si="50"/>
        <v>240600364</v>
      </c>
      <c r="AB161" s="75">
        <f t="shared" si="45"/>
        <v>-0.02291499655165863</v>
      </c>
      <c r="AC161" s="76">
        <f t="shared" si="46"/>
        <v>0.013462885319800203</v>
      </c>
      <c r="AD161" s="71">
        <v>4092768</v>
      </c>
      <c r="AE161" s="76">
        <f t="shared" si="47"/>
        <v>0</v>
      </c>
      <c r="AF161" s="71">
        <v>0</v>
      </c>
      <c r="AG161" s="71">
        <v>304003778</v>
      </c>
      <c r="AH161" s="73">
        <v>-6477866</v>
      </c>
      <c r="AI161" s="74">
        <v>297525912</v>
      </c>
      <c r="AJ161" s="75">
        <f t="shared" si="48"/>
        <v>-0.021308504922593428</v>
      </c>
      <c r="AK161" s="71">
        <v>0</v>
      </c>
      <c r="AL161" s="71">
        <v>0</v>
      </c>
      <c r="AM161" s="3">
        <v>0</v>
      </c>
      <c r="AN161" s="77"/>
    </row>
    <row r="162" spans="1:40" ht="12.75">
      <c r="A162" s="68" t="s">
        <v>329</v>
      </c>
      <c r="B162" s="69" t="s">
        <v>328</v>
      </c>
      <c r="C162" s="26">
        <v>2</v>
      </c>
      <c r="D162" s="26"/>
      <c r="E162" s="70">
        <f t="shared" si="34"/>
        <v>0.02325284961829258</v>
      </c>
      <c r="F162" s="71">
        <v>6757508</v>
      </c>
      <c r="G162" s="72">
        <f t="shared" si="35"/>
        <v>0.0032053038856176288</v>
      </c>
      <c r="H162" s="71">
        <v>931493</v>
      </c>
      <c r="I162" s="72">
        <f t="shared" si="36"/>
        <v>0.0005128146242319691</v>
      </c>
      <c r="J162" s="71">
        <v>149029</v>
      </c>
      <c r="K162" s="73">
        <v>-772</v>
      </c>
      <c r="L162" s="74">
        <f t="shared" si="37"/>
        <v>148257</v>
      </c>
      <c r="M162" s="75">
        <f t="shared" si="38"/>
        <v>-0.005180199826879332</v>
      </c>
      <c r="N162" s="76">
        <f t="shared" si="39"/>
        <v>0.11813699924118548</v>
      </c>
      <c r="O162" s="71">
        <v>34331780</v>
      </c>
      <c r="P162" s="73">
        <v>-8086</v>
      </c>
      <c r="Q162" s="74">
        <f t="shared" si="40"/>
        <v>34323694</v>
      </c>
      <c r="R162" s="75">
        <f t="shared" si="41"/>
        <v>-0.00023552521890796225</v>
      </c>
      <c r="S162" s="76">
        <f t="shared" si="42"/>
        <v>0.004573381909748996</v>
      </c>
      <c r="T162" s="71">
        <v>1329070</v>
      </c>
      <c r="U162" s="73">
        <v>0</v>
      </c>
      <c r="V162" s="74">
        <f t="shared" si="49"/>
        <v>1329070</v>
      </c>
      <c r="W162" s="75">
        <f t="shared" si="43"/>
        <v>0</v>
      </c>
      <c r="X162" s="76">
        <f t="shared" si="44"/>
        <v>0.8393762666443623</v>
      </c>
      <c r="Y162" s="71">
        <v>243931042</v>
      </c>
      <c r="Z162" s="73">
        <v>3381466</v>
      </c>
      <c r="AA162" s="74">
        <f t="shared" si="50"/>
        <v>247312508</v>
      </c>
      <c r="AB162" s="75">
        <f t="shared" si="45"/>
        <v>0.013862384927622292</v>
      </c>
      <c r="AC162" s="76">
        <f t="shared" si="46"/>
        <v>0.01094238407656103</v>
      </c>
      <c r="AD162" s="71">
        <v>3179965</v>
      </c>
      <c r="AE162" s="76">
        <f t="shared" si="47"/>
        <v>0</v>
      </c>
      <c r="AF162" s="71">
        <v>0</v>
      </c>
      <c r="AG162" s="71">
        <v>290609887</v>
      </c>
      <c r="AH162" s="73">
        <v>3372608</v>
      </c>
      <c r="AI162" s="74">
        <v>293982495</v>
      </c>
      <c r="AJ162" s="75">
        <f t="shared" si="48"/>
        <v>0.0116052761824996</v>
      </c>
      <c r="AK162" s="71">
        <v>0</v>
      </c>
      <c r="AL162" s="71">
        <v>0</v>
      </c>
      <c r="AM162" s="3">
        <v>0</v>
      </c>
      <c r="AN162" s="77"/>
    </row>
    <row r="163" spans="1:40" ht="12.75">
      <c r="A163" s="68" t="s">
        <v>331</v>
      </c>
      <c r="B163" s="69" t="s">
        <v>330</v>
      </c>
      <c r="C163" s="26">
        <v>3</v>
      </c>
      <c r="D163" s="26"/>
      <c r="E163" s="70">
        <f t="shared" si="34"/>
        <v>0.0488212239486365</v>
      </c>
      <c r="F163" s="71">
        <v>39364212</v>
      </c>
      <c r="G163" s="72">
        <f t="shared" si="35"/>
        <v>0.004157004866932879</v>
      </c>
      <c r="H163" s="71">
        <v>3351764</v>
      </c>
      <c r="I163" s="72">
        <f t="shared" si="36"/>
        <v>0.010801986133532412</v>
      </c>
      <c r="J163" s="71">
        <v>8709566</v>
      </c>
      <c r="K163" s="73">
        <v>-45127</v>
      </c>
      <c r="L163" s="74">
        <f t="shared" si="37"/>
        <v>8664439</v>
      </c>
      <c r="M163" s="75">
        <f t="shared" si="38"/>
        <v>-0.005181314430592753</v>
      </c>
      <c r="N163" s="76">
        <f t="shared" si="39"/>
        <v>0.1121884550412912</v>
      </c>
      <c r="O163" s="71">
        <v>90456768</v>
      </c>
      <c r="P163" s="73">
        <v>2818234</v>
      </c>
      <c r="Q163" s="74">
        <f t="shared" si="40"/>
        <v>93275002</v>
      </c>
      <c r="R163" s="75">
        <f t="shared" si="41"/>
        <v>0.03115559025942647</v>
      </c>
      <c r="S163" s="76">
        <f t="shared" si="42"/>
        <v>0.03017021040358308</v>
      </c>
      <c r="T163" s="71">
        <v>24326030</v>
      </c>
      <c r="U163" s="73">
        <v>515968</v>
      </c>
      <c r="V163" s="74">
        <f t="shared" si="49"/>
        <v>24841998</v>
      </c>
      <c r="W163" s="75">
        <f t="shared" si="43"/>
        <v>0.021210530448248235</v>
      </c>
      <c r="X163" s="76">
        <f t="shared" si="44"/>
        <v>0.773109026227485</v>
      </c>
      <c r="Y163" s="71">
        <v>623352410</v>
      </c>
      <c r="Z163" s="73">
        <v>8618136</v>
      </c>
      <c r="AA163" s="74">
        <f t="shared" si="50"/>
        <v>631970546</v>
      </c>
      <c r="AB163" s="75">
        <f t="shared" si="45"/>
        <v>0.013825463512686187</v>
      </c>
      <c r="AC163" s="76">
        <f t="shared" si="46"/>
        <v>0.020752093378538967</v>
      </c>
      <c r="AD163" s="71">
        <v>16732268</v>
      </c>
      <c r="AE163" s="76">
        <f t="shared" si="47"/>
        <v>0</v>
      </c>
      <c r="AF163" s="71">
        <v>0</v>
      </c>
      <c r="AG163" s="71">
        <v>806293018</v>
      </c>
      <c r="AH163" s="73">
        <v>11907211</v>
      </c>
      <c r="AI163" s="74">
        <v>818200229</v>
      </c>
      <c r="AJ163" s="75">
        <f t="shared" si="48"/>
        <v>0.014767845850303518</v>
      </c>
      <c r="AK163" s="71">
        <v>0</v>
      </c>
      <c r="AL163" s="71">
        <v>75539</v>
      </c>
      <c r="AM163" s="3">
        <v>0</v>
      </c>
      <c r="AN163" s="77"/>
    </row>
    <row r="164" spans="1:40" ht="12.75">
      <c r="A164" s="68" t="s">
        <v>333</v>
      </c>
      <c r="B164" s="69" t="s">
        <v>332</v>
      </c>
      <c r="C164" s="26">
        <v>3</v>
      </c>
      <c r="D164" s="26"/>
      <c r="E164" s="70">
        <f t="shared" si="34"/>
        <v>0.10362195041813063</v>
      </c>
      <c r="F164" s="71">
        <v>230885148</v>
      </c>
      <c r="G164" s="72">
        <f t="shared" si="35"/>
        <v>0.01620186826040339</v>
      </c>
      <c r="H164" s="71">
        <v>36100177</v>
      </c>
      <c r="I164" s="72">
        <f t="shared" si="36"/>
        <v>0.0064124454095592235</v>
      </c>
      <c r="J164" s="71">
        <v>14287884</v>
      </c>
      <c r="K164" s="73">
        <v>-74031</v>
      </c>
      <c r="L164" s="74">
        <f t="shared" si="37"/>
        <v>14213853</v>
      </c>
      <c r="M164" s="75">
        <f t="shared" si="38"/>
        <v>-0.005181383051542132</v>
      </c>
      <c r="N164" s="76">
        <f t="shared" si="39"/>
        <v>0.5166554853604054</v>
      </c>
      <c r="O164" s="71">
        <v>1151185417</v>
      </c>
      <c r="P164" s="73">
        <v>35490691</v>
      </c>
      <c r="Q164" s="74">
        <f t="shared" si="40"/>
        <v>1186676108</v>
      </c>
      <c r="R164" s="75">
        <f t="shared" si="41"/>
        <v>0.030829691269447342</v>
      </c>
      <c r="S164" s="76">
        <f t="shared" si="42"/>
        <v>0.23053819729985234</v>
      </c>
      <c r="T164" s="71">
        <v>513673460</v>
      </c>
      <c r="U164" s="73">
        <v>10382905</v>
      </c>
      <c r="V164" s="74">
        <f t="shared" si="49"/>
        <v>524056365</v>
      </c>
      <c r="W164" s="75">
        <f t="shared" si="43"/>
        <v>0.02021304546277318</v>
      </c>
      <c r="X164" s="76">
        <f t="shared" si="44"/>
        <v>0.12109793094194143</v>
      </c>
      <c r="Y164" s="71">
        <v>269824237</v>
      </c>
      <c r="Z164" s="73">
        <v>5947940</v>
      </c>
      <c r="AA164" s="74">
        <f t="shared" si="50"/>
        <v>275772177</v>
      </c>
      <c r="AB164" s="75">
        <f t="shared" si="45"/>
        <v>0.02204375732191916</v>
      </c>
      <c r="AC164" s="76">
        <f t="shared" si="46"/>
        <v>0.005472122309707608</v>
      </c>
      <c r="AD164" s="71">
        <v>12192704</v>
      </c>
      <c r="AE164" s="76">
        <f t="shared" si="47"/>
        <v>0</v>
      </c>
      <c r="AF164" s="71">
        <v>0</v>
      </c>
      <c r="AG164" s="71">
        <v>2228149027</v>
      </c>
      <c r="AH164" s="73">
        <v>51747505</v>
      </c>
      <c r="AI164" s="74">
        <v>2279896532</v>
      </c>
      <c r="AJ164" s="75">
        <f t="shared" si="48"/>
        <v>0.02322443623516211</v>
      </c>
      <c r="AK164" s="71">
        <v>0</v>
      </c>
      <c r="AL164" s="71">
        <v>444645</v>
      </c>
      <c r="AM164" s="3">
        <v>0</v>
      </c>
      <c r="AN164" s="77"/>
    </row>
    <row r="165" spans="1:40" ht="12.75">
      <c r="A165" s="68" t="s">
        <v>335</v>
      </c>
      <c r="B165" s="69" t="s">
        <v>334</v>
      </c>
      <c r="C165" s="26">
        <v>3</v>
      </c>
      <c r="D165" s="26"/>
      <c r="E165" s="70">
        <f t="shared" si="34"/>
        <v>0.041438535513786345</v>
      </c>
      <c r="F165" s="71">
        <v>26568363</v>
      </c>
      <c r="G165" s="72">
        <f t="shared" si="35"/>
        <v>0.0032398820977474125</v>
      </c>
      <c r="H165" s="71">
        <v>2077254</v>
      </c>
      <c r="I165" s="72">
        <f t="shared" si="36"/>
        <v>0.0031981087940378184</v>
      </c>
      <c r="J165" s="71">
        <v>2050471</v>
      </c>
      <c r="K165" s="73">
        <v>-10624</v>
      </c>
      <c r="L165" s="74">
        <f t="shared" si="37"/>
        <v>2039847</v>
      </c>
      <c r="M165" s="75">
        <f t="shared" si="38"/>
        <v>-0.005181248600931201</v>
      </c>
      <c r="N165" s="76">
        <f t="shared" si="39"/>
        <v>0.18704413408415393</v>
      </c>
      <c r="O165" s="71">
        <v>119923554</v>
      </c>
      <c r="P165" s="73">
        <v>3862404</v>
      </c>
      <c r="Q165" s="74">
        <f t="shared" si="40"/>
        <v>123785958</v>
      </c>
      <c r="R165" s="75">
        <f t="shared" si="41"/>
        <v>0.032207217607977165</v>
      </c>
      <c r="S165" s="76">
        <f t="shared" si="42"/>
        <v>0.02966556359805033</v>
      </c>
      <c r="T165" s="71">
        <v>19020109</v>
      </c>
      <c r="U165" s="73">
        <v>404683</v>
      </c>
      <c r="V165" s="74">
        <f t="shared" si="49"/>
        <v>19424792</v>
      </c>
      <c r="W165" s="75">
        <f t="shared" si="43"/>
        <v>0.02127658679558566</v>
      </c>
      <c r="X165" s="76">
        <f t="shared" si="44"/>
        <v>0.7190696179549149</v>
      </c>
      <c r="Y165" s="71">
        <v>461032283</v>
      </c>
      <c r="Z165" s="73">
        <v>6493414</v>
      </c>
      <c r="AA165" s="74">
        <f t="shared" si="50"/>
        <v>467525697</v>
      </c>
      <c r="AB165" s="75">
        <f t="shared" si="45"/>
        <v>0.01408451043329649</v>
      </c>
      <c r="AC165" s="76">
        <f t="shared" si="46"/>
        <v>0.01634415795730925</v>
      </c>
      <c r="AD165" s="71">
        <v>10479075</v>
      </c>
      <c r="AE165" s="76">
        <f t="shared" si="47"/>
        <v>0</v>
      </c>
      <c r="AF165" s="71">
        <v>0</v>
      </c>
      <c r="AG165" s="71">
        <v>641151109</v>
      </c>
      <c r="AH165" s="73">
        <v>10749877</v>
      </c>
      <c r="AI165" s="74">
        <v>651900986</v>
      </c>
      <c r="AJ165" s="75">
        <f t="shared" si="48"/>
        <v>0.016766526407115675</v>
      </c>
      <c r="AK165" s="71">
        <v>0</v>
      </c>
      <c r="AL165" s="71">
        <v>0</v>
      </c>
      <c r="AM165" s="3">
        <v>0</v>
      </c>
      <c r="AN165" s="77"/>
    </row>
    <row r="166" spans="1:40" ht="12.75">
      <c r="A166" s="68" t="s">
        <v>337</v>
      </c>
      <c r="B166" s="69" t="s">
        <v>336</v>
      </c>
      <c r="C166" s="26">
        <v>3</v>
      </c>
      <c r="D166" s="26"/>
      <c r="E166" s="70">
        <f t="shared" si="34"/>
        <v>0.04081597081139764</v>
      </c>
      <c r="F166" s="71">
        <v>25587489</v>
      </c>
      <c r="G166" s="72">
        <f t="shared" si="35"/>
        <v>0.001414850046389614</v>
      </c>
      <c r="H166" s="71">
        <v>886968</v>
      </c>
      <c r="I166" s="72">
        <f t="shared" si="36"/>
        <v>0.00028846435574790183</v>
      </c>
      <c r="J166" s="71">
        <v>180838</v>
      </c>
      <c r="K166" s="73">
        <v>-937</v>
      </c>
      <c r="L166" s="74">
        <f t="shared" si="37"/>
        <v>179901</v>
      </c>
      <c r="M166" s="75">
        <f t="shared" si="38"/>
        <v>-0.0051814331058737655</v>
      </c>
      <c r="N166" s="76">
        <f t="shared" si="39"/>
        <v>0.07345406534932686</v>
      </c>
      <c r="O166" s="71">
        <v>46048276</v>
      </c>
      <c r="P166" s="73">
        <v>921217</v>
      </c>
      <c r="Q166" s="74">
        <f t="shared" si="40"/>
        <v>46969493</v>
      </c>
      <c r="R166" s="75">
        <f t="shared" si="41"/>
        <v>0.020005461225084734</v>
      </c>
      <c r="S166" s="76">
        <f t="shared" si="42"/>
        <v>0.007273282310713224</v>
      </c>
      <c r="T166" s="71">
        <v>4559613</v>
      </c>
      <c r="U166" s="73">
        <v>83313</v>
      </c>
      <c r="V166" s="74">
        <f t="shared" si="49"/>
        <v>4642926</v>
      </c>
      <c r="W166" s="75">
        <f t="shared" si="43"/>
        <v>0.018271945448001838</v>
      </c>
      <c r="X166" s="76">
        <f t="shared" si="44"/>
        <v>0.8506477528856708</v>
      </c>
      <c r="Y166" s="71">
        <v>533270178</v>
      </c>
      <c r="Z166" s="73">
        <v>-6337282</v>
      </c>
      <c r="AA166" s="74">
        <f t="shared" si="50"/>
        <v>526932896</v>
      </c>
      <c r="AB166" s="75">
        <f t="shared" si="45"/>
        <v>-0.01188381098633271</v>
      </c>
      <c r="AC166" s="76">
        <f t="shared" si="46"/>
        <v>0.02610561424075393</v>
      </c>
      <c r="AD166" s="71">
        <v>16365582</v>
      </c>
      <c r="AE166" s="76">
        <f t="shared" si="47"/>
        <v>0</v>
      </c>
      <c r="AF166" s="71">
        <v>0</v>
      </c>
      <c r="AG166" s="71">
        <v>626898944</v>
      </c>
      <c r="AH166" s="73">
        <v>-5333689</v>
      </c>
      <c r="AI166" s="74">
        <v>621565255</v>
      </c>
      <c r="AJ166" s="75">
        <f t="shared" si="48"/>
        <v>-0.008508052296224637</v>
      </c>
      <c r="AK166" s="71">
        <v>0</v>
      </c>
      <c r="AL166" s="71">
        <v>530693</v>
      </c>
      <c r="AM166" s="3">
        <v>0</v>
      </c>
      <c r="AN166" s="77"/>
    </row>
    <row r="167" spans="1:40" ht="12.75">
      <c r="A167" s="68" t="s">
        <v>339</v>
      </c>
      <c r="B167" s="69" t="s">
        <v>338</v>
      </c>
      <c r="C167" s="26">
        <v>3</v>
      </c>
      <c r="D167" s="26"/>
      <c r="E167" s="70">
        <f t="shared" si="34"/>
        <v>0.04067117313286097</v>
      </c>
      <c r="F167" s="71">
        <v>29264987</v>
      </c>
      <c r="G167" s="72">
        <f t="shared" si="35"/>
        <v>0.0012626094399181447</v>
      </c>
      <c r="H167" s="71">
        <v>908512</v>
      </c>
      <c r="I167" s="72">
        <f t="shared" si="36"/>
        <v>0.00022283893667253158</v>
      </c>
      <c r="J167" s="71">
        <v>160344</v>
      </c>
      <c r="K167" s="73">
        <v>-831</v>
      </c>
      <c r="L167" s="74">
        <f t="shared" si="37"/>
        <v>159513</v>
      </c>
      <c r="M167" s="75">
        <f t="shared" si="38"/>
        <v>-0.005182607394102679</v>
      </c>
      <c r="N167" s="76">
        <f t="shared" si="39"/>
        <v>0.09203911970720645</v>
      </c>
      <c r="O167" s="71">
        <v>66226849</v>
      </c>
      <c r="P167" s="73">
        <v>1864420</v>
      </c>
      <c r="Q167" s="74">
        <f t="shared" si="40"/>
        <v>68091269</v>
      </c>
      <c r="R167" s="75">
        <f t="shared" si="41"/>
        <v>0.028152026378304666</v>
      </c>
      <c r="S167" s="76">
        <f t="shared" si="42"/>
        <v>0.012556481552190434</v>
      </c>
      <c r="T167" s="71">
        <v>9035030</v>
      </c>
      <c r="U167" s="73">
        <v>83079</v>
      </c>
      <c r="V167" s="74">
        <f t="shared" si="49"/>
        <v>9118109</v>
      </c>
      <c r="W167" s="75">
        <f t="shared" si="43"/>
        <v>0.009195210198527287</v>
      </c>
      <c r="X167" s="76">
        <f t="shared" si="44"/>
        <v>0.8306359985770628</v>
      </c>
      <c r="Y167" s="71">
        <v>597685039</v>
      </c>
      <c r="Z167" s="73">
        <v>7688224</v>
      </c>
      <c r="AA167" s="74">
        <f t="shared" si="50"/>
        <v>605373263</v>
      </c>
      <c r="AB167" s="75">
        <f t="shared" si="45"/>
        <v>0.012863336871980829</v>
      </c>
      <c r="AC167" s="76">
        <f t="shared" si="46"/>
        <v>0.02261177865408865</v>
      </c>
      <c r="AD167" s="71">
        <v>16270330</v>
      </c>
      <c r="AE167" s="76">
        <f t="shared" si="47"/>
        <v>0</v>
      </c>
      <c r="AF167" s="71">
        <v>0</v>
      </c>
      <c r="AG167" s="71">
        <v>719551091</v>
      </c>
      <c r="AH167" s="73">
        <v>9634892</v>
      </c>
      <c r="AI167" s="74">
        <v>729185983</v>
      </c>
      <c r="AJ167" s="75">
        <f t="shared" si="48"/>
        <v>0.013390142994029592</v>
      </c>
      <c r="AK167" s="71">
        <v>0</v>
      </c>
      <c r="AL167" s="71">
        <v>9800</v>
      </c>
      <c r="AM167" s="3">
        <v>0</v>
      </c>
      <c r="AN167" s="77"/>
    </row>
    <row r="168" spans="1:40" ht="12.75">
      <c r="A168" s="68" t="s">
        <v>341</v>
      </c>
      <c r="B168" s="69" t="s">
        <v>340</v>
      </c>
      <c r="C168" s="26">
        <v>3</v>
      </c>
      <c r="D168" s="26"/>
      <c r="E168" s="70">
        <f t="shared" si="34"/>
        <v>0.024079853791480938</v>
      </c>
      <c r="F168" s="71">
        <v>5378421</v>
      </c>
      <c r="G168" s="72">
        <f t="shared" si="35"/>
        <v>0.00491292644431213</v>
      </c>
      <c r="H168" s="71">
        <v>1097340</v>
      </c>
      <c r="I168" s="72">
        <f t="shared" si="36"/>
        <v>0.0007325021374905751</v>
      </c>
      <c r="J168" s="71">
        <v>163610</v>
      </c>
      <c r="K168" s="73">
        <v>-848</v>
      </c>
      <c r="L168" s="74">
        <f t="shared" si="37"/>
        <v>162762</v>
      </c>
      <c r="M168" s="75">
        <f t="shared" si="38"/>
        <v>-0.005183057270337999</v>
      </c>
      <c r="N168" s="76">
        <f t="shared" si="39"/>
        <v>0.056887734029866265</v>
      </c>
      <c r="O168" s="71">
        <v>12706314</v>
      </c>
      <c r="P168" s="73">
        <v>-32959</v>
      </c>
      <c r="Q168" s="74">
        <f t="shared" si="40"/>
        <v>12673355</v>
      </c>
      <c r="R168" s="75">
        <f t="shared" si="41"/>
        <v>-0.002593907249576864</v>
      </c>
      <c r="S168" s="76">
        <f t="shared" si="42"/>
        <v>0.0023680355605365045</v>
      </c>
      <c r="T168" s="71">
        <v>528919</v>
      </c>
      <c r="U168" s="73">
        <v>0</v>
      </c>
      <c r="V168" s="74">
        <f t="shared" si="49"/>
        <v>528919</v>
      </c>
      <c r="W168" s="75">
        <f t="shared" si="43"/>
        <v>0</v>
      </c>
      <c r="X168" s="76">
        <f t="shared" si="44"/>
        <v>0.8998191331743148</v>
      </c>
      <c r="Y168" s="71">
        <v>200981541</v>
      </c>
      <c r="Z168" s="73">
        <v>5588516</v>
      </c>
      <c r="AA168" s="74">
        <f t="shared" si="50"/>
        <v>206570057</v>
      </c>
      <c r="AB168" s="75">
        <f t="shared" si="45"/>
        <v>0.027806115786523897</v>
      </c>
      <c r="AC168" s="76">
        <f t="shared" si="46"/>
        <v>0.01119981486199872</v>
      </c>
      <c r="AD168" s="71">
        <v>2501565</v>
      </c>
      <c r="AE168" s="76">
        <f t="shared" si="47"/>
        <v>0</v>
      </c>
      <c r="AF168" s="71">
        <v>0</v>
      </c>
      <c r="AG168" s="71">
        <v>223357710</v>
      </c>
      <c r="AH168" s="73">
        <v>5554709</v>
      </c>
      <c r="AI168" s="74">
        <v>228912419</v>
      </c>
      <c r="AJ168" s="75">
        <f t="shared" si="48"/>
        <v>0.02486911689773324</v>
      </c>
      <c r="AK168" s="71">
        <v>0</v>
      </c>
      <c r="AL168" s="71">
        <v>0</v>
      </c>
      <c r="AM168" s="3">
        <v>0</v>
      </c>
      <c r="AN168" s="77"/>
    </row>
    <row r="169" spans="1:40" ht="12.75">
      <c r="A169" s="68" t="s">
        <v>343</v>
      </c>
      <c r="B169" s="69" t="s">
        <v>342</v>
      </c>
      <c r="C169" s="26">
        <v>3</v>
      </c>
      <c r="D169" s="26"/>
      <c r="E169" s="70">
        <f t="shared" si="34"/>
        <v>0.058257507133066065</v>
      </c>
      <c r="F169" s="71">
        <v>52313152</v>
      </c>
      <c r="G169" s="72">
        <f t="shared" si="35"/>
        <v>0.012792116691832018</v>
      </c>
      <c r="H169" s="71">
        <v>11486862</v>
      </c>
      <c r="I169" s="72">
        <f t="shared" si="36"/>
        <v>0.044222363067986006</v>
      </c>
      <c r="J169" s="71">
        <v>39710096</v>
      </c>
      <c r="K169" s="73">
        <v>-205752</v>
      </c>
      <c r="L169" s="74">
        <f t="shared" si="37"/>
        <v>39504344</v>
      </c>
      <c r="M169" s="75">
        <f t="shared" si="38"/>
        <v>-0.005181352369432701</v>
      </c>
      <c r="N169" s="76">
        <f t="shared" si="39"/>
        <v>0.21795494092868198</v>
      </c>
      <c r="O169" s="71">
        <v>195715720</v>
      </c>
      <c r="P169" s="73">
        <v>384882</v>
      </c>
      <c r="Q169" s="74">
        <f t="shared" si="40"/>
        <v>196100602</v>
      </c>
      <c r="R169" s="75">
        <f t="shared" si="41"/>
        <v>0.001966535953269364</v>
      </c>
      <c r="S169" s="76">
        <f t="shared" si="42"/>
        <v>0.032941104045319136</v>
      </c>
      <c r="T169" s="71">
        <v>29579930</v>
      </c>
      <c r="U169" s="73">
        <v>27731</v>
      </c>
      <c r="V169" s="74">
        <f t="shared" si="49"/>
        <v>29607661</v>
      </c>
      <c r="W169" s="75">
        <f t="shared" si="43"/>
        <v>0.0009374937668885626</v>
      </c>
      <c r="X169" s="76">
        <f t="shared" si="44"/>
        <v>0.6181051317823512</v>
      </c>
      <c r="Y169" s="71">
        <v>555036240</v>
      </c>
      <c r="Z169" s="73">
        <v>-13339060</v>
      </c>
      <c r="AA169" s="74">
        <f t="shared" si="50"/>
        <v>541697180</v>
      </c>
      <c r="AB169" s="75">
        <f t="shared" si="45"/>
        <v>-0.024032773067214495</v>
      </c>
      <c r="AC169" s="76">
        <f t="shared" si="46"/>
        <v>0.01572618487708309</v>
      </c>
      <c r="AD169" s="71">
        <v>14121550</v>
      </c>
      <c r="AE169" s="76">
        <f t="shared" si="47"/>
        <v>6.514736805162046E-07</v>
      </c>
      <c r="AF169" s="71">
        <v>585</v>
      </c>
      <c r="AG169" s="71">
        <v>897964135</v>
      </c>
      <c r="AH169" s="73">
        <v>-13132199</v>
      </c>
      <c r="AI169" s="74">
        <v>884831936</v>
      </c>
      <c r="AJ169" s="75">
        <f t="shared" si="48"/>
        <v>-0.01462441370222431</v>
      </c>
      <c r="AK169" s="71">
        <v>224005</v>
      </c>
      <c r="AL169" s="71">
        <v>345775</v>
      </c>
      <c r="AM169" s="3">
        <v>0</v>
      </c>
      <c r="AN169" s="77"/>
    </row>
    <row r="170" spans="1:40" ht="12.75">
      <c r="A170" s="68" t="s">
        <v>345</v>
      </c>
      <c r="B170" s="69" t="s">
        <v>344</v>
      </c>
      <c r="C170" s="26">
        <v>3</v>
      </c>
      <c r="D170" s="26"/>
      <c r="E170" s="70">
        <f t="shared" si="34"/>
        <v>0.053011890374705474</v>
      </c>
      <c r="F170" s="71">
        <v>15665318</v>
      </c>
      <c r="G170" s="72">
        <f t="shared" si="35"/>
        <v>0.0023107909693341933</v>
      </c>
      <c r="H170" s="71">
        <v>682852</v>
      </c>
      <c r="I170" s="72">
        <f t="shared" si="36"/>
        <v>0.0013976141282560932</v>
      </c>
      <c r="J170" s="71">
        <v>413003</v>
      </c>
      <c r="K170" s="73">
        <v>-2140</v>
      </c>
      <c r="L170" s="74">
        <f t="shared" si="37"/>
        <v>410863</v>
      </c>
      <c r="M170" s="75">
        <f t="shared" si="38"/>
        <v>-0.005181560424500548</v>
      </c>
      <c r="N170" s="76">
        <f t="shared" si="39"/>
        <v>0.1234152566822204</v>
      </c>
      <c r="O170" s="71">
        <v>36469917</v>
      </c>
      <c r="P170" s="73">
        <v>-9595</v>
      </c>
      <c r="Q170" s="74">
        <f t="shared" si="40"/>
        <v>36460322</v>
      </c>
      <c r="R170" s="75">
        <f t="shared" si="41"/>
        <v>-0.0002630935518718071</v>
      </c>
      <c r="S170" s="76">
        <f t="shared" si="42"/>
        <v>0.015686937142493834</v>
      </c>
      <c r="T170" s="71">
        <v>4635580</v>
      </c>
      <c r="U170" s="73">
        <v>0</v>
      </c>
      <c r="V170" s="74">
        <f t="shared" si="49"/>
        <v>4635580</v>
      </c>
      <c r="W170" s="75">
        <f t="shared" si="43"/>
        <v>0</v>
      </c>
      <c r="X170" s="76">
        <f t="shared" si="44"/>
        <v>0.7729784282838064</v>
      </c>
      <c r="Y170" s="71">
        <v>228419564</v>
      </c>
      <c r="Z170" s="73">
        <v>-3421354</v>
      </c>
      <c r="AA170" s="74">
        <f t="shared" si="50"/>
        <v>224998210</v>
      </c>
      <c r="AB170" s="75">
        <f t="shared" si="45"/>
        <v>-0.014978375495016705</v>
      </c>
      <c r="AC170" s="76">
        <f t="shared" si="46"/>
        <v>0.031199082419183583</v>
      </c>
      <c r="AD170" s="71">
        <v>9219508</v>
      </c>
      <c r="AE170" s="76">
        <f t="shared" si="47"/>
        <v>0</v>
      </c>
      <c r="AF170" s="71">
        <v>0</v>
      </c>
      <c r="AG170" s="71">
        <v>295505742</v>
      </c>
      <c r="AH170" s="73">
        <v>-3433089</v>
      </c>
      <c r="AI170" s="74">
        <v>292072653</v>
      </c>
      <c r="AJ170" s="75">
        <f t="shared" si="48"/>
        <v>-0.011617672728674084</v>
      </c>
      <c r="AK170" s="71">
        <v>0</v>
      </c>
      <c r="AL170" s="71">
        <v>0</v>
      </c>
      <c r="AM170" s="3">
        <v>0</v>
      </c>
      <c r="AN170" s="77"/>
    </row>
    <row r="171" spans="1:40" ht="12.75">
      <c r="A171" s="68" t="s">
        <v>347</v>
      </c>
      <c r="B171" s="69" t="s">
        <v>346</v>
      </c>
      <c r="C171" s="26">
        <v>3</v>
      </c>
      <c r="D171" s="26"/>
      <c r="E171" s="70">
        <f t="shared" si="34"/>
        <v>0.06323105271734838</v>
      </c>
      <c r="F171" s="71">
        <v>18501539</v>
      </c>
      <c r="G171" s="72">
        <f t="shared" si="35"/>
        <v>0.03280406361262551</v>
      </c>
      <c r="H171" s="71">
        <v>9598538</v>
      </c>
      <c r="I171" s="72">
        <f t="shared" si="36"/>
        <v>0.12538462514057871</v>
      </c>
      <c r="J171" s="71">
        <v>36687805</v>
      </c>
      <c r="K171" s="73">
        <v>-190092</v>
      </c>
      <c r="L171" s="74">
        <f t="shared" si="37"/>
        <v>36497713</v>
      </c>
      <c r="M171" s="75">
        <f t="shared" si="38"/>
        <v>-0.005181340230084629</v>
      </c>
      <c r="N171" s="76">
        <f t="shared" si="39"/>
        <v>0.22541727254776428</v>
      </c>
      <c r="O171" s="71">
        <v>65957568</v>
      </c>
      <c r="P171" s="73">
        <v>-159933</v>
      </c>
      <c r="Q171" s="74">
        <f t="shared" si="40"/>
        <v>65797635</v>
      </c>
      <c r="R171" s="75">
        <f t="shared" si="41"/>
        <v>-0.0024247861898122136</v>
      </c>
      <c r="S171" s="76">
        <f t="shared" si="42"/>
        <v>0.02195362895255746</v>
      </c>
      <c r="T171" s="71">
        <v>6423678</v>
      </c>
      <c r="U171" s="73">
        <v>29267</v>
      </c>
      <c r="V171" s="74">
        <f t="shared" si="49"/>
        <v>6452945</v>
      </c>
      <c r="W171" s="75">
        <f t="shared" si="43"/>
        <v>0.0045561125573230785</v>
      </c>
      <c r="X171" s="76">
        <f t="shared" si="44"/>
        <v>0.5043058422584201</v>
      </c>
      <c r="Y171" s="71">
        <v>147560950</v>
      </c>
      <c r="Z171" s="73">
        <v>831607</v>
      </c>
      <c r="AA171" s="74">
        <f t="shared" si="50"/>
        <v>148392557</v>
      </c>
      <c r="AB171" s="75">
        <f t="shared" si="45"/>
        <v>0.005635684779746945</v>
      </c>
      <c r="AC171" s="76">
        <f t="shared" si="46"/>
        <v>0.026108886168873503</v>
      </c>
      <c r="AD171" s="71">
        <v>7639515</v>
      </c>
      <c r="AE171" s="76">
        <f t="shared" si="47"/>
        <v>0.0007946286018320245</v>
      </c>
      <c r="AF171" s="71">
        <v>232510</v>
      </c>
      <c r="AG171" s="71">
        <v>292602103</v>
      </c>
      <c r="AH171" s="73">
        <v>510849</v>
      </c>
      <c r="AI171" s="74">
        <v>293112952</v>
      </c>
      <c r="AJ171" s="75">
        <f t="shared" si="48"/>
        <v>0.001745882872208885</v>
      </c>
      <c r="AK171" s="71">
        <v>0</v>
      </c>
      <c r="AL171" s="71">
        <v>25975</v>
      </c>
      <c r="AM171" s="3">
        <v>0</v>
      </c>
      <c r="AN171" s="77"/>
    </row>
    <row r="172" spans="1:40" ht="12.75">
      <c r="A172" s="68" t="s">
        <v>349</v>
      </c>
      <c r="B172" s="69" t="s">
        <v>348</v>
      </c>
      <c r="C172" s="26">
        <v>3</v>
      </c>
      <c r="D172" s="26"/>
      <c r="E172" s="70">
        <f t="shared" si="34"/>
        <v>0.094652522397691</v>
      </c>
      <c r="F172" s="71">
        <v>53702873</v>
      </c>
      <c r="G172" s="72">
        <f t="shared" si="35"/>
        <v>0.047427187643950174</v>
      </c>
      <c r="H172" s="71">
        <v>26908699</v>
      </c>
      <c r="I172" s="72">
        <f t="shared" si="36"/>
        <v>0.17586556920758686</v>
      </c>
      <c r="J172" s="71">
        <v>99780609</v>
      </c>
      <c r="K172" s="73">
        <v>-516999</v>
      </c>
      <c r="L172" s="74">
        <f t="shared" si="37"/>
        <v>99263610</v>
      </c>
      <c r="M172" s="75">
        <f t="shared" si="38"/>
        <v>-0.005181357431883383</v>
      </c>
      <c r="N172" s="76">
        <f t="shared" si="39"/>
        <v>0.14846029708575312</v>
      </c>
      <c r="O172" s="71">
        <v>84231717</v>
      </c>
      <c r="P172" s="73">
        <v>-868368</v>
      </c>
      <c r="Q172" s="74">
        <f t="shared" si="40"/>
        <v>83363349</v>
      </c>
      <c r="R172" s="75">
        <f t="shared" si="41"/>
        <v>-0.010309275780285947</v>
      </c>
      <c r="S172" s="76">
        <f t="shared" si="42"/>
        <v>0.04578627390159196</v>
      </c>
      <c r="T172" s="71">
        <v>25977696</v>
      </c>
      <c r="U172" s="73">
        <v>0</v>
      </c>
      <c r="V172" s="74">
        <f t="shared" si="49"/>
        <v>25977696</v>
      </c>
      <c r="W172" s="75">
        <f t="shared" si="43"/>
        <v>0</v>
      </c>
      <c r="X172" s="76">
        <f t="shared" si="44"/>
        <v>0.45636715054189964</v>
      </c>
      <c r="Y172" s="71">
        <v>258928410</v>
      </c>
      <c r="Z172" s="73">
        <v>125062</v>
      </c>
      <c r="AA172" s="74">
        <f t="shared" si="50"/>
        <v>259053472</v>
      </c>
      <c r="AB172" s="75">
        <f t="shared" si="45"/>
        <v>0.0004829983700900183</v>
      </c>
      <c r="AC172" s="76">
        <f t="shared" si="46"/>
        <v>0.025522889270857677</v>
      </c>
      <c r="AD172" s="71">
        <v>14480887</v>
      </c>
      <c r="AE172" s="76">
        <f t="shared" si="47"/>
        <v>0.0059181099506696215</v>
      </c>
      <c r="AF172" s="71">
        <v>3357750</v>
      </c>
      <c r="AG172" s="71">
        <v>567368641</v>
      </c>
      <c r="AH172" s="73">
        <v>-1260305</v>
      </c>
      <c r="AI172" s="74">
        <v>566108336</v>
      </c>
      <c r="AJ172" s="75">
        <f t="shared" si="48"/>
        <v>-0.002221315929231979</v>
      </c>
      <c r="AK172" s="71">
        <v>0</v>
      </c>
      <c r="AL172" s="71">
        <v>17965</v>
      </c>
      <c r="AM172" s="3">
        <v>0</v>
      </c>
      <c r="AN172" s="77"/>
    </row>
    <row r="173" spans="1:40" ht="12.75">
      <c r="A173" s="68" t="s">
        <v>351</v>
      </c>
      <c r="B173" s="69" t="s">
        <v>350</v>
      </c>
      <c r="C173" s="26">
        <v>3</v>
      </c>
      <c r="D173" s="26"/>
      <c r="E173" s="70">
        <f t="shared" si="34"/>
        <v>0.03846578631394874</v>
      </c>
      <c r="F173" s="71">
        <v>20645151</v>
      </c>
      <c r="G173" s="72">
        <f t="shared" si="35"/>
        <v>0.005701150519556622</v>
      </c>
      <c r="H173" s="71">
        <v>3059891</v>
      </c>
      <c r="I173" s="72">
        <f t="shared" si="36"/>
        <v>0.017281803314446145</v>
      </c>
      <c r="J173" s="71">
        <v>9275397</v>
      </c>
      <c r="K173" s="73">
        <v>-48059</v>
      </c>
      <c r="L173" s="74">
        <f t="shared" si="37"/>
        <v>9227338</v>
      </c>
      <c r="M173" s="75">
        <f t="shared" si="38"/>
        <v>-0.0051813415641400575</v>
      </c>
      <c r="N173" s="76">
        <f t="shared" si="39"/>
        <v>0.10703428741331038</v>
      </c>
      <c r="O173" s="71">
        <v>57446870</v>
      </c>
      <c r="P173" s="73">
        <v>-1148588</v>
      </c>
      <c r="Q173" s="74">
        <f t="shared" si="40"/>
        <v>56298282</v>
      </c>
      <c r="R173" s="75">
        <f t="shared" si="41"/>
        <v>-0.019993917858361996</v>
      </c>
      <c r="S173" s="76">
        <f t="shared" si="42"/>
        <v>0.023505730696014596</v>
      </c>
      <c r="T173" s="71">
        <v>12615870</v>
      </c>
      <c r="U173" s="73">
        <v>0</v>
      </c>
      <c r="V173" s="74">
        <f t="shared" si="49"/>
        <v>12615870</v>
      </c>
      <c r="W173" s="75">
        <f t="shared" si="43"/>
        <v>0</v>
      </c>
      <c r="X173" s="76">
        <f t="shared" si="44"/>
        <v>0.7849958181409727</v>
      </c>
      <c r="Y173" s="71">
        <v>421318755</v>
      </c>
      <c r="Z173" s="73">
        <v>-5933018</v>
      </c>
      <c r="AA173" s="74">
        <f t="shared" si="50"/>
        <v>415385737</v>
      </c>
      <c r="AB173" s="75">
        <f t="shared" si="45"/>
        <v>-0.01408201730777449</v>
      </c>
      <c r="AC173" s="76">
        <f t="shared" si="46"/>
        <v>0.023015423601750806</v>
      </c>
      <c r="AD173" s="71">
        <v>12352715</v>
      </c>
      <c r="AE173" s="76">
        <f t="shared" si="47"/>
        <v>0</v>
      </c>
      <c r="AF173" s="71">
        <v>0</v>
      </c>
      <c r="AG173" s="71">
        <v>536714649</v>
      </c>
      <c r="AH173" s="73">
        <v>-7129665</v>
      </c>
      <c r="AI173" s="74">
        <v>529584984</v>
      </c>
      <c r="AJ173" s="75">
        <f t="shared" si="48"/>
        <v>-0.013283902373978244</v>
      </c>
      <c r="AK173" s="71">
        <v>0</v>
      </c>
      <c r="AL173" s="71">
        <v>72795</v>
      </c>
      <c r="AM173" s="3">
        <v>0</v>
      </c>
      <c r="AN173" s="77"/>
    </row>
    <row r="174" spans="1:40" ht="12.75">
      <c r="A174" s="68" t="s">
        <v>353</v>
      </c>
      <c r="B174" s="69" t="s">
        <v>352</v>
      </c>
      <c r="C174" s="26">
        <v>3</v>
      </c>
      <c r="D174" s="26"/>
      <c r="E174" s="70">
        <f t="shared" si="34"/>
        <v>0.0601968233276167</v>
      </c>
      <c r="F174" s="71">
        <v>58764704</v>
      </c>
      <c r="G174" s="72">
        <f t="shared" si="35"/>
        <v>0.00887203822800364</v>
      </c>
      <c r="H174" s="71">
        <v>8660967</v>
      </c>
      <c r="I174" s="72">
        <f t="shared" si="36"/>
        <v>0.03740754441239562</v>
      </c>
      <c r="J174" s="71">
        <v>36517596</v>
      </c>
      <c r="K174" s="73">
        <v>-189210</v>
      </c>
      <c r="L174" s="74">
        <f t="shared" si="37"/>
        <v>36328386</v>
      </c>
      <c r="M174" s="75">
        <f t="shared" si="38"/>
        <v>-0.005181337785762239</v>
      </c>
      <c r="N174" s="76">
        <f t="shared" si="39"/>
        <v>0.11019550870186419</v>
      </c>
      <c r="O174" s="71">
        <v>107573890</v>
      </c>
      <c r="P174" s="73">
        <v>-1463455</v>
      </c>
      <c r="Q174" s="74">
        <f t="shared" si="40"/>
        <v>106110435</v>
      </c>
      <c r="R174" s="75">
        <f t="shared" si="41"/>
        <v>-0.013604184063623617</v>
      </c>
      <c r="S174" s="76">
        <f t="shared" si="42"/>
        <v>0.03161033422842921</v>
      </c>
      <c r="T174" s="71">
        <v>30858305</v>
      </c>
      <c r="U174" s="73">
        <v>507708</v>
      </c>
      <c r="V174" s="74">
        <f t="shared" si="49"/>
        <v>31366013</v>
      </c>
      <c r="W174" s="75">
        <f t="shared" si="43"/>
        <v>0.016452880351010855</v>
      </c>
      <c r="X174" s="76">
        <f t="shared" si="44"/>
        <v>0.7237422262156551</v>
      </c>
      <c r="Y174" s="71">
        <v>706523955</v>
      </c>
      <c r="Z174" s="73">
        <v>-16417083</v>
      </c>
      <c r="AA174" s="74">
        <f t="shared" si="50"/>
        <v>690106872</v>
      </c>
      <c r="AB174" s="75">
        <f t="shared" si="45"/>
        <v>-0.023236413831148866</v>
      </c>
      <c r="AC174" s="76">
        <f t="shared" si="46"/>
        <v>0.02797552488603554</v>
      </c>
      <c r="AD174" s="71">
        <v>27309970</v>
      </c>
      <c r="AE174" s="76">
        <f t="shared" si="47"/>
        <v>0</v>
      </c>
      <c r="AF174" s="71">
        <v>0</v>
      </c>
      <c r="AG174" s="71">
        <v>976209387</v>
      </c>
      <c r="AH174" s="73">
        <v>-17562040</v>
      </c>
      <c r="AI174" s="74">
        <v>958647347</v>
      </c>
      <c r="AJ174" s="75">
        <f t="shared" si="48"/>
        <v>-0.017990033935209433</v>
      </c>
      <c r="AK174" s="71">
        <v>27820</v>
      </c>
      <c r="AL174" s="71">
        <v>0</v>
      </c>
      <c r="AM174" s="3">
        <v>0</v>
      </c>
      <c r="AN174" s="77"/>
    </row>
    <row r="175" spans="1:40" ht="12.75">
      <c r="A175" s="68" t="s">
        <v>355</v>
      </c>
      <c r="B175" s="69" t="s">
        <v>354</v>
      </c>
      <c r="C175" s="26">
        <v>3</v>
      </c>
      <c r="D175" s="26"/>
      <c r="E175" s="70">
        <f t="shared" si="34"/>
        <v>0.04598153691849612</v>
      </c>
      <c r="F175" s="71">
        <v>20250301</v>
      </c>
      <c r="G175" s="72">
        <f t="shared" si="35"/>
        <v>0.0035576237811557154</v>
      </c>
      <c r="H175" s="71">
        <v>1566780</v>
      </c>
      <c r="I175" s="72">
        <f t="shared" si="36"/>
        <v>0.0035462863786235727</v>
      </c>
      <c r="J175" s="71">
        <v>1561787</v>
      </c>
      <c r="K175" s="73">
        <v>-8092</v>
      </c>
      <c r="L175" s="74">
        <f t="shared" si="37"/>
        <v>1553695</v>
      </c>
      <c r="M175" s="75">
        <f t="shared" si="38"/>
        <v>-0.005181244305401441</v>
      </c>
      <c r="N175" s="76">
        <f t="shared" si="39"/>
        <v>0.11665962183225327</v>
      </c>
      <c r="O175" s="71">
        <v>51376979</v>
      </c>
      <c r="P175" s="73">
        <v>-1507116</v>
      </c>
      <c r="Q175" s="74">
        <f t="shared" si="40"/>
        <v>49869863</v>
      </c>
      <c r="R175" s="75">
        <f t="shared" si="41"/>
        <v>-0.02933446125744373</v>
      </c>
      <c r="S175" s="76">
        <f t="shared" si="42"/>
        <v>0.0049942927088769224</v>
      </c>
      <c r="T175" s="71">
        <v>2199490</v>
      </c>
      <c r="U175" s="73">
        <v>0</v>
      </c>
      <c r="V175" s="74">
        <f t="shared" si="49"/>
        <v>2199490</v>
      </c>
      <c r="W175" s="75">
        <f t="shared" si="43"/>
        <v>0</v>
      </c>
      <c r="X175" s="76">
        <f t="shared" si="44"/>
        <v>0.8068110582176892</v>
      </c>
      <c r="Y175" s="71">
        <v>355320154</v>
      </c>
      <c r="Z175" s="73">
        <v>10045165</v>
      </c>
      <c r="AA175" s="74">
        <f t="shared" si="50"/>
        <v>365365319</v>
      </c>
      <c r="AB175" s="75">
        <f t="shared" si="45"/>
        <v>0.028270743685425734</v>
      </c>
      <c r="AC175" s="76">
        <f t="shared" si="46"/>
        <v>0.018449580162905238</v>
      </c>
      <c r="AD175" s="71">
        <v>8125208</v>
      </c>
      <c r="AE175" s="76">
        <f t="shared" si="47"/>
        <v>0</v>
      </c>
      <c r="AF175" s="71">
        <v>0</v>
      </c>
      <c r="AG175" s="71">
        <v>440400699</v>
      </c>
      <c r="AH175" s="73">
        <v>8529957</v>
      </c>
      <c r="AI175" s="74">
        <v>448930656</v>
      </c>
      <c r="AJ175" s="75">
        <f t="shared" si="48"/>
        <v>0.019368627296388555</v>
      </c>
      <c r="AK175" s="71">
        <v>0</v>
      </c>
      <c r="AL175" s="71">
        <v>0</v>
      </c>
      <c r="AM175" s="3">
        <v>0</v>
      </c>
      <c r="AN175" s="77"/>
    </row>
    <row r="176" spans="1:40" ht="12.75">
      <c r="A176" s="68" t="s">
        <v>357</v>
      </c>
      <c r="B176" s="69" t="s">
        <v>356</v>
      </c>
      <c r="C176" s="26">
        <v>3</v>
      </c>
      <c r="D176" s="26"/>
      <c r="E176" s="70">
        <f t="shared" si="34"/>
        <v>0.03917107168461237</v>
      </c>
      <c r="F176" s="71">
        <v>23823273</v>
      </c>
      <c r="G176" s="72">
        <f t="shared" si="35"/>
        <v>0.009799507231493334</v>
      </c>
      <c r="H176" s="71">
        <v>5959917</v>
      </c>
      <c r="I176" s="72">
        <f t="shared" si="36"/>
        <v>0.01876462906144486</v>
      </c>
      <c r="J176" s="71">
        <v>11412373</v>
      </c>
      <c r="K176" s="73">
        <v>-59131</v>
      </c>
      <c r="L176" s="74">
        <f t="shared" si="37"/>
        <v>11353242</v>
      </c>
      <c r="M176" s="75">
        <f t="shared" si="38"/>
        <v>-0.005181306289235376</v>
      </c>
      <c r="N176" s="76">
        <f t="shared" si="39"/>
        <v>0.2749943213448882</v>
      </c>
      <c r="O176" s="71">
        <v>167247525</v>
      </c>
      <c r="P176" s="73">
        <v>-4807044</v>
      </c>
      <c r="Q176" s="74">
        <f t="shared" si="40"/>
        <v>162440481</v>
      </c>
      <c r="R176" s="75">
        <f t="shared" si="41"/>
        <v>-0.028742093492863347</v>
      </c>
      <c r="S176" s="76">
        <f t="shared" si="42"/>
        <v>0.042200077428037205</v>
      </c>
      <c r="T176" s="71">
        <v>25665470</v>
      </c>
      <c r="U176" s="73">
        <v>0</v>
      </c>
      <c r="V176" s="74">
        <f t="shared" si="49"/>
        <v>25665470</v>
      </c>
      <c r="W176" s="75">
        <f t="shared" si="43"/>
        <v>0</v>
      </c>
      <c r="X176" s="76">
        <f t="shared" si="44"/>
        <v>0.6039798437968692</v>
      </c>
      <c r="Y176" s="71">
        <v>367331709</v>
      </c>
      <c r="Z176" s="73">
        <v>10495192</v>
      </c>
      <c r="AA176" s="74">
        <f t="shared" si="50"/>
        <v>377826901</v>
      </c>
      <c r="AB176" s="75">
        <f t="shared" si="45"/>
        <v>0.0285714294270196</v>
      </c>
      <c r="AC176" s="76">
        <f t="shared" si="46"/>
        <v>0.011090549452654795</v>
      </c>
      <c r="AD176" s="71">
        <v>6745110</v>
      </c>
      <c r="AE176" s="76">
        <f t="shared" si="47"/>
        <v>0</v>
      </c>
      <c r="AF176" s="71">
        <v>0</v>
      </c>
      <c r="AG176" s="71">
        <v>608185377</v>
      </c>
      <c r="AH176" s="73">
        <v>5629017</v>
      </c>
      <c r="AI176" s="74">
        <v>613814394</v>
      </c>
      <c r="AJ176" s="75">
        <f t="shared" si="48"/>
        <v>0.009255429697712052</v>
      </c>
      <c r="AK176" s="71">
        <v>8608470</v>
      </c>
      <c r="AL176" s="71">
        <v>10474185</v>
      </c>
      <c r="AM176" s="3">
        <v>0</v>
      </c>
      <c r="AN176" s="77"/>
    </row>
    <row r="177" spans="1:40" ht="12.75">
      <c r="A177" s="68" t="s">
        <v>359</v>
      </c>
      <c r="B177" s="69" t="s">
        <v>358</v>
      </c>
      <c r="C177" s="26">
        <v>3</v>
      </c>
      <c r="D177" s="26"/>
      <c r="E177" s="70">
        <f t="shared" si="34"/>
        <v>0.0422591746070891</v>
      </c>
      <c r="F177" s="71">
        <v>24283514</v>
      </c>
      <c r="G177" s="72">
        <f t="shared" si="35"/>
        <v>0.005548773390379186</v>
      </c>
      <c r="H177" s="71">
        <v>3188508</v>
      </c>
      <c r="I177" s="72">
        <f t="shared" si="36"/>
        <v>0.012447773922102962</v>
      </c>
      <c r="J177" s="71">
        <v>7152901</v>
      </c>
      <c r="K177" s="73">
        <v>-37061</v>
      </c>
      <c r="L177" s="74">
        <f t="shared" si="37"/>
        <v>7115840</v>
      </c>
      <c r="M177" s="75">
        <f t="shared" si="38"/>
        <v>-0.005181254430894542</v>
      </c>
      <c r="N177" s="76">
        <f t="shared" si="39"/>
        <v>0.11226309672818516</v>
      </c>
      <c r="O177" s="71">
        <v>64510074</v>
      </c>
      <c r="P177" s="73">
        <v>-422641</v>
      </c>
      <c r="Q177" s="74">
        <f t="shared" si="40"/>
        <v>64087433</v>
      </c>
      <c r="R177" s="75">
        <f t="shared" si="41"/>
        <v>-0.006551550382658064</v>
      </c>
      <c r="S177" s="76">
        <f t="shared" si="42"/>
        <v>0.043102244958993355</v>
      </c>
      <c r="T177" s="71">
        <v>24767970</v>
      </c>
      <c r="U177" s="73">
        <v>0</v>
      </c>
      <c r="V177" s="74">
        <f t="shared" si="49"/>
        <v>24767970</v>
      </c>
      <c r="W177" s="75">
        <f t="shared" si="43"/>
        <v>0</v>
      </c>
      <c r="X177" s="76">
        <f t="shared" si="44"/>
        <v>0.7651073107806109</v>
      </c>
      <c r="Y177" s="71">
        <v>439655868</v>
      </c>
      <c r="Z177" s="73">
        <v>2989411</v>
      </c>
      <c r="AA177" s="74">
        <f t="shared" si="50"/>
        <v>442645279</v>
      </c>
      <c r="AB177" s="75">
        <f t="shared" si="45"/>
        <v>0.006799433869946665</v>
      </c>
      <c r="AC177" s="76">
        <f t="shared" si="46"/>
        <v>0.019271625612639343</v>
      </c>
      <c r="AD177" s="71">
        <v>11074111</v>
      </c>
      <c r="AE177" s="76">
        <f t="shared" si="47"/>
        <v>0</v>
      </c>
      <c r="AF177" s="71">
        <v>0</v>
      </c>
      <c r="AG177" s="71">
        <v>574632946</v>
      </c>
      <c r="AH177" s="73">
        <v>2529709</v>
      </c>
      <c r="AI177" s="74">
        <v>577162655</v>
      </c>
      <c r="AJ177" s="75">
        <f t="shared" si="48"/>
        <v>0.0044023041449489046</v>
      </c>
      <c r="AK177" s="71">
        <v>0</v>
      </c>
      <c r="AL177" s="71">
        <v>717840</v>
      </c>
      <c r="AM177" s="3">
        <v>0</v>
      </c>
      <c r="AN177" s="77"/>
    </row>
    <row r="178" spans="1:40" ht="12.75">
      <c r="A178" s="68" t="s">
        <v>361</v>
      </c>
      <c r="B178" s="69" t="s">
        <v>360</v>
      </c>
      <c r="C178" s="26">
        <v>3</v>
      </c>
      <c r="D178" s="26" t="s">
        <v>553</v>
      </c>
      <c r="E178" s="70">
        <f t="shared" si="34"/>
        <v>0.04401056734783084</v>
      </c>
      <c r="F178" s="71">
        <v>73221378</v>
      </c>
      <c r="G178" s="72">
        <f t="shared" si="35"/>
        <v>0.029173938231204805</v>
      </c>
      <c r="H178" s="71">
        <v>48537342</v>
      </c>
      <c r="I178" s="72">
        <f t="shared" si="36"/>
        <v>0.037823708641015225</v>
      </c>
      <c r="J178" s="71">
        <v>62928161</v>
      </c>
      <c r="K178" s="73">
        <v>-326052</v>
      </c>
      <c r="L178" s="74">
        <f t="shared" si="37"/>
        <v>62602109</v>
      </c>
      <c r="M178" s="75">
        <f t="shared" si="38"/>
        <v>-0.005181336858072176</v>
      </c>
      <c r="N178" s="76">
        <f t="shared" si="39"/>
        <v>0.0830522530312889</v>
      </c>
      <c r="O178" s="71">
        <v>138175915</v>
      </c>
      <c r="P178" s="73">
        <v>-1284255</v>
      </c>
      <c r="Q178" s="74">
        <f t="shared" si="40"/>
        <v>136891660</v>
      </c>
      <c r="R178" s="75">
        <f t="shared" si="41"/>
        <v>-0.00929434771609799</v>
      </c>
      <c r="S178" s="76">
        <f t="shared" si="42"/>
        <v>0.014199301737464589</v>
      </c>
      <c r="T178" s="71">
        <v>23623700</v>
      </c>
      <c r="U178" s="73">
        <v>0</v>
      </c>
      <c r="V178" s="74">
        <f t="shared" si="49"/>
        <v>23623700</v>
      </c>
      <c r="W178" s="75">
        <f t="shared" si="43"/>
        <v>0</v>
      </c>
      <c r="X178" s="76">
        <f t="shared" si="44"/>
        <v>0.7717830675499319</v>
      </c>
      <c r="Y178" s="71">
        <v>1284032975</v>
      </c>
      <c r="Z178" s="73">
        <v>2583759</v>
      </c>
      <c r="AA178" s="74">
        <f t="shared" si="50"/>
        <v>1286616734</v>
      </c>
      <c r="AB178" s="75">
        <f t="shared" si="45"/>
        <v>0.002012221687686798</v>
      </c>
      <c r="AC178" s="76">
        <f t="shared" si="46"/>
        <v>0.019957163461263822</v>
      </c>
      <c r="AD178" s="71">
        <v>33203185</v>
      </c>
      <c r="AE178" s="76">
        <f t="shared" si="47"/>
        <v>0</v>
      </c>
      <c r="AF178" s="71">
        <v>0</v>
      </c>
      <c r="AG178" s="71">
        <v>1663722656</v>
      </c>
      <c r="AH178" s="73">
        <v>973452</v>
      </c>
      <c r="AI178" s="74">
        <v>1664696108</v>
      </c>
      <c r="AJ178" s="75">
        <f t="shared" si="48"/>
        <v>0.0005851047327445903</v>
      </c>
      <c r="AK178" s="71">
        <v>0</v>
      </c>
      <c r="AL178" s="71">
        <v>0</v>
      </c>
      <c r="AM178" s="3">
        <v>0</v>
      </c>
      <c r="AN178" s="77"/>
    </row>
    <row r="179" spans="1:40" ht="12.75">
      <c r="A179" s="68" t="s">
        <v>363</v>
      </c>
      <c r="B179" s="69" t="s">
        <v>362</v>
      </c>
      <c r="C179" s="26">
        <v>3</v>
      </c>
      <c r="D179" s="26"/>
      <c r="E179" s="70">
        <f t="shared" si="34"/>
        <v>0.028477943115746092</v>
      </c>
      <c r="F179" s="71">
        <v>23574345</v>
      </c>
      <c r="G179" s="72">
        <f t="shared" si="35"/>
        <v>0.009397121030564545</v>
      </c>
      <c r="H179" s="71">
        <v>7779037</v>
      </c>
      <c r="I179" s="72">
        <f t="shared" si="36"/>
        <v>0.0032727495764659537</v>
      </c>
      <c r="J179" s="71">
        <v>2709217</v>
      </c>
      <c r="K179" s="73">
        <v>-14038</v>
      </c>
      <c r="L179" s="74">
        <f t="shared" si="37"/>
        <v>2695179</v>
      </c>
      <c r="M179" s="75">
        <f t="shared" si="38"/>
        <v>-0.005181570911447846</v>
      </c>
      <c r="N179" s="76">
        <f t="shared" si="39"/>
        <v>0.2523615919497263</v>
      </c>
      <c r="O179" s="71">
        <v>208907617</v>
      </c>
      <c r="P179" s="73">
        <v>-2022312</v>
      </c>
      <c r="Q179" s="74">
        <f t="shared" si="40"/>
        <v>206885305</v>
      </c>
      <c r="R179" s="75">
        <f t="shared" si="41"/>
        <v>-0.009680412945402561</v>
      </c>
      <c r="S179" s="76">
        <f t="shared" si="42"/>
        <v>0.031242651399330124</v>
      </c>
      <c r="T179" s="71">
        <v>25863000</v>
      </c>
      <c r="U179" s="73">
        <v>-260374</v>
      </c>
      <c r="V179" s="74">
        <f t="shared" si="49"/>
        <v>25602626</v>
      </c>
      <c r="W179" s="75">
        <f t="shared" si="43"/>
        <v>-0.010067432239106059</v>
      </c>
      <c r="X179" s="76">
        <f t="shared" si="44"/>
        <v>0.6610375606371749</v>
      </c>
      <c r="Y179" s="71">
        <v>547213942</v>
      </c>
      <c r="Z179" s="73">
        <v>8313343</v>
      </c>
      <c r="AA179" s="74">
        <f t="shared" si="50"/>
        <v>555527285</v>
      </c>
      <c r="AB179" s="75">
        <f t="shared" si="45"/>
        <v>0.015192125715247218</v>
      </c>
      <c r="AC179" s="76">
        <f t="shared" si="46"/>
        <v>0.014210382290992087</v>
      </c>
      <c r="AD179" s="71">
        <v>11763506</v>
      </c>
      <c r="AE179" s="76">
        <f t="shared" si="47"/>
        <v>0</v>
      </c>
      <c r="AF179" s="71">
        <v>0</v>
      </c>
      <c r="AG179" s="71">
        <v>827810664</v>
      </c>
      <c r="AH179" s="73">
        <v>6016619</v>
      </c>
      <c r="AI179" s="74">
        <v>833827283</v>
      </c>
      <c r="AJ179" s="75">
        <f t="shared" si="48"/>
        <v>0.00726811004212915</v>
      </c>
      <c r="AK179" s="71">
        <v>0</v>
      </c>
      <c r="AL179" s="71">
        <v>0</v>
      </c>
      <c r="AM179" s="3">
        <v>0</v>
      </c>
      <c r="AN179" s="77"/>
    </row>
    <row r="180" spans="1:40" ht="12.75">
      <c r="A180" s="68" t="s">
        <v>365</v>
      </c>
      <c r="B180" s="69" t="s">
        <v>364</v>
      </c>
      <c r="C180" s="26">
        <v>3</v>
      </c>
      <c r="D180" s="26"/>
      <c r="E180" s="70">
        <f t="shared" si="34"/>
        <v>0.04914777470893882</v>
      </c>
      <c r="F180" s="71">
        <v>45046875</v>
      </c>
      <c r="G180" s="72">
        <f t="shared" si="35"/>
        <v>0.010758838542962994</v>
      </c>
      <c r="H180" s="71">
        <v>9861119</v>
      </c>
      <c r="I180" s="72">
        <f t="shared" si="36"/>
        <v>0.021641049285851897</v>
      </c>
      <c r="J180" s="71">
        <v>19835316</v>
      </c>
      <c r="K180" s="73">
        <v>-102774</v>
      </c>
      <c r="L180" s="74">
        <f t="shared" si="37"/>
        <v>19732542</v>
      </c>
      <c r="M180" s="75">
        <f t="shared" si="38"/>
        <v>-0.005181364390665619</v>
      </c>
      <c r="N180" s="76">
        <f t="shared" si="39"/>
        <v>0.41054255303922016</v>
      </c>
      <c r="O180" s="71">
        <v>376286804</v>
      </c>
      <c r="P180" s="73">
        <v>-3506193</v>
      </c>
      <c r="Q180" s="74">
        <f t="shared" si="40"/>
        <v>372780611</v>
      </c>
      <c r="R180" s="75">
        <f t="shared" si="41"/>
        <v>-0.009317873926825242</v>
      </c>
      <c r="S180" s="76">
        <f t="shared" si="42"/>
        <v>0.11426179172558504</v>
      </c>
      <c r="T180" s="71">
        <v>104727766</v>
      </c>
      <c r="U180" s="73">
        <v>-1065543</v>
      </c>
      <c r="V180" s="74">
        <f t="shared" si="49"/>
        <v>103662223</v>
      </c>
      <c r="W180" s="75">
        <f t="shared" si="43"/>
        <v>-0.010174407806999339</v>
      </c>
      <c r="X180" s="76">
        <f t="shared" si="44"/>
        <v>0.38348830218017993</v>
      </c>
      <c r="Y180" s="71">
        <v>351489965</v>
      </c>
      <c r="Z180" s="73">
        <v>5441055</v>
      </c>
      <c r="AA180" s="74">
        <f t="shared" si="50"/>
        <v>356931020</v>
      </c>
      <c r="AB180" s="75">
        <f t="shared" si="45"/>
        <v>0.01547997252211738</v>
      </c>
      <c r="AC180" s="76">
        <f t="shared" si="46"/>
        <v>0.01015969051726116</v>
      </c>
      <c r="AD180" s="71">
        <v>9311964</v>
      </c>
      <c r="AE180" s="76">
        <f t="shared" si="47"/>
        <v>0</v>
      </c>
      <c r="AF180" s="71">
        <v>0</v>
      </c>
      <c r="AG180" s="71">
        <v>916559809</v>
      </c>
      <c r="AH180" s="73">
        <v>766545</v>
      </c>
      <c r="AI180" s="74">
        <v>917326354</v>
      </c>
      <c r="AJ180" s="75">
        <f t="shared" si="48"/>
        <v>0.0008363284015653363</v>
      </c>
      <c r="AK180" s="71">
        <v>0</v>
      </c>
      <c r="AL180" s="71">
        <v>616360</v>
      </c>
      <c r="AM180" s="3">
        <v>0</v>
      </c>
      <c r="AN180" s="77"/>
    </row>
    <row r="181" spans="1:40" ht="12.75">
      <c r="A181" s="68" t="s">
        <v>367</v>
      </c>
      <c r="B181" s="69" t="s">
        <v>366</v>
      </c>
      <c r="C181" s="26">
        <v>3</v>
      </c>
      <c r="D181" s="26"/>
      <c r="E181" s="70">
        <f t="shared" si="34"/>
        <v>0.02318758388608493</v>
      </c>
      <c r="F181" s="71">
        <v>11601589</v>
      </c>
      <c r="G181" s="72">
        <f t="shared" si="35"/>
        <v>0.029831597653945767</v>
      </c>
      <c r="H181" s="71">
        <v>14925830</v>
      </c>
      <c r="I181" s="72">
        <f t="shared" si="36"/>
        <v>0.01050931427596313</v>
      </c>
      <c r="J181" s="71">
        <v>5258191</v>
      </c>
      <c r="K181" s="73">
        <v>-27244</v>
      </c>
      <c r="L181" s="74">
        <f t="shared" si="37"/>
        <v>5230947</v>
      </c>
      <c r="M181" s="75">
        <f t="shared" si="38"/>
        <v>-0.0051812495970572385</v>
      </c>
      <c r="N181" s="76">
        <f t="shared" si="39"/>
        <v>0.4131045389354751</v>
      </c>
      <c r="O181" s="71">
        <v>206691180</v>
      </c>
      <c r="P181" s="73">
        <v>-5692343</v>
      </c>
      <c r="Q181" s="74">
        <f t="shared" si="40"/>
        <v>200998837</v>
      </c>
      <c r="R181" s="75">
        <f t="shared" si="41"/>
        <v>-0.02754032852296842</v>
      </c>
      <c r="S181" s="76">
        <f t="shared" si="42"/>
        <v>0.027766666361538538</v>
      </c>
      <c r="T181" s="71">
        <v>13892670</v>
      </c>
      <c r="U181" s="73">
        <v>-189226</v>
      </c>
      <c r="V181" s="74">
        <f t="shared" si="49"/>
        <v>13703444</v>
      </c>
      <c r="W181" s="75">
        <f t="shared" si="43"/>
        <v>-0.013620563937673608</v>
      </c>
      <c r="X181" s="76">
        <f t="shared" si="44"/>
        <v>0.478953674075111</v>
      </c>
      <c r="Y181" s="71">
        <v>239637890</v>
      </c>
      <c r="Z181" s="73">
        <v>2430955</v>
      </c>
      <c r="AA181" s="74">
        <f t="shared" si="50"/>
        <v>242068845</v>
      </c>
      <c r="AB181" s="75">
        <f t="shared" si="45"/>
        <v>0.010144284779005523</v>
      </c>
      <c r="AC181" s="76">
        <f t="shared" si="46"/>
        <v>0.016646624811881512</v>
      </c>
      <c r="AD181" s="71">
        <v>8328910</v>
      </c>
      <c r="AE181" s="76">
        <f t="shared" si="47"/>
        <v>0</v>
      </c>
      <c r="AF181" s="71">
        <v>0</v>
      </c>
      <c r="AG181" s="71">
        <v>500336260</v>
      </c>
      <c r="AH181" s="73">
        <v>-3477858</v>
      </c>
      <c r="AI181" s="74">
        <v>496858402</v>
      </c>
      <c r="AJ181" s="75">
        <f t="shared" si="48"/>
        <v>-0.006951041285714531</v>
      </c>
      <c r="AK181" s="71">
        <v>0</v>
      </c>
      <c r="AL181" s="71">
        <v>0</v>
      </c>
      <c r="AM181" s="3">
        <v>0</v>
      </c>
      <c r="AN181" s="77"/>
    </row>
    <row r="182" spans="1:40" ht="12.75">
      <c r="A182" s="68" t="s">
        <v>369</v>
      </c>
      <c r="B182" s="69" t="s">
        <v>368</v>
      </c>
      <c r="C182" s="26">
        <v>3</v>
      </c>
      <c r="D182" s="26"/>
      <c r="E182" s="70">
        <f t="shared" si="34"/>
        <v>0.03184999830454591</v>
      </c>
      <c r="F182" s="71">
        <v>9806045</v>
      </c>
      <c r="G182" s="72">
        <f t="shared" si="35"/>
        <v>0.004319874112858519</v>
      </c>
      <c r="H182" s="71">
        <v>1330012</v>
      </c>
      <c r="I182" s="72">
        <f t="shared" si="36"/>
        <v>0.006413058348435433</v>
      </c>
      <c r="J182" s="71">
        <v>1974466</v>
      </c>
      <c r="K182" s="73">
        <v>-10230</v>
      </c>
      <c r="L182" s="74">
        <f t="shared" si="37"/>
        <v>1964236</v>
      </c>
      <c r="M182" s="75">
        <f t="shared" si="38"/>
        <v>-0.005181147712849956</v>
      </c>
      <c r="N182" s="76">
        <f t="shared" si="39"/>
        <v>0.11627388755150835</v>
      </c>
      <c r="O182" s="71">
        <v>35798651</v>
      </c>
      <c r="P182" s="73">
        <v>374401</v>
      </c>
      <c r="Q182" s="74">
        <f t="shared" si="40"/>
        <v>36173052</v>
      </c>
      <c r="R182" s="75">
        <f t="shared" si="41"/>
        <v>0.010458522585110819</v>
      </c>
      <c r="S182" s="76">
        <f t="shared" si="42"/>
        <v>0.030652916772172415</v>
      </c>
      <c r="T182" s="71">
        <v>9437485</v>
      </c>
      <c r="U182" s="73">
        <v>0</v>
      </c>
      <c r="V182" s="74">
        <f t="shared" si="49"/>
        <v>9437485</v>
      </c>
      <c r="W182" s="75">
        <f t="shared" si="43"/>
        <v>0</v>
      </c>
      <c r="X182" s="76">
        <f t="shared" si="44"/>
        <v>0.7886516534315147</v>
      </c>
      <c r="Y182" s="71">
        <v>242811743</v>
      </c>
      <c r="Z182" s="73">
        <v>3520018</v>
      </c>
      <c r="AA182" s="74">
        <f t="shared" si="50"/>
        <v>246331761</v>
      </c>
      <c r="AB182" s="75">
        <f t="shared" si="45"/>
        <v>0.014496901824060462</v>
      </c>
      <c r="AC182" s="76">
        <f t="shared" si="46"/>
        <v>0.02183861147896474</v>
      </c>
      <c r="AD182" s="71">
        <v>6723718</v>
      </c>
      <c r="AE182" s="76">
        <f t="shared" si="47"/>
        <v>0</v>
      </c>
      <c r="AF182" s="71">
        <v>0</v>
      </c>
      <c r="AG182" s="71">
        <v>307882120</v>
      </c>
      <c r="AH182" s="73">
        <v>3884189</v>
      </c>
      <c r="AI182" s="74">
        <v>311766309</v>
      </c>
      <c r="AJ182" s="75">
        <f t="shared" si="48"/>
        <v>0.012615831669601339</v>
      </c>
      <c r="AK182" s="71">
        <v>0</v>
      </c>
      <c r="AL182" s="71">
        <v>26385</v>
      </c>
      <c r="AM182" s="3">
        <v>0</v>
      </c>
      <c r="AN182" s="77"/>
    </row>
    <row r="183" spans="1:40" ht="12.75">
      <c r="A183" s="68" t="s">
        <v>371</v>
      </c>
      <c r="B183" s="69" t="s">
        <v>370</v>
      </c>
      <c r="C183" s="26">
        <v>3</v>
      </c>
      <c r="D183" s="26"/>
      <c r="E183" s="70">
        <f t="shared" si="34"/>
        <v>0.029572152832987163</v>
      </c>
      <c r="F183" s="71">
        <v>12236910</v>
      </c>
      <c r="G183" s="72">
        <f t="shared" si="35"/>
        <v>0.002336922913692352</v>
      </c>
      <c r="H183" s="71">
        <v>967015</v>
      </c>
      <c r="I183" s="72">
        <f t="shared" si="36"/>
        <v>0.0009485415719909377</v>
      </c>
      <c r="J183" s="71">
        <v>392505</v>
      </c>
      <c r="K183" s="73">
        <v>-2034</v>
      </c>
      <c r="L183" s="74">
        <f t="shared" si="37"/>
        <v>390471</v>
      </c>
      <c r="M183" s="75">
        <f t="shared" si="38"/>
        <v>-0.005182099591088012</v>
      </c>
      <c r="N183" s="76">
        <f t="shared" si="39"/>
        <v>0.07236428135577977</v>
      </c>
      <c r="O183" s="71">
        <v>29944225</v>
      </c>
      <c r="P183" s="73">
        <v>-14560</v>
      </c>
      <c r="Q183" s="74">
        <f t="shared" si="40"/>
        <v>29929665</v>
      </c>
      <c r="R183" s="75">
        <f t="shared" si="41"/>
        <v>-0.0004862373295685562</v>
      </c>
      <c r="S183" s="76">
        <f t="shared" si="42"/>
        <v>0.01053925010674763</v>
      </c>
      <c r="T183" s="71">
        <v>4361125</v>
      </c>
      <c r="U183" s="73">
        <v>-84582</v>
      </c>
      <c r="V183" s="74">
        <f t="shared" si="49"/>
        <v>4276543</v>
      </c>
      <c r="W183" s="75">
        <f t="shared" si="43"/>
        <v>-0.019394536960073375</v>
      </c>
      <c r="X183" s="76">
        <f t="shared" si="44"/>
        <v>0.8647152627089805</v>
      </c>
      <c r="Y183" s="71">
        <v>357817806</v>
      </c>
      <c r="Z183" s="73">
        <v>4689813</v>
      </c>
      <c r="AA183" s="74">
        <f t="shared" si="50"/>
        <v>362507619</v>
      </c>
      <c r="AB183" s="75">
        <f t="shared" si="45"/>
        <v>0.013106706601403732</v>
      </c>
      <c r="AC183" s="76">
        <f t="shared" si="46"/>
        <v>0.01952358850982165</v>
      </c>
      <c r="AD183" s="71">
        <v>8078830</v>
      </c>
      <c r="AE183" s="76">
        <f t="shared" si="47"/>
        <v>0</v>
      </c>
      <c r="AF183" s="71">
        <v>0</v>
      </c>
      <c r="AG183" s="71">
        <v>413798416</v>
      </c>
      <c r="AH183" s="73">
        <v>4588637</v>
      </c>
      <c r="AI183" s="74">
        <v>418387053</v>
      </c>
      <c r="AJ183" s="75">
        <f t="shared" si="48"/>
        <v>0.011089063714540657</v>
      </c>
      <c r="AK183" s="71">
        <v>0</v>
      </c>
      <c r="AL183" s="71">
        <v>0</v>
      </c>
      <c r="AM183" s="3">
        <v>0</v>
      </c>
      <c r="AN183" s="77"/>
    </row>
    <row r="184" spans="1:40" ht="12.75">
      <c r="A184" s="68" t="s">
        <v>373</v>
      </c>
      <c r="B184" s="69" t="s">
        <v>372</v>
      </c>
      <c r="C184" s="26">
        <v>3</v>
      </c>
      <c r="D184" s="26"/>
      <c r="E184" s="70">
        <f t="shared" si="34"/>
        <v>0.06624918350229199</v>
      </c>
      <c r="F184" s="71">
        <v>81482059</v>
      </c>
      <c r="G184" s="72">
        <f t="shared" si="35"/>
        <v>0.04177634533483502</v>
      </c>
      <c r="H184" s="71">
        <v>51382107</v>
      </c>
      <c r="I184" s="72">
        <f t="shared" si="36"/>
        <v>0.003107306582375465</v>
      </c>
      <c r="J184" s="71">
        <v>3821779</v>
      </c>
      <c r="K184" s="73">
        <v>-19802</v>
      </c>
      <c r="L184" s="74">
        <f t="shared" si="37"/>
        <v>3801977</v>
      </c>
      <c r="M184" s="75">
        <f t="shared" si="38"/>
        <v>-0.005181356640454615</v>
      </c>
      <c r="N184" s="76">
        <f t="shared" si="39"/>
        <v>0.08727195983995974</v>
      </c>
      <c r="O184" s="71">
        <v>107338666</v>
      </c>
      <c r="P184" s="73">
        <v>-8712</v>
      </c>
      <c r="Q184" s="74">
        <f t="shared" si="40"/>
        <v>107329954</v>
      </c>
      <c r="R184" s="75">
        <f t="shared" si="41"/>
        <v>-8.11636693901152E-05</v>
      </c>
      <c r="S184" s="76">
        <f t="shared" si="42"/>
        <v>0.04472754504365169</v>
      </c>
      <c r="T184" s="71">
        <v>55011885</v>
      </c>
      <c r="U184" s="73">
        <v>0</v>
      </c>
      <c r="V184" s="74">
        <f t="shared" si="49"/>
        <v>55011885</v>
      </c>
      <c r="W184" s="75">
        <f t="shared" si="43"/>
        <v>0</v>
      </c>
      <c r="X184" s="76">
        <f t="shared" si="44"/>
        <v>0.7408462694915999</v>
      </c>
      <c r="Y184" s="71">
        <v>911191297</v>
      </c>
      <c r="Z184" s="73">
        <v>-11386657</v>
      </c>
      <c r="AA184" s="74">
        <f t="shared" si="50"/>
        <v>899804640</v>
      </c>
      <c r="AB184" s="75">
        <f t="shared" si="45"/>
        <v>-0.012496450566954878</v>
      </c>
      <c r="AC184" s="76">
        <f t="shared" si="46"/>
        <v>0.01599477818723187</v>
      </c>
      <c r="AD184" s="71">
        <v>19672506</v>
      </c>
      <c r="AE184" s="76">
        <f t="shared" si="47"/>
        <v>2.661201805434886E-05</v>
      </c>
      <c r="AF184" s="71">
        <v>32731</v>
      </c>
      <c r="AG184" s="71">
        <v>1229933030</v>
      </c>
      <c r="AH184" s="73">
        <v>-11415171</v>
      </c>
      <c r="AI184" s="74">
        <v>1218517859</v>
      </c>
      <c r="AJ184" s="75">
        <f t="shared" si="48"/>
        <v>-0.009281132160504706</v>
      </c>
      <c r="AK184" s="71">
        <v>0</v>
      </c>
      <c r="AL184" s="71">
        <v>3186565</v>
      </c>
      <c r="AM184" s="3">
        <v>0</v>
      </c>
      <c r="AN184" s="77"/>
    </row>
    <row r="185" spans="1:40" ht="12.75">
      <c r="A185" s="68" t="s">
        <v>375</v>
      </c>
      <c r="B185" s="69" t="s">
        <v>374</v>
      </c>
      <c r="C185" s="26">
        <v>3</v>
      </c>
      <c r="D185" s="26"/>
      <c r="E185" s="70">
        <f t="shared" si="34"/>
        <v>0.08205643065962506</v>
      </c>
      <c r="F185" s="71">
        <v>91709249</v>
      </c>
      <c r="G185" s="72">
        <f t="shared" si="35"/>
        <v>0.030099210034456807</v>
      </c>
      <c r="H185" s="71">
        <v>33639971</v>
      </c>
      <c r="I185" s="72">
        <f t="shared" si="36"/>
        <v>0.009785809201970277</v>
      </c>
      <c r="J185" s="71">
        <v>10936976</v>
      </c>
      <c r="K185" s="73">
        <v>-56668</v>
      </c>
      <c r="L185" s="74">
        <f t="shared" si="37"/>
        <v>10880308</v>
      </c>
      <c r="M185" s="75">
        <f t="shared" si="38"/>
        <v>-0.0051813225154741125</v>
      </c>
      <c r="N185" s="76">
        <f t="shared" si="39"/>
        <v>0.2551221781941661</v>
      </c>
      <c r="O185" s="71">
        <v>285133818</v>
      </c>
      <c r="P185" s="73">
        <v>8964885</v>
      </c>
      <c r="Q185" s="74">
        <f t="shared" si="40"/>
        <v>294098703</v>
      </c>
      <c r="R185" s="75">
        <f t="shared" si="41"/>
        <v>0.031440974146391854</v>
      </c>
      <c r="S185" s="76">
        <f t="shared" si="42"/>
        <v>0.07377750338043321</v>
      </c>
      <c r="T185" s="71">
        <v>82456419</v>
      </c>
      <c r="U185" s="73">
        <v>855688</v>
      </c>
      <c r="V185" s="74">
        <f t="shared" si="49"/>
        <v>83312107</v>
      </c>
      <c r="W185" s="75">
        <f t="shared" si="43"/>
        <v>0.010377457696774341</v>
      </c>
      <c r="X185" s="76">
        <f t="shared" si="44"/>
        <v>0.5386716603386901</v>
      </c>
      <c r="Y185" s="71">
        <v>602039024</v>
      </c>
      <c r="Z185" s="73">
        <v>15677260</v>
      </c>
      <c r="AA185" s="74">
        <f t="shared" si="50"/>
        <v>617716284</v>
      </c>
      <c r="AB185" s="75">
        <f t="shared" si="45"/>
        <v>0.026040272100368033</v>
      </c>
      <c r="AC185" s="76">
        <f t="shared" si="46"/>
        <v>0.010487208190658496</v>
      </c>
      <c r="AD185" s="71">
        <v>11720885</v>
      </c>
      <c r="AE185" s="76">
        <f t="shared" si="47"/>
        <v>0</v>
      </c>
      <c r="AF185" s="71">
        <v>0</v>
      </c>
      <c r="AG185" s="71">
        <v>1117636342</v>
      </c>
      <c r="AH185" s="73">
        <v>25441165</v>
      </c>
      <c r="AI185" s="74">
        <v>1143077507</v>
      </c>
      <c r="AJ185" s="75">
        <f t="shared" si="48"/>
        <v>0.022763365903504237</v>
      </c>
      <c r="AK185" s="71">
        <v>271178</v>
      </c>
      <c r="AL185" s="71">
        <v>1166093</v>
      </c>
      <c r="AM185" s="3">
        <v>0</v>
      </c>
      <c r="AN185" s="77"/>
    </row>
    <row r="186" spans="1:40" ht="12.75">
      <c r="A186" s="68" t="s">
        <v>377</v>
      </c>
      <c r="B186" s="69" t="s">
        <v>376</v>
      </c>
      <c r="C186" s="26">
        <v>3</v>
      </c>
      <c r="D186" s="26"/>
      <c r="E186" s="70">
        <f t="shared" si="34"/>
        <v>0.06727755356901428</v>
      </c>
      <c r="F186" s="71">
        <v>40704413</v>
      </c>
      <c r="G186" s="72">
        <f t="shared" si="35"/>
        <v>0.04043769680362783</v>
      </c>
      <c r="H186" s="71">
        <v>24465704</v>
      </c>
      <c r="I186" s="72">
        <f t="shared" si="36"/>
        <v>0.0031884053549090224</v>
      </c>
      <c r="J186" s="71">
        <v>1929056</v>
      </c>
      <c r="K186" s="73">
        <v>-9995</v>
      </c>
      <c r="L186" s="74">
        <f t="shared" si="37"/>
        <v>1919061</v>
      </c>
      <c r="M186" s="75">
        <f t="shared" si="38"/>
        <v>-0.0051812907453179175</v>
      </c>
      <c r="N186" s="76">
        <f t="shared" si="39"/>
        <v>0.09976512382249092</v>
      </c>
      <c r="O186" s="71">
        <v>60360114</v>
      </c>
      <c r="P186" s="73">
        <v>1190533</v>
      </c>
      <c r="Q186" s="74">
        <f t="shared" si="40"/>
        <v>61550647</v>
      </c>
      <c r="R186" s="75">
        <f t="shared" si="41"/>
        <v>0.019723836174331943</v>
      </c>
      <c r="S186" s="76">
        <f t="shared" si="42"/>
        <v>0.00653261325903131</v>
      </c>
      <c r="T186" s="71">
        <v>3952376</v>
      </c>
      <c r="U186" s="73">
        <v>35352</v>
      </c>
      <c r="V186" s="74">
        <f t="shared" si="49"/>
        <v>3987728</v>
      </c>
      <c r="W186" s="75">
        <f t="shared" si="43"/>
        <v>0.008944493135268506</v>
      </c>
      <c r="X186" s="76">
        <f t="shared" si="44"/>
        <v>0.7715463240866604</v>
      </c>
      <c r="Y186" s="71">
        <v>466802649</v>
      </c>
      <c r="Z186" s="73">
        <v>6715477</v>
      </c>
      <c r="AA186" s="74">
        <f t="shared" si="50"/>
        <v>473518126</v>
      </c>
      <c r="AB186" s="75">
        <f t="shared" si="45"/>
        <v>0.014386115876561788</v>
      </c>
      <c r="AC186" s="76">
        <f t="shared" si="46"/>
        <v>0.011252283104266226</v>
      </c>
      <c r="AD186" s="71">
        <v>6807881</v>
      </c>
      <c r="AE186" s="76">
        <f t="shared" si="47"/>
        <v>0</v>
      </c>
      <c r="AF186" s="71">
        <v>0</v>
      </c>
      <c r="AG186" s="71">
        <v>605022193</v>
      </c>
      <c r="AH186" s="73">
        <v>7931367</v>
      </c>
      <c r="AI186" s="74">
        <v>612953560</v>
      </c>
      <c r="AJ186" s="75">
        <f t="shared" si="48"/>
        <v>0.013109216639925802</v>
      </c>
      <c r="AK186" s="71">
        <v>0</v>
      </c>
      <c r="AL186" s="71">
        <v>0</v>
      </c>
      <c r="AM186" s="3">
        <v>0</v>
      </c>
      <c r="AN186" s="77"/>
    </row>
    <row r="187" spans="1:40" ht="12.75">
      <c r="A187" s="68" t="s">
        <v>379</v>
      </c>
      <c r="B187" s="69" t="s">
        <v>378</v>
      </c>
      <c r="C187" s="26">
        <v>2</v>
      </c>
      <c r="D187" s="26"/>
      <c r="E187" s="70">
        <f t="shared" si="34"/>
        <v>0.05367548265527378</v>
      </c>
      <c r="F187" s="71">
        <v>28557344</v>
      </c>
      <c r="G187" s="72">
        <f t="shared" si="35"/>
        <v>0.04215709251496958</v>
      </c>
      <c r="H187" s="71">
        <v>22429134</v>
      </c>
      <c r="I187" s="72">
        <f t="shared" si="36"/>
        <v>0.00375115436280456</v>
      </c>
      <c r="J187" s="71">
        <v>1995753</v>
      </c>
      <c r="K187" s="73">
        <v>-10340</v>
      </c>
      <c r="L187" s="74">
        <f t="shared" si="37"/>
        <v>1985413</v>
      </c>
      <c r="M187" s="75">
        <f t="shared" si="38"/>
        <v>-0.005181001857444283</v>
      </c>
      <c r="N187" s="76">
        <f t="shared" si="39"/>
        <v>0.07560324425016565</v>
      </c>
      <c r="O187" s="71">
        <v>40223725</v>
      </c>
      <c r="P187" s="73">
        <v>1261680</v>
      </c>
      <c r="Q187" s="74">
        <f t="shared" si="40"/>
        <v>41485405</v>
      </c>
      <c r="R187" s="75">
        <f t="shared" si="41"/>
        <v>0.03136656289291954</v>
      </c>
      <c r="S187" s="76">
        <f t="shared" si="42"/>
        <v>0.022763472233021647</v>
      </c>
      <c r="T187" s="71">
        <v>12111010</v>
      </c>
      <c r="U187" s="73">
        <v>127484</v>
      </c>
      <c r="V187" s="74">
        <f t="shared" si="49"/>
        <v>12238494</v>
      </c>
      <c r="W187" s="75">
        <f t="shared" si="43"/>
        <v>0.010526289714895784</v>
      </c>
      <c r="X187" s="76">
        <f t="shared" si="44"/>
        <v>0.7902707552741118</v>
      </c>
      <c r="Y187" s="71">
        <v>420453300</v>
      </c>
      <c r="Z187" s="73">
        <v>11465569</v>
      </c>
      <c r="AA187" s="74">
        <f t="shared" si="50"/>
        <v>431918869</v>
      </c>
      <c r="AB187" s="75">
        <f t="shared" si="45"/>
        <v>0.027269542182211438</v>
      </c>
      <c r="AC187" s="76">
        <f t="shared" si="46"/>
        <v>0.011778798709652956</v>
      </c>
      <c r="AD187" s="71">
        <v>6266757</v>
      </c>
      <c r="AE187" s="76">
        <f t="shared" si="47"/>
        <v>0</v>
      </c>
      <c r="AF187" s="71">
        <v>0</v>
      </c>
      <c r="AG187" s="71">
        <v>532037023</v>
      </c>
      <c r="AH187" s="73">
        <v>12844393</v>
      </c>
      <c r="AI187" s="74">
        <v>544881416</v>
      </c>
      <c r="AJ187" s="75">
        <f t="shared" si="48"/>
        <v>0.024141915777917584</v>
      </c>
      <c r="AK187" s="71">
        <v>0</v>
      </c>
      <c r="AL187" s="71">
        <v>0</v>
      </c>
      <c r="AM187" s="3">
        <v>0</v>
      </c>
      <c r="AN187" s="77"/>
    </row>
    <row r="188" spans="1:40" ht="12.75">
      <c r="A188" s="68" t="s">
        <v>381</v>
      </c>
      <c r="B188" s="69" t="s">
        <v>380</v>
      </c>
      <c r="C188" s="26">
        <v>3</v>
      </c>
      <c r="D188" s="26"/>
      <c r="E188" s="70">
        <f t="shared" si="34"/>
        <v>0.03525520264938787</v>
      </c>
      <c r="F188" s="71">
        <v>28195019</v>
      </c>
      <c r="G188" s="72">
        <f t="shared" si="35"/>
        <v>0.005314342783714839</v>
      </c>
      <c r="H188" s="71">
        <v>4250096</v>
      </c>
      <c r="I188" s="72">
        <f t="shared" si="36"/>
        <v>0.0005534719224523009</v>
      </c>
      <c r="J188" s="71">
        <v>442634</v>
      </c>
      <c r="K188" s="73">
        <v>-2294</v>
      </c>
      <c r="L188" s="74">
        <f t="shared" si="37"/>
        <v>440340</v>
      </c>
      <c r="M188" s="75">
        <f t="shared" si="38"/>
        <v>-0.005182611367405125</v>
      </c>
      <c r="N188" s="76">
        <f t="shared" si="39"/>
        <v>0.2104786321736832</v>
      </c>
      <c r="O188" s="71">
        <v>168328320</v>
      </c>
      <c r="P188" s="73">
        <v>89879</v>
      </c>
      <c r="Q188" s="74">
        <f t="shared" si="40"/>
        <v>168418199</v>
      </c>
      <c r="R188" s="75">
        <f t="shared" si="41"/>
        <v>0.0005339505556759552</v>
      </c>
      <c r="S188" s="76">
        <f t="shared" si="42"/>
        <v>0.017433207681891785</v>
      </c>
      <c r="T188" s="71">
        <v>13942045</v>
      </c>
      <c r="U188" s="73">
        <v>0</v>
      </c>
      <c r="V188" s="74">
        <f t="shared" si="49"/>
        <v>13942045</v>
      </c>
      <c r="W188" s="75">
        <f t="shared" si="43"/>
        <v>0</v>
      </c>
      <c r="X188" s="76">
        <f t="shared" si="44"/>
        <v>0.7092300842991153</v>
      </c>
      <c r="Y188" s="71">
        <v>567200135</v>
      </c>
      <c r="Z188" s="73">
        <v>8560343</v>
      </c>
      <c r="AA188" s="74">
        <f t="shared" si="50"/>
        <v>575760478</v>
      </c>
      <c r="AB188" s="75">
        <f t="shared" si="45"/>
        <v>0.015092279553142207</v>
      </c>
      <c r="AC188" s="76">
        <f t="shared" si="46"/>
        <v>0.02173505848975474</v>
      </c>
      <c r="AD188" s="71">
        <v>17382410</v>
      </c>
      <c r="AE188" s="76">
        <f t="shared" si="47"/>
        <v>0</v>
      </c>
      <c r="AF188" s="71">
        <v>0</v>
      </c>
      <c r="AG188" s="71">
        <v>799740659</v>
      </c>
      <c r="AH188" s="73">
        <v>8647928</v>
      </c>
      <c r="AI188" s="74">
        <v>808388587</v>
      </c>
      <c r="AJ188" s="75">
        <f t="shared" si="48"/>
        <v>0.010813415452471074</v>
      </c>
      <c r="AK188" s="71">
        <v>0</v>
      </c>
      <c r="AL188" s="71">
        <v>0</v>
      </c>
      <c r="AM188" s="3">
        <v>0</v>
      </c>
      <c r="AN188" s="77"/>
    </row>
    <row r="189" spans="1:40" ht="12.75">
      <c r="A189" s="68" t="s">
        <v>383</v>
      </c>
      <c r="B189" s="69" t="s">
        <v>382</v>
      </c>
      <c r="C189" s="26">
        <v>3</v>
      </c>
      <c r="D189" s="26"/>
      <c r="E189" s="70">
        <f t="shared" si="34"/>
        <v>0.060614066791130905</v>
      </c>
      <c r="F189" s="71">
        <v>44689217</v>
      </c>
      <c r="G189" s="72">
        <f t="shared" si="35"/>
        <v>0.007740991405394585</v>
      </c>
      <c r="H189" s="71">
        <v>5707237</v>
      </c>
      <c r="I189" s="72">
        <f t="shared" si="36"/>
        <v>0.007486417358816545</v>
      </c>
      <c r="J189" s="71">
        <v>5519546</v>
      </c>
      <c r="K189" s="73">
        <v>-28599</v>
      </c>
      <c r="L189" s="74">
        <f t="shared" si="37"/>
        <v>5490947</v>
      </c>
      <c r="M189" s="75">
        <f t="shared" si="38"/>
        <v>-0.005181404412609298</v>
      </c>
      <c r="N189" s="76">
        <f t="shared" si="39"/>
        <v>0.09529496458975802</v>
      </c>
      <c r="O189" s="71">
        <v>70258565</v>
      </c>
      <c r="P189" s="73">
        <v>367907</v>
      </c>
      <c r="Q189" s="74">
        <f t="shared" si="40"/>
        <v>70626472</v>
      </c>
      <c r="R189" s="75">
        <f t="shared" si="41"/>
        <v>0.005236471880688141</v>
      </c>
      <c r="S189" s="76">
        <f t="shared" si="42"/>
        <v>0.053761021240000935</v>
      </c>
      <c r="T189" s="71">
        <v>39636640</v>
      </c>
      <c r="U189" s="73">
        <v>0</v>
      </c>
      <c r="V189" s="74">
        <f t="shared" si="49"/>
        <v>39636640</v>
      </c>
      <c r="W189" s="75">
        <f t="shared" si="43"/>
        <v>0</v>
      </c>
      <c r="X189" s="76">
        <f t="shared" si="44"/>
        <v>0.750507770384114</v>
      </c>
      <c r="Y189" s="71">
        <v>553330380</v>
      </c>
      <c r="Z189" s="73">
        <v>7967194</v>
      </c>
      <c r="AA189" s="74">
        <f t="shared" si="50"/>
        <v>561297574</v>
      </c>
      <c r="AB189" s="75">
        <f t="shared" si="45"/>
        <v>0.014398620223960955</v>
      </c>
      <c r="AC189" s="76">
        <f t="shared" si="46"/>
        <v>0.024594768230784974</v>
      </c>
      <c r="AD189" s="71">
        <v>18133100</v>
      </c>
      <c r="AE189" s="76">
        <f t="shared" si="47"/>
        <v>0</v>
      </c>
      <c r="AF189" s="71">
        <v>0</v>
      </c>
      <c r="AG189" s="71">
        <v>737274685</v>
      </c>
      <c r="AH189" s="73">
        <v>8306502</v>
      </c>
      <c r="AI189" s="74">
        <v>745581187</v>
      </c>
      <c r="AJ189" s="75">
        <f t="shared" si="48"/>
        <v>0.011266495607400381</v>
      </c>
      <c r="AK189" s="71">
        <v>0</v>
      </c>
      <c r="AL189" s="71">
        <v>0</v>
      </c>
      <c r="AM189" s="3">
        <v>0</v>
      </c>
      <c r="AN189" s="77"/>
    </row>
    <row r="190" spans="1:40" ht="12.75">
      <c r="A190" s="68" t="s">
        <v>385</v>
      </c>
      <c r="B190" s="69" t="s">
        <v>384</v>
      </c>
      <c r="C190" s="26">
        <v>3</v>
      </c>
      <c r="D190" s="26"/>
      <c r="E190" s="70">
        <f t="shared" si="34"/>
        <v>0.06061894929124</v>
      </c>
      <c r="F190" s="71">
        <v>25239450</v>
      </c>
      <c r="G190" s="72">
        <f t="shared" si="35"/>
        <v>0.004142847872086811</v>
      </c>
      <c r="H190" s="71">
        <v>1724926</v>
      </c>
      <c r="I190" s="72">
        <f t="shared" si="36"/>
        <v>0.008685400443719243</v>
      </c>
      <c r="J190" s="71">
        <v>3616274</v>
      </c>
      <c r="K190" s="73">
        <v>-18737</v>
      </c>
      <c r="L190" s="74">
        <f t="shared" si="37"/>
        <v>3597537</v>
      </c>
      <c r="M190" s="75">
        <f t="shared" si="38"/>
        <v>-0.005181299868317501</v>
      </c>
      <c r="N190" s="76">
        <f t="shared" si="39"/>
        <v>0.11116952977355928</v>
      </c>
      <c r="O190" s="71">
        <v>46286810</v>
      </c>
      <c r="P190" s="73">
        <v>3418</v>
      </c>
      <c r="Q190" s="74">
        <f t="shared" si="40"/>
        <v>46290228</v>
      </c>
      <c r="R190" s="75">
        <f t="shared" si="41"/>
        <v>7.384393091682058E-05</v>
      </c>
      <c r="S190" s="76">
        <f t="shared" si="42"/>
        <v>0.03449525146820421</v>
      </c>
      <c r="T190" s="71">
        <v>14362525</v>
      </c>
      <c r="U190" s="73">
        <v>0</v>
      </c>
      <c r="V190" s="74">
        <f t="shared" si="49"/>
        <v>14362525</v>
      </c>
      <c r="W190" s="75">
        <f t="shared" si="43"/>
        <v>0</v>
      </c>
      <c r="X190" s="76">
        <f t="shared" si="44"/>
        <v>0.7587077271486439</v>
      </c>
      <c r="Y190" s="71">
        <v>315897355</v>
      </c>
      <c r="Z190" s="73">
        <v>4618038</v>
      </c>
      <c r="AA190" s="74">
        <f t="shared" si="50"/>
        <v>320515393</v>
      </c>
      <c r="AB190" s="75">
        <f t="shared" si="45"/>
        <v>0.014618792867069115</v>
      </c>
      <c r="AC190" s="76">
        <f t="shared" si="46"/>
        <v>0.022180294002546532</v>
      </c>
      <c r="AD190" s="71">
        <v>9235040</v>
      </c>
      <c r="AE190" s="76">
        <f t="shared" si="47"/>
        <v>0</v>
      </c>
      <c r="AF190" s="71">
        <v>0</v>
      </c>
      <c r="AG190" s="71">
        <v>416362380</v>
      </c>
      <c r="AH190" s="73">
        <v>4602719</v>
      </c>
      <c r="AI190" s="74">
        <v>420965099</v>
      </c>
      <c r="AJ190" s="75">
        <f t="shared" si="48"/>
        <v>0.011054598640732143</v>
      </c>
      <c r="AK190" s="71">
        <v>15340</v>
      </c>
      <c r="AL190" s="71">
        <v>0</v>
      </c>
      <c r="AM190" s="3">
        <v>0</v>
      </c>
      <c r="AN190" s="77"/>
    </row>
    <row r="191" spans="1:40" ht="12.75">
      <c r="A191" s="68" t="s">
        <v>387</v>
      </c>
      <c r="B191" s="69" t="s">
        <v>386</v>
      </c>
      <c r="C191" s="26">
        <v>3</v>
      </c>
      <c r="D191" s="26"/>
      <c r="E191" s="70">
        <f t="shared" si="34"/>
        <v>0.07419109944736968</v>
      </c>
      <c r="F191" s="71">
        <v>128903306</v>
      </c>
      <c r="G191" s="72">
        <f t="shared" si="35"/>
        <v>0.009156533100600193</v>
      </c>
      <c r="H191" s="71">
        <v>15909016</v>
      </c>
      <c r="I191" s="72">
        <f t="shared" si="36"/>
        <v>0.02198367598932793</v>
      </c>
      <c r="J191" s="71">
        <v>38195532</v>
      </c>
      <c r="K191" s="73">
        <v>-197904</v>
      </c>
      <c r="L191" s="74">
        <f t="shared" si="37"/>
        <v>37997628</v>
      </c>
      <c r="M191" s="75">
        <f t="shared" si="38"/>
        <v>-0.005181339011065483</v>
      </c>
      <c r="N191" s="76">
        <f t="shared" si="39"/>
        <v>0.6122772470377552</v>
      </c>
      <c r="O191" s="71">
        <v>1063800940</v>
      </c>
      <c r="P191" s="73">
        <v>-10824339</v>
      </c>
      <c r="Q191" s="74">
        <f t="shared" si="40"/>
        <v>1052976601</v>
      </c>
      <c r="R191" s="75">
        <f t="shared" si="41"/>
        <v>-0.010175154573561478</v>
      </c>
      <c r="S191" s="76">
        <f t="shared" si="42"/>
        <v>0.2161047584010278</v>
      </c>
      <c r="T191" s="71">
        <v>375471155</v>
      </c>
      <c r="U191" s="73">
        <v>16034840</v>
      </c>
      <c r="V191" s="74">
        <f t="shared" si="49"/>
        <v>391505995</v>
      </c>
      <c r="W191" s="75">
        <f t="shared" si="43"/>
        <v>0.04270591704973981</v>
      </c>
      <c r="X191" s="76">
        <f t="shared" si="44"/>
        <v>0.06369304552208703</v>
      </c>
      <c r="Y191" s="71">
        <v>110663465</v>
      </c>
      <c r="Z191" s="73">
        <v>-4236171</v>
      </c>
      <c r="AA191" s="74">
        <f t="shared" si="50"/>
        <v>106427294</v>
      </c>
      <c r="AB191" s="75">
        <f t="shared" si="45"/>
        <v>-0.03827976107561787</v>
      </c>
      <c r="AC191" s="76">
        <f t="shared" si="46"/>
        <v>0.0025936405018322103</v>
      </c>
      <c r="AD191" s="71">
        <v>4506320</v>
      </c>
      <c r="AE191" s="76">
        <f t="shared" si="47"/>
        <v>0</v>
      </c>
      <c r="AF191" s="71">
        <v>0</v>
      </c>
      <c r="AG191" s="71">
        <v>1737449734</v>
      </c>
      <c r="AH191" s="73">
        <v>776426</v>
      </c>
      <c r="AI191" s="74">
        <v>1738226160</v>
      </c>
      <c r="AJ191" s="75">
        <f t="shared" si="48"/>
        <v>0.0004468768130704379</v>
      </c>
      <c r="AK191" s="71">
        <v>0</v>
      </c>
      <c r="AL191" s="71">
        <v>6448725</v>
      </c>
      <c r="AM191" s="3">
        <v>0</v>
      </c>
      <c r="AN191" s="77"/>
    </row>
    <row r="192" spans="1:40" ht="12.75">
      <c r="A192" s="68" t="s">
        <v>389</v>
      </c>
      <c r="B192" s="69" t="s">
        <v>388</v>
      </c>
      <c r="C192" s="26">
        <v>3</v>
      </c>
      <c r="D192" s="26"/>
      <c r="E192" s="70">
        <f t="shared" si="34"/>
        <v>0.05550478212040702</v>
      </c>
      <c r="F192" s="71">
        <v>77963377</v>
      </c>
      <c r="G192" s="72">
        <f t="shared" si="35"/>
        <v>0.004007490249513325</v>
      </c>
      <c r="H192" s="71">
        <v>5629019</v>
      </c>
      <c r="I192" s="72">
        <f t="shared" si="36"/>
        <v>0.013438107451269487</v>
      </c>
      <c r="J192" s="71">
        <v>18875495</v>
      </c>
      <c r="K192" s="73">
        <v>-97801</v>
      </c>
      <c r="L192" s="74">
        <f t="shared" si="37"/>
        <v>18777694</v>
      </c>
      <c r="M192" s="75">
        <f t="shared" si="38"/>
        <v>-0.005181374051382494</v>
      </c>
      <c r="N192" s="76">
        <f t="shared" si="39"/>
        <v>0.21799112741236296</v>
      </c>
      <c r="O192" s="71">
        <v>306195679</v>
      </c>
      <c r="P192" s="73">
        <v>-3155253</v>
      </c>
      <c r="Q192" s="74">
        <f t="shared" si="40"/>
        <v>303040426</v>
      </c>
      <c r="R192" s="75">
        <f t="shared" si="41"/>
        <v>-0.010304694730848897</v>
      </c>
      <c r="S192" s="76">
        <f t="shared" si="42"/>
        <v>0.16262154370234563</v>
      </c>
      <c r="T192" s="71">
        <v>228422205</v>
      </c>
      <c r="U192" s="73">
        <v>9931400</v>
      </c>
      <c r="V192" s="74">
        <f t="shared" si="49"/>
        <v>238353605</v>
      </c>
      <c r="W192" s="75">
        <f t="shared" si="43"/>
        <v>0.043478259917856935</v>
      </c>
      <c r="X192" s="76">
        <f t="shared" si="44"/>
        <v>0.5257766210276626</v>
      </c>
      <c r="Y192" s="71">
        <v>738518725</v>
      </c>
      <c r="Z192" s="73">
        <v>-29499762</v>
      </c>
      <c r="AA192" s="74">
        <f t="shared" si="50"/>
        <v>709018963</v>
      </c>
      <c r="AB192" s="75">
        <f t="shared" si="45"/>
        <v>-0.03994450106867636</v>
      </c>
      <c r="AC192" s="76">
        <f t="shared" si="46"/>
        <v>0.02066032803643893</v>
      </c>
      <c r="AD192" s="71">
        <v>29020003</v>
      </c>
      <c r="AE192" s="76">
        <f t="shared" si="47"/>
        <v>0</v>
      </c>
      <c r="AF192" s="71">
        <v>0</v>
      </c>
      <c r="AG192" s="71">
        <v>1404624503</v>
      </c>
      <c r="AH192" s="73">
        <v>-22821416</v>
      </c>
      <c r="AI192" s="74">
        <v>1381803087</v>
      </c>
      <c r="AJ192" s="75">
        <f t="shared" si="48"/>
        <v>-0.016247342938456484</v>
      </c>
      <c r="AK192" s="71">
        <v>0</v>
      </c>
      <c r="AL192" s="71">
        <v>0</v>
      </c>
      <c r="AM192" s="3">
        <v>0</v>
      </c>
      <c r="AN192" s="77"/>
    </row>
    <row r="193" spans="1:40" ht="12.75">
      <c r="A193" s="68" t="s">
        <v>391</v>
      </c>
      <c r="B193" s="69" t="s">
        <v>390</v>
      </c>
      <c r="C193" s="26">
        <v>3</v>
      </c>
      <c r="D193" s="26"/>
      <c r="E193" s="70">
        <f t="shared" si="34"/>
        <v>0.06479280466751186</v>
      </c>
      <c r="F193" s="71">
        <v>56991981</v>
      </c>
      <c r="G193" s="72">
        <f t="shared" si="35"/>
        <v>0.0032699367800414175</v>
      </c>
      <c r="H193" s="71">
        <v>2876248</v>
      </c>
      <c r="I193" s="72">
        <f t="shared" si="36"/>
        <v>0.009176905891296142</v>
      </c>
      <c r="J193" s="71">
        <v>8072039</v>
      </c>
      <c r="K193" s="73">
        <v>-41824</v>
      </c>
      <c r="L193" s="74">
        <f t="shared" si="37"/>
        <v>8030215</v>
      </c>
      <c r="M193" s="75">
        <f t="shared" si="38"/>
        <v>-0.005181342657041176</v>
      </c>
      <c r="N193" s="76">
        <f t="shared" si="39"/>
        <v>0.14024685211877555</v>
      </c>
      <c r="O193" s="71">
        <v>123361629</v>
      </c>
      <c r="P193" s="73">
        <v>-1227107</v>
      </c>
      <c r="Q193" s="74">
        <f t="shared" si="40"/>
        <v>122134522</v>
      </c>
      <c r="R193" s="75">
        <f t="shared" si="41"/>
        <v>-0.0099472340787588</v>
      </c>
      <c r="S193" s="76">
        <f t="shared" si="42"/>
        <v>0.03009873595894423</v>
      </c>
      <c r="T193" s="71">
        <v>26474955</v>
      </c>
      <c r="U193" s="73">
        <v>1151085</v>
      </c>
      <c r="V193" s="74">
        <f t="shared" si="49"/>
        <v>27626040</v>
      </c>
      <c r="W193" s="75">
        <f t="shared" si="43"/>
        <v>0.043478260869565216</v>
      </c>
      <c r="X193" s="76">
        <f t="shared" si="44"/>
        <v>0.7087604591864142</v>
      </c>
      <c r="Y193" s="71">
        <v>623428216</v>
      </c>
      <c r="Z193" s="73">
        <v>-24115419</v>
      </c>
      <c r="AA193" s="74">
        <f t="shared" si="50"/>
        <v>599312797</v>
      </c>
      <c r="AB193" s="75">
        <f t="shared" si="45"/>
        <v>-0.038681949871835763</v>
      </c>
      <c r="AC193" s="76">
        <f t="shared" si="46"/>
        <v>0.043654305397016646</v>
      </c>
      <c r="AD193" s="71">
        <v>38398482</v>
      </c>
      <c r="AE193" s="76">
        <f t="shared" si="47"/>
        <v>0</v>
      </c>
      <c r="AF193" s="71">
        <v>0</v>
      </c>
      <c r="AG193" s="71">
        <v>879603550</v>
      </c>
      <c r="AH193" s="73">
        <v>-24233265</v>
      </c>
      <c r="AI193" s="74">
        <v>855370285</v>
      </c>
      <c r="AJ193" s="75">
        <f t="shared" si="48"/>
        <v>-0.027550212820309786</v>
      </c>
      <c r="AK193" s="71">
        <v>0</v>
      </c>
      <c r="AL193" s="71">
        <v>0</v>
      </c>
      <c r="AM193" s="3">
        <v>0</v>
      </c>
      <c r="AN193" s="77"/>
    </row>
    <row r="194" spans="1:40" ht="12.75">
      <c r="A194" s="68" t="s">
        <v>393</v>
      </c>
      <c r="B194" s="69" t="s">
        <v>392</v>
      </c>
      <c r="C194" s="26">
        <v>3</v>
      </c>
      <c r="D194" s="26"/>
      <c r="E194" s="70">
        <f t="shared" si="34"/>
        <v>0.04157939470099341</v>
      </c>
      <c r="F194" s="71">
        <v>34585528</v>
      </c>
      <c r="G194" s="72">
        <f t="shared" si="35"/>
        <v>0.002775072353203651</v>
      </c>
      <c r="H194" s="71">
        <v>2308291</v>
      </c>
      <c r="I194" s="72">
        <f t="shared" si="36"/>
        <v>0.008558678460453968</v>
      </c>
      <c r="J194" s="71">
        <v>7119065</v>
      </c>
      <c r="K194" s="73">
        <v>-36887</v>
      </c>
      <c r="L194" s="74">
        <f t="shared" si="37"/>
        <v>7082178</v>
      </c>
      <c r="M194" s="75">
        <f t="shared" si="38"/>
        <v>-0.005181438854681057</v>
      </c>
      <c r="N194" s="76">
        <f t="shared" si="39"/>
        <v>0.09452366447517328</v>
      </c>
      <c r="O194" s="71">
        <v>78624301</v>
      </c>
      <c r="P194" s="73">
        <v>-2223954</v>
      </c>
      <c r="Q194" s="74">
        <f t="shared" si="40"/>
        <v>76400347</v>
      </c>
      <c r="R194" s="75">
        <f t="shared" si="41"/>
        <v>-0.028285834935435548</v>
      </c>
      <c r="S194" s="76">
        <f t="shared" si="42"/>
        <v>0.008550528614753247</v>
      </c>
      <c r="T194" s="71">
        <v>7112286</v>
      </c>
      <c r="U194" s="73">
        <v>-74879</v>
      </c>
      <c r="V194" s="74">
        <f t="shared" si="49"/>
        <v>7037407</v>
      </c>
      <c r="W194" s="75">
        <f t="shared" si="43"/>
        <v>-0.010528119932184955</v>
      </c>
      <c r="X194" s="76">
        <f t="shared" si="44"/>
        <v>0.8220216210056563</v>
      </c>
      <c r="Y194" s="71">
        <v>683753383</v>
      </c>
      <c r="Z194" s="73">
        <v>8293367</v>
      </c>
      <c r="AA194" s="74">
        <f t="shared" si="50"/>
        <v>692046750</v>
      </c>
      <c r="AB194" s="75">
        <f t="shared" si="45"/>
        <v>0.012129178745138289</v>
      </c>
      <c r="AC194" s="76">
        <f t="shared" si="46"/>
        <v>0.021991040389766087</v>
      </c>
      <c r="AD194" s="71">
        <v>18292035</v>
      </c>
      <c r="AE194" s="76">
        <f t="shared" si="47"/>
        <v>0</v>
      </c>
      <c r="AF194" s="71">
        <v>0</v>
      </c>
      <c r="AG194" s="71">
        <v>831794889</v>
      </c>
      <c r="AH194" s="73">
        <v>5957647</v>
      </c>
      <c r="AI194" s="74">
        <v>837752536</v>
      </c>
      <c r="AJ194" s="75">
        <f t="shared" si="48"/>
        <v>0.007162399142849265</v>
      </c>
      <c r="AK194" s="71">
        <v>5233800</v>
      </c>
      <c r="AL194" s="71">
        <v>1642665</v>
      </c>
      <c r="AM194" s="3">
        <v>0</v>
      </c>
      <c r="AN194" s="77"/>
    </row>
    <row r="195" spans="1:40" ht="12.75">
      <c r="A195" s="68" t="s">
        <v>395</v>
      </c>
      <c r="B195" s="69" t="s">
        <v>394</v>
      </c>
      <c r="C195" s="26">
        <v>3</v>
      </c>
      <c r="D195" s="26"/>
      <c r="E195" s="70">
        <f t="shared" si="34"/>
        <v>0.0493242729907718</v>
      </c>
      <c r="F195" s="71">
        <v>25424442</v>
      </c>
      <c r="G195" s="72">
        <f t="shared" si="35"/>
        <v>0.00276615041782786</v>
      </c>
      <c r="H195" s="71">
        <v>1425826</v>
      </c>
      <c r="I195" s="72">
        <f t="shared" si="36"/>
        <v>0.007317203574115455</v>
      </c>
      <c r="J195" s="71">
        <v>3771689</v>
      </c>
      <c r="K195" s="73">
        <v>-19542</v>
      </c>
      <c r="L195" s="74">
        <f t="shared" si="37"/>
        <v>3752147</v>
      </c>
      <c r="M195" s="75">
        <f t="shared" si="38"/>
        <v>-0.005181233129242628</v>
      </c>
      <c r="N195" s="76">
        <f t="shared" si="39"/>
        <v>0.13465001425333023</v>
      </c>
      <c r="O195" s="71">
        <v>69406020</v>
      </c>
      <c r="P195" s="73">
        <v>-2103213</v>
      </c>
      <c r="Q195" s="74">
        <f t="shared" si="40"/>
        <v>67302807</v>
      </c>
      <c r="R195" s="75">
        <f t="shared" si="41"/>
        <v>-0.030303034232477242</v>
      </c>
      <c r="S195" s="76">
        <f t="shared" si="42"/>
        <v>0.011941605522609979</v>
      </c>
      <c r="T195" s="71">
        <v>6155360</v>
      </c>
      <c r="U195" s="73">
        <v>0</v>
      </c>
      <c r="V195" s="74">
        <f t="shared" si="49"/>
        <v>6155360</v>
      </c>
      <c r="W195" s="75">
        <f t="shared" si="43"/>
        <v>0</v>
      </c>
      <c r="X195" s="76">
        <f t="shared" si="44"/>
        <v>0.7642436247152581</v>
      </c>
      <c r="Y195" s="71">
        <v>393933180</v>
      </c>
      <c r="Z195" s="73">
        <v>11255234</v>
      </c>
      <c r="AA195" s="74">
        <f t="shared" si="50"/>
        <v>405188414</v>
      </c>
      <c r="AB195" s="75">
        <f t="shared" si="45"/>
        <v>0.02857142929671474</v>
      </c>
      <c r="AC195" s="76">
        <f t="shared" si="46"/>
        <v>0.029757128526086578</v>
      </c>
      <c r="AD195" s="71">
        <v>15338460</v>
      </c>
      <c r="AE195" s="76">
        <f t="shared" si="47"/>
        <v>0</v>
      </c>
      <c r="AF195" s="71">
        <v>0</v>
      </c>
      <c r="AG195" s="71">
        <v>515454977</v>
      </c>
      <c r="AH195" s="73">
        <v>9132479</v>
      </c>
      <c r="AI195" s="74">
        <v>524587456</v>
      </c>
      <c r="AJ195" s="75">
        <f t="shared" si="48"/>
        <v>0.017717316560123157</v>
      </c>
      <c r="AK195" s="71">
        <v>0</v>
      </c>
      <c r="AL195" s="71">
        <v>487950</v>
      </c>
      <c r="AM195" s="3">
        <v>0</v>
      </c>
      <c r="AN195" s="77"/>
    </row>
    <row r="196" spans="1:40" ht="12.75">
      <c r="A196" s="68" t="s">
        <v>397</v>
      </c>
      <c r="B196" s="69" t="s">
        <v>396</v>
      </c>
      <c r="C196" s="26">
        <v>3</v>
      </c>
      <c r="D196" s="26"/>
      <c r="E196" s="70">
        <f t="shared" si="34"/>
        <v>0.043890252368134174</v>
      </c>
      <c r="F196" s="71">
        <v>31858964</v>
      </c>
      <c r="G196" s="72">
        <f t="shared" si="35"/>
        <v>0.003930574301343065</v>
      </c>
      <c r="H196" s="71">
        <v>2853117</v>
      </c>
      <c r="I196" s="72">
        <f t="shared" si="36"/>
        <v>0.010409084023697952</v>
      </c>
      <c r="J196" s="71">
        <v>7555724</v>
      </c>
      <c r="K196" s="73">
        <v>-39149</v>
      </c>
      <c r="L196" s="74">
        <f t="shared" si="37"/>
        <v>7516575</v>
      </c>
      <c r="M196" s="75">
        <f t="shared" si="38"/>
        <v>-0.005181369780050198</v>
      </c>
      <c r="N196" s="76">
        <f t="shared" si="39"/>
        <v>0.12176237988346511</v>
      </c>
      <c r="O196" s="71">
        <v>88384620</v>
      </c>
      <c r="P196" s="73">
        <v>-1247539</v>
      </c>
      <c r="Q196" s="74">
        <f t="shared" si="40"/>
        <v>87137081</v>
      </c>
      <c r="R196" s="75">
        <f t="shared" si="41"/>
        <v>-0.014114887861711688</v>
      </c>
      <c r="S196" s="76">
        <f t="shared" si="42"/>
        <v>0.04862829580999983</v>
      </c>
      <c r="T196" s="71">
        <v>35298205</v>
      </c>
      <c r="U196" s="73">
        <v>0</v>
      </c>
      <c r="V196" s="74">
        <f t="shared" si="49"/>
        <v>35298205</v>
      </c>
      <c r="W196" s="75">
        <f t="shared" si="43"/>
        <v>0</v>
      </c>
      <c r="X196" s="76">
        <f t="shared" si="44"/>
        <v>0.7509772425291997</v>
      </c>
      <c r="Y196" s="71">
        <v>545117780</v>
      </c>
      <c r="Z196" s="73">
        <v>9543025</v>
      </c>
      <c r="AA196" s="74">
        <f t="shared" si="50"/>
        <v>554660805</v>
      </c>
      <c r="AB196" s="75">
        <f t="shared" si="45"/>
        <v>0.01750635431484183</v>
      </c>
      <c r="AC196" s="76">
        <f t="shared" si="46"/>
        <v>0.0204021710841601</v>
      </c>
      <c r="AD196" s="71">
        <v>14809485</v>
      </c>
      <c r="AE196" s="76">
        <f t="shared" si="47"/>
        <v>0</v>
      </c>
      <c r="AF196" s="71">
        <v>0</v>
      </c>
      <c r="AG196" s="71">
        <v>725877895</v>
      </c>
      <c r="AH196" s="73">
        <v>8256337</v>
      </c>
      <c r="AI196" s="74">
        <v>734134232</v>
      </c>
      <c r="AJ196" s="75">
        <f t="shared" si="48"/>
        <v>0.011374278038870436</v>
      </c>
      <c r="AK196" s="71">
        <v>0</v>
      </c>
      <c r="AL196" s="71">
        <v>0</v>
      </c>
      <c r="AM196" s="3">
        <v>0</v>
      </c>
      <c r="AN196" s="77"/>
    </row>
    <row r="197" spans="1:40" ht="12.75">
      <c r="A197" s="68" t="s">
        <v>399</v>
      </c>
      <c r="B197" s="69" t="s">
        <v>398</v>
      </c>
      <c r="C197" s="26">
        <v>3</v>
      </c>
      <c r="D197" s="26"/>
      <c r="E197" s="70">
        <f t="shared" si="34"/>
        <v>0.0457103159978116</v>
      </c>
      <c r="F197" s="71">
        <v>39277227</v>
      </c>
      <c r="G197" s="72">
        <f t="shared" si="35"/>
        <v>0.010591706920624392</v>
      </c>
      <c r="H197" s="71">
        <v>9101072</v>
      </c>
      <c r="I197" s="72">
        <f t="shared" si="36"/>
        <v>0.034556983052880456</v>
      </c>
      <c r="J197" s="71">
        <v>29693570</v>
      </c>
      <c r="K197" s="73">
        <v>-153852</v>
      </c>
      <c r="L197" s="74">
        <f t="shared" si="37"/>
        <v>29539718</v>
      </c>
      <c r="M197" s="75">
        <f t="shared" si="38"/>
        <v>-0.005181323768075041</v>
      </c>
      <c r="N197" s="76">
        <f t="shared" si="39"/>
        <v>0.12284307649599226</v>
      </c>
      <c r="O197" s="71">
        <v>105554628</v>
      </c>
      <c r="P197" s="73">
        <v>-707304</v>
      </c>
      <c r="Q197" s="74">
        <f t="shared" si="40"/>
        <v>104847324</v>
      </c>
      <c r="R197" s="75">
        <f t="shared" si="41"/>
        <v>-0.006700833619535849</v>
      </c>
      <c r="S197" s="76">
        <f t="shared" si="42"/>
        <v>0.015811107738573516</v>
      </c>
      <c r="T197" s="71">
        <v>13585915</v>
      </c>
      <c r="U197" s="73">
        <v>46369</v>
      </c>
      <c r="V197" s="74">
        <f t="shared" si="49"/>
        <v>13632284</v>
      </c>
      <c r="W197" s="75">
        <f t="shared" si="43"/>
        <v>0.0034130200284633017</v>
      </c>
      <c r="X197" s="76">
        <f t="shared" si="44"/>
        <v>0.7505101275881865</v>
      </c>
      <c r="Y197" s="71">
        <v>644886302</v>
      </c>
      <c r="Z197" s="73">
        <v>1036184</v>
      </c>
      <c r="AA197" s="74">
        <f t="shared" si="50"/>
        <v>645922486</v>
      </c>
      <c r="AB197" s="75">
        <f t="shared" si="45"/>
        <v>0.0016067700566541109</v>
      </c>
      <c r="AC197" s="76">
        <f t="shared" si="46"/>
        <v>0.019976682205931278</v>
      </c>
      <c r="AD197" s="71">
        <v>17165243</v>
      </c>
      <c r="AE197" s="76">
        <f t="shared" si="47"/>
        <v>0</v>
      </c>
      <c r="AF197" s="71">
        <v>0</v>
      </c>
      <c r="AG197" s="71">
        <v>859263957</v>
      </c>
      <c r="AH197" s="73">
        <v>221397</v>
      </c>
      <c r="AI197" s="74">
        <v>859485354</v>
      </c>
      <c r="AJ197" s="75">
        <f t="shared" si="48"/>
        <v>0.0002576588930518821</v>
      </c>
      <c r="AK197" s="71">
        <v>0</v>
      </c>
      <c r="AL197" s="71">
        <v>0</v>
      </c>
      <c r="AM197" s="3">
        <v>0</v>
      </c>
      <c r="AN197" s="77"/>
    </row>
    <row r="198" spans="1:40" ht="12.75">
      <c r="A198" s="68" t="s">
        <v>401</v>
      </c>
      <c r="B198" s="69" t="s">
        <v>400</v>
      </c>
      <c r="C198" s="26">
        <v>3</v>
      </c>
      <c r="D198" s="26"/>
      <c r="E198" s="70">
        <f aca="true" t="shared" si="51" ref="E198:E253">+F198/$AG198</f>
        <v>0.06317522936852053</v>
      </c>
      <c r="F198" s="71">
        <v>44719073</v>
      </c>
      <c r="G198" s="72">
        <f aca="true" t="shared" si="52" ref="G198:G253">+H198/$AG198</f>
        <v>0.01065243893713797</v>
      </c>
      <c r="H198" s="71">
        <v>7540411</v>
      </c>
      <c r="I198" s="72">
        <f aca="true" t="shared" si="53" ref="I198:I253">+J198/$AG198</f>
        <v>0.015919549774711998</v>
      </c>
      <c r="J198" s="71">
        <v>11268776</v>
      </c>
      <c r="K198" s="73">
        <v>-58387</v>
      </c>
      <c r="L198" s="74">
        <f aca="true" t="shared" si="54" ref="L198:L251">+J198+K198</f>
        <v>11210389</v>
      </c>
      <c r="M198" s="75">
        <f aca="true" t="shared" si="55" ref="M198:M252">+K198/J198</f>
        <v>-0.005181308067531026</v>
      </c>
      <c r="N198" s="76">
        <f aca="true" t="shared" si="56" ref="N198:N252">+O198/$AG198</f>
        <v>0.4182744838010219</v>
      </c>
      <c r="O198" s="71">
        <v>296078817</v>
      </c>
      <c r="P198" s="73">
        <v>6220648</v>
      </c>
      <c r="Q198" s="74">
        <f aca="true" t="shared" si="57" ref="Q198:Q251">+O198+P198</f>
        <v>302299465</v>
      </c>
      <c r="R198" s="75">
        <f aca="true" t="shared" si="58" ref="R198:R252">+P198/O198</f>
        <v>0.021010108264516606</v>
      </c>
      <c r="S198" s="76">
        <f aca="true" t="shared" si="59" ref="S198:S252">+T198/$AG198</f>
        <v>0.15175612123412255</v>
      </c>
      <c r="T198" s="71">
        <v>107421740</v>
      </c>
      <c r="U198" s="73">
        <v>4653441</v>
      </c>
      <c r="V198" s="74">
        <f t="shared" si="49"/>
        <v>112075181</v>
      </c>
      <c r="W198" s="75">
        <f aca="true" t="shared" si="60" ref="W198:W252">+U198/T198</f>
        <v>0.043319359749711746</v>
      </c>
      <c r="X198" s="76">
        <f aca="true" t="shared" si="61" ref="X198:X252">+Y198/$AG198</f>
        <v>0.3210431867205763</v>
      </c>
      <c r="Y198" s="71">
        <v>227252894</v>
      </c>
      <c r="Z198" s="73">
        <v>1666129</v>
      </c>
      <c r="AA198" s="74">
        <f t="shared" si="50"/>
        <v>228919023</v>
      </c>
      <c r="AB198" s="75">
        <f aca="true" t="shared" si="62" ref="AB198:AB252">+Z198/Y198</f>
        <v>0.007331607402984271</v>
      </c>
      <c r="AC198" s="76">
        <f aca="true" t="shared" si="63" ref="AC198:AC252">+AD198/$AG198</f>
        <v>0.011888344107553808</v>
      </c>
      <c r="AD198" s="71">
        <v>8415256</v>
      </c>
      <c r="AE198" s="76">
        <f aca="true" t="shared" si="64" ref="AE198:AE253">AF198/$AG198</f>
        <v>0.007290646056354939</v>
      </c>
      <c r="AF198" s="71">
        <v>5160740</v>
      </c>
      <c r="AG198" s="71">
        <v>707857707</v>
      </c>
      <c r="AH198" s="73">
        <v>12481831</v>
      </c>
      <c r="AI198" s="74">
        <v>720339538</v>
      </c>
      <c r="AJ198" s="75">
        <f aca="true" t="shared" si="65" ref="AJ198:AJ253">+AH198/AG198</f>
        <v>0.017633248711665155</v>
      </c>
      <c r="AK198" s="71">
        <v>0</v>
      </c>
      <c r="AL198" s="71">
        <v>120000</v>
      </c>
      <c r="AM198" s="3">
        <v>0</v>
      </c>
      <c r="AN198" s="77"/>
    </row>
    <row r="199" spans="1:40" ht="12.75">
      <c r="A199" s="68" t="s">
        <v>403</v>
      </c>
      <c r="B199" s="69" t="s">
        <v>402</v>
      </c>
      <c r="C199" s="26">
        <v>3</v>
      </c>
      <c r="D199" s="26"/>
      <c r="E199" s="70">
        <f t="shared" si="51"/>
        <v>0.054352697807752266</v>
      </c>
      <c r="F199" s="71">
        <v>41011096</v>
      </c>
      <c r="G199" s="72">
        <f t="shared" si="52"/>
        <v>0.009752845233351393</v>
      </c>
      <c r="H199" s="71">
        <v>7358878</v>
      </c>
      <c r="I199" s="72">
        <f t="shared" si="53"/>
        <v>0.012976189502713672</v>
      </c>
      <c r="J199" s="71">
        <v>9791009</v>
      </c>
      <c r="K199" s="73">
        <v>-50730</v>
      </c>
      <c r="L199" s="74">
        <f t="shared" si="54"/>
        <v>9740279</v>
      </c>
      <c r="M199" s="75">
        <f t="shared" si="55"/>
        <v>-0.00518128417612526</v>
      </c>
      <c r="N199" s="76">
        <f t="shared" si="56"/>
        <v>0.08404057388712512</v>
      </c>
      <c r="O199" s="71">
        <v>63411683</v>
      </c>
      <c r="P199" s="73">
        <v>1295884</v>
      </c>
      <c r="Q199" s="74">
        <f t="shared" si="57"/>
        <v>64707567</v>
      </c>
      <c r="R199" s="75">
        <f t="shared" si="58"/>
        <v>0.020436044884662656</v>
      </c>
      <c r="S199" s="76">
        <f t="shared" si="59"/>
        <v>0.008822676882191509</v>
      </c>
      <c r="T199" s="71">
        <v>6657032</v>
      </c>
      <c r="U199" s="73">
        <v>265786</v>
      </c>
      <c r="V199" s="74">
        <f aca="true" t="shared" si="66" ref="V199:V251">+T199+U199</f>
        <v>6922818</v>
      </c>
      <c r="W199" s="75">
        <f t="shared" si="60"/>
        <v>0.03992560047781053</v>
      </c>
      <c r="X199" s="76">
        <f t="shared" si="61"/>
        <v>0.7816466593075354</v>
      </c>
      <c r="Y199" s="71">
        <v>589780958</v>
      </c>
      <c r="Z199" s="73">
        <v>612883</v>
      </c>
      <c r="AA199" s="74">
        <f aca="true" t="shared" si="67" ref="AA199:AA251">+Y199+Z199</f>
        <v>590393841</v>
      </c>
      <c r="AB199" s="75">
        <f t="shared" si="62"/>
        <v>0.0010391705457537</v>
      </c>
      <c r="AC199" s="76">
        <f t="shared" si="63"/>
        <v>0.017946213949376316</v>
      </c>
      <c r="AD199" s="71">
        <v>13541074</v>
      </c>
      <c r="AE199" s="76">
        <f t="shared" si="64"/>
        <v>0.03046214342995428</v>
      </c>
      <c r="AF199" s="71">
        <v>22984800</v>
      </c>
      <c r="AG199" s="71">
        <v>754536530</v>
      </c>
      <c r="AH199" s="73">
        <v>2123823</v>
      </c>
      <c r="AI199" s="74">
        <v>756660353</v>
      </c>
      <c r="AJ199" s="75">
        <f t="shared" si="65"/>
        <v>0.0028147384726356457</v>
      </c>
      <c r="AK199" s="71">
        <v>0</v>
      </c>
      <c r="AL199" s="71">
        <v>267807</v>
      </c>
      <c r="AM199" s="3">
        <v>0</v>
      </c>
      <c r="AN199" s="77"/>
    </row>
    <row r="200" spans="1:40" ht="12.75">
      <c r="A200" s="68" t="s">
        <v>405</v>
      </c>
      <c r="B200" s="69" t="s">
        <v>404</v>
      </c>
      <c r="C200" s="26">
        <v>3</v>
      </c>
      <c r="D200" s="26"/>
      <c r="E200" s="70">
        <f t="shared" si="51"/>
        <v>0.04714626730399276</v>
      </c>
      <c r="F200" s="71">
        <v>42587263</v>
      </c>
      <c r="G200" s="72">
        <f t="shared" si="52"/>
        <v>0.01648969567052646</v>
      </c>
      <c r="H200" s="71">
        <v>14895156</v>
      </c>
      <c r="I200" s="72">
        <f t="shared" si="53"/>
        <v>0.03487955451847176</v>
      </c>
      <c r="J200" s="71">
        <v>31506731</v>
      </c>
      <c r="K200" s="73">
        <v>-163247</v>
      </c>
      <c r="L200" s="74">
        <f t="shared" si="54"/>
        <v>31343484</v>
      </c>
      <c r="M200" s="75">
        <f t="shared" si="55"/>
        <v>-0.005181337283134833</v>
      </c>
      <c r="N200" s="76">
        <f t="shared" si="56"/>
        <v>0.17887612997611252</v>
      </c>
      <c r="O200" s="71">
        <v>161578959</v>
      </c>
      <c r="P200" s="73">
        <v>-1673957</v>
      </c>
      <c r="Q200" s="74">
        <f t="shared" si="57"/>
        <v>159905002</v>
      </c>
      <c r="R200" s="75">
        <f t="shared" si="58"/>
        <v>-0.010359993716756152</v>
      </c>
      <c r="S200" s="76">
        <f t="shared" si="59"/>
        <v>0.03184664690941731</v>
      </c>
      <c r="T200" s="71">
        <v>28767103</v>
      </c>
      <c r="U200" s="73">
        <v>0</v>
      </c>
      <c r="V200" s="74">
        <f t="shared" si="66"/>
        <v>28767103</v>
      </c>
      <c r="W200" s="75">
        <f t="shared" si="60"/>
        <v>0</v>
      </c>
      <c r="X200" s="76">
        <f t="shared" si="61"/>
        <v>0.6664515091125627</v>
      </c>
      <c r="Y200" s="71">
        <v>602006210</v>
      </c>
      <c r="Z200" s="73">
        <v>17200178</v>
      </c>
      <c r="AA200" s="74">
        <f t="shared" si="67"/>
        <v>619206388</v>
      </c>
      <c r="AB200" s="75">
        <f t="shared" si="62"/>
        <v>0.028571429520635676</v>
      </c>
      <c r="AC200" s="76">
        <f t="shared" si="63"/>
        <v>0.016616536025971584</v>
      </c>
      <c r="AD200" s="71">
        <v>15009731</v>
      </c>
      <c r="AE200" s="76">
        <f t="shared" si="64"/>
        <v>0.007693660482944994</v>
      </c>
      <c r="AF200" s="71">
        <v>6949690</v>
      </c>
      <c r="AG200" s="71">
        <v>903300843</v>
      </c>
      <c r="AH200" s="73">
        <v>15362974</v>
      </c>
      <c r="AI200" s="74">
        <v>918663817</v>
      </c>
      <c r="AJ200" s="75">
        <f t="shared" si="65"/>
        <v>0.017007594002654995</v>
      </c>
      <c r="AK200" s="71">
        <v>0</v>
      </c>
      <c r="AL200" s="71">
        <v>593678</v>
      </c>
      <c r="AM200" s="3">
        <v>0</v>
      </c>
      <c r="AN200" s="77"/>
    </row>
    <row r="201" spans="1:40" ht="12.75">
      <c r="A201" s="68" t="s">
        <v>407</v>
      </c>
      <c r="B201" s="69" t="s">
        <v>406</v>
      </c>
      <c r="C201" s="26">
        <v>3</v>
      </c>
      <c r="D201" s="26"/>
      <c r="E201" s="70">
        <f t="shared" si="51"/>
        <v>0.026375602302355985</v>
      </c>
      <c r="F201" s="71">
        <v>21464409</v>
      </c>
      <c r="G201" s="72">
        <f t="shared" si="52"/>
        <v>0.012111068793887273</v>
      </c>
      <c r="H201" s="71">
        <v>9855962</v>
      </c>
      <c r="I201" s="72">
        <f t="shared" si="53"/>
        <v>0.03577894221352663</v>
      </c>
      <c r="J201" s="71">
        <v>29116827</v>
      </c>
      <c r="K201" s="73">
        <v>-150864</v>
      </c>
      <c r="L201" s="74">
        <f t="shared" si="54"/>
        <v>28965963</v>
      </c>
      <c r="M201" s="75">
        <f t="shared" si="55"/>
        <v>-0.005181333803989013</v>
      </c>
      <c r="N201" s="76">
        <f t="shared" si="56"/>
        <v>0.09199251394944974</v>
      </c>
      <c r="O201" s="71">
        <v>74863312</v>
      </c>
      <c r="P201" s="73">
        <v>-589984</v>
      </c>
      <c r="Q201" s="74">
        <f t="shared" si="57"/>
        <v>74273328</v>
      </c>
      <c r="R201" s="75">
        <f t="shared" si="58"/>
        <v>-0.007880816173348034</v>
      </c>
      <c r="S201" s="76">
        <f t="shared" si="59"/>
        <v>0.009377287987522886</v>
      </c>
      <c r="T201" s="71">
        <v>7631217</v>
      </c>
      <c r="U201" s="73">
        <v>0</v>
      </c>
      <c r="V201" s="74">
        <f t="shared" si="66"/>
        <v>7631217</v>
      </c>
      <c r="W201" s="75">
        <f t="shared" si="60"/>
        <v>0</v>
      </c>
      <c r="X201" s="76">
        <f t="shared" si="61"/>
        <v>0.8025354578495819</v>
      </c>
      <c r="Y201" s="71">
        <v>653101647</v>
      </c>
      <c r="Z201" s="73">
        <v>16865091</v>
      </c>
      <c r="AA201" s="74">
        <f t="shared" si="67"/>
        <v>669966738</v>
      </c>
      <c r="AB201" s="75">
        <f t="shared" si="62"/>
        <v>0.02582307222385553</v>
      </c>
      <c r="AC201" s="76">
        <f t="shared" si="63"/>
        <v>0.020859721565921866</v>
      </c>
      <c r="AD201" s="71">
        <v>16975597</v>
      </c>
      <c r="AE201" s="76">
        <f t="shared" si="64"/>
        <v>0.0009694053377537037</v>
      </c>
      <c r="AF201" s="71">
        <v>788900</v>
      </c>
      <c r="AG201" s="71">
        <v>813797871</v>
      </c>
      <c r="AH201" s="73">
        <v>16124243</v>
      </c>
      <c r="AI201" s="74">
        <v>829922114</v>
      </c>
      <c r="AJ201" s="75">
        <f t="shared" si="65"/>
        <v>0.01981357235573304</v>
      </c>
      <c r="AK201" s="71">
        <v>0</v>
      </c>
      <c r="AL201" s="71">
        <v>0</v>
      </c>
      <c r="AM201" s="3">
        <v>0</v>
      </c>
      <c r="AN201" s="77"/>
    </row>
    <row r="202" spans="1:40" ht="12.75">
      <c r="A202" s="68" t="s">
        <v>409</v>
      </c>
      <c r="B202" s="69" t="s">
        <v>408</v>
      </c>
      <c r="C202" s="26">
        <v>3</v>
      </c>
      <c r="D202" s="26"/>
      <c r="E202" s="70">
        <f t="shared" si="51"/>
        <v>0.03742090072507659</v>
      </c>
      <c r="F202" s="71">
        <v>21659928</v>
      </c>
      <c r="G202" s="72">
        <f t="shared" si="52"/>
        <v>0.0022723960693266194</v>
      </c>
      <c r="H202" s="71">
        <v>1315306</v>
      </c>
      <c r="I202" s="72">
        <f t="shared" si="53"/>
        <v>0.0006994138172636426</v>
      </c>
      <c r="J202" s="71">
        <v>404834</v>
      </c>
      <c r="K202" s="73">
        <v>-2098</v>
      </c>
      <c r="L202" s="74">
        <f t="shared" si="54"/>
        <v>402736</v>
      </c>
      <c r="M202" s="75">
        <f t="shared" si="55"/>
        <v>-0.005182371045910176</v>
      </c>
      <c r="N202" s="76">
        <f t="shared" si="56"/>
        <v>0.07616946348603824</v>
      </c>
      <c r="O202" s="71">
        <v>44088332</v>
      </c>
      <c r="P202" s="73">
        <v>-897670</v>
      </c>
      <c r="Q202" s="74">
        <f t="shared" si="57"/>
        <v>43190662</v>
      </c>
      <c r="R202" s="75">
        <f t="shared" si="58"/>
        <v>-0.020360715846541894</v>
      </c>
      <c r="S202" s="76">
        <f t="shared" si="59"/>
        <v>0.014432257976829236</v>
      </c>
      <c r="T202" s="71">
        <v>8353665</v>
      </c>
      <c r="U202" s="73">
        <v>0</v>
      </c>
      <c r="V202" s="74">
        <f t="shared" si="66"/>
        <v>8353665</v>
      </c>
      <c r="W202" s="75">
        <f t="shared" si="60"/>
        <v>0</v>
      </c>
      <c r="X202" s="76">
        <f t="shared" si="61"/>
        <v>0.8460235075459022</v>
      </c>
      <c r="Y202" s="71">
        <v>489694473</v>
      </c>
      <c r="Z202" s="73">
        <v>-28327</v>
      </c>
      <c r="AA202" s="74">
        <f t="shared" si="67"/>
        <v>489666146</v>
      </c>
      <c r="AB202" s="75">
        <f t="shared" si="62"/>
        <v>-5.7846272649272884E-05</v>
      </c>
      <c r="AC202" s="76">
        <f t="shared" si="63"/>
        <v>0.022982060379563463</v>
      </c>
      <c r="AD202" s="71">
        <v>13302453</v>
      </c>
      <c r="AE202" s="76">
        <f t="shared" si="64"/>
        <v>0</v>
      </c>
      <c r="AF202" s="71">
        <v>0</v>
      </c>
      <c r="AG202" s="71">
        <v>578818991</v>
      </c>
      <c r="AH202" s="73">
        <v>-928095</v>
      </c>
      <c r="AI202" s="74">
        <v>577890896</v>
      </c>
      <c r="AJ202" s="75">
        <f t="shared" si="65"/>
        <v>-0.001603428730623664</v>
      </c>
      <c r="AK202" s="71">
        <v>0</v>
      </c>
      <c r="AL202" s="71">
        <v>0</v>
      </c>
      <c r="AM202" s="3">
        <v>0</v>
      </c>
      <c r="AN202" s="77"/>
    </row>
    <row r="203" spans="1:40" ht="12.75">
      <c r="A203" s="68" t="s">
        <v>411</v>
      </c>
      <c r="B203" s="69" t="s">
        <v>410</v>
      </c>
      <c r="C203" s="26">
        <v>3</v>
      </c>
      <c r="D203" s="26"/>
      <c r="E203" s="70">
        <f t="shared" si="51"/>
        <v>0.042316886681786854</v>
      </c>
      <c r="F203" s="71">
        <v>41170299</v>
      </c>
      <c r="G203" s="72">
        <f t="shared" si="52"/>
        <v>0.007941928743330957</v>
      </c>
      <c r="H203" s="71">
        <v>7726740</v>
      </c>
      <c r="I203" s="72">
        <f t="shared" si="53"/>
        <v>0.012968435321351739</v>
      </c>
      <c r="J203" s="71">
        <v>12617052</v>
      </c>
      <c r="K203" s="73">
        <v>-65374</v>
      </c>
      <c r="L203" s="74">
        <f t="shared" si="54"/>
        <v>12551678</v>
      </c>
      <c r="M203" s="75">
        <f t="shared" si="55"/>
        <v>-0.0051814005363535</v>
      </c>
      <c r="N203" s="76">
        <f t="shared" si="56"/>
        <v>0.4319444465643848</v>
      </c>
      <c r="O203" s="71">
        <v>420240793</v>
      </c>
      <c r="P203" s="73">
        <v>-7631701</v>
      </c>
      <c r="Q203" s="74">
        <f t="shared" si="57"/>
        <v>412609092</v>
      </c>
      <c r="R203" s="75">
        <f t="shared" si="58"/>
        <v>-0.018160305061103384</v>
      </c>
      <c r="S203" s="76">
        <f t="shared" si="59"/>
        <v>0.1044518927585638</v>
      </c>
      <c r="T203" s="71">
        <v>101621740</v>
      </c>
      <c r="U203" s="73">
        <v>-103004</v>
      </c>
      <c r="V203" s="74">
        <f t="shared" si="66"/>
        <v>101518736</v>
      </c>
      <c r="W203" s="75">
        <f t="shared" si="60"/>
        <v>-0.0010136020107508492</v>
      </c>
      <c r="X203" s="76">
        <f t="shared" si="61"/>
        <v>0.38991341829489007</v>
      </c>
      <c r="Y203" s="71">
        <v>379348607</v>
      </c>
      <c r="Z203" s="73">
        <v>3949535</v>
      </c>
      <c r="AA203" s="74">
        <f t="shared" si="67"/>
        <v>383298142</v>
      </c>
      <c r="AB203" s="75">
        <f t="shared" si="62"/>
        <v>0.010411360229405035</v>
      </c>
      <c r="AC203" s="76">
        <f t="shared" si="63"/>
        <v>0.010462991635691768</v>
      </c>
      <c r="AD203" s="71">
        <v>10179494</v>
      </c>
      <c r="AE203" s="76">
        <f t="shared" si="64"/>
        <v>0</v>
      </c>
      <c r="AF203" s="71">
        <v>0</v>
      </c>
      <c r="AG203" s="71">
        <v>972904725</v>
      </c>
      <c r="AH203" s="73">
        <v>-3850544</v>
      </c>
      <c r="AI203" s="74">
        <v>969054181</v>
      </c>
      <c r="AJ203" s="75">
        <f t="shared" si="65"/>
        <v>-0.00395778116916844</v>
      </c>
      <c r="AK203" s="71">
        <v>0</v>
      </c>
      <c r="AL203" s="71">
        <v>333290</v>
      </c>
      <c r="AM203" s="3">
        <v>0</v>
      </c>
      <c r="AN203" s="77"/>
    </row>
    <row r="204" spans="1:40" ht="12.75">
      <c r="A204" s="68" t="s">
        <v>413</v>
      </c>
      <c r="B204" s="69" t="s">
        <v>412</v>
      </c>
      <c r="C204" s="26">
        <v>3</v>
      </c>
      <c r="D204" s="26"/>
      <c r="E204" s="70">
        <f t="shared" si="51"/>
        <v>0.05644034570698828</v>
      </c>
      <c r="F204" s="71">
        <v>22516353</v>
      </c>
      <c r="G204" s="72">
        <f t="shared" si="52"/>
        <v>0.06926425550401616</v>
      </c>
      <c r="H204" s="71">
        <v>27632333</v>
      </c>
      <c r="I204" s="72">
        <f t="shared" si="53"/>
        <v>0.014213213900054603</v>
      </c>
      <c r="J204" s="71">
        <v>5670230</v>
      </c>
      <c r="K204" s="73">
        <v>-29380</v>
      </c>
      <c r="L204" s="74">
        <f t="shared" si="54"/>
        <v>5640850</v>
      </c>
      <c r="M204" s="75">
        <f t="shared" si="55"/>
        <v>-0.0051814476661440545</v>
      </c>
      <c r="N204" s="76">
        <f t="shared" si="56"/>
        <v>0.10867444509019616</v>
      </c>
      <c r="O204" s="71">
        <v>43354663</v>
      </c>
      <c r="P204" s="73">
        <v>32423</v>
      </c>
      <c r="Q204" s="74">
        <f t="shared" si="57"/>
        <v>43387086</v>
      </c>
      <c r="R204" s="75">
        <f t="shared" si="58"/>
        <v>0.0007478549654508905</v>
      </c>
      <c r="S204" s="76">
        <f t="shared" si="59"/>
        <v>0.023973204942333102</v>
      </c>
      <c r="T204" s="71">
        <v>9563888</v>
      </c>
      <c r="U204" s="73">
        <v>0</v>
      </c>
      <c r="V204" s="74">
        <f t="shared" si="66"/>
        <v>9563888</v>
      </c>
      <c r="W204" s="75">
        <f t="shared" si="60"/>
        <v>0</v>
      </c>
      <c r="X204" s="76">
        <f t="shared" si="61"/>
        <v>0.705180078940798</v>
      </c>
      <c r="Y204" s="71">
        <v>281325059</v>
      </c>
      <c r="Z204" s="73">
        <v>7568492</v>
      </c>
      <c r="AA204" s="74">
        <f t="shared" si="67"/>
        <v>288893551</v>
      </c>
      <c r="AB204" s="75">
        <f t="shared" si="62"/>
        <v>0.026903013997057405</v>
      </c>
      <c r="AC204" s="76">
        <f t="shared" si="63"/>
        <v>0.022254455915613633</v>
      </c>
      <c r="AD204" s="71">
        <v>8878209</v>
      </c>
      <c r="AE204" s="76">
        <f t="shared" si="64"/>
        <v>0</v>
      </c>
      <c r="AF204" s="71">
        <v>0</v>
      </c>
      <c r="AG204" s="71">
        <v>398940735</v>
      </c>
      <c r="AH204" s="73">
        <v>7571535</v>
      </c>
      <c r="AI204" s="74">
        <v>406512270</v>
      </c>
      <c r="AJ204" s="75">
        <f t="shared" si="65"/>
        <v>0.018979097233577814</v>
      </c>
      <c r="AK204" s="71">
        <v>0</v>
      </c>
      <c r="AL204" s="71">
        <v>0</v>
      </c>
      <c r="AM204" s="3">
        <v>0</v>
      </c>
      <c r="AN204" s="77"/>
    </row>
    <row r="205" spans="1:40" ht="12.75">
      <c r="A205" s="68" t="s">
        <v>415</v>
      </c>
      <c r="B205" s="69" t="s">
        <v>414</v>
      </c>
      <c r="C205" s="26">
        <v>3</v>
      </c>
      <c r="D205" s="26"/>
      <c r="E205" s="70">
        <f t="shared" si="51"/>
        <v>0.054382532060591786</v>
      </c>
      <c r="F205" s="71">
        <v>24179387</v>
      </c>
      <c r="G205" s="72">
        <f t="shared" si="52"/>
        <v>0.004210720398948134</v>
      </c>
      <c r="H205" s="71">
        <v>1872157</v>
      </c>
      <c r="I205" s="72">
        <f t="shared" si="53"/>
        <v>0.009614020584238256</v>
      </c>
      <c r="J205" s="71">
        <v>4274555</v>
      </c>
      <c r="K205" s="73">
        <v>-22147</v>
      </c>
      <c r="L205" s="74">
        <f t="shared" si="54"/>
        <v>4252408</v>
      </c>
      <c r="M205" s="75">
        <f t="shared" si="55"/>
        <v>-0.00518112411701335</v>
      </c>
      <c r="N205" s="76">
        <f t="shared" si="56"/>
        <v>0.1473430289440282</v>
      </c>
      <c r="O205" s="71">
        <v>65511185</v>
      </c>
      <c r="P205" s="73">
        <v>88756</v>
      </c>
      <c r="Q205" s="74">
        <f t="shared" si="57"/>
        <v>65599941</v>
      </c>
      <c r="R205" s="75">
        <f t="shared" si="58"/>
        <v>0.00135482208114538</v>
      </c>
      <c r="S205" s="76">
        <f t="shared" si="59"/>
        <v>0.016329459692720153</v>
      </c>
      <c r="T205" s="71">
        <v>7260352</v>
      </c>
      <c r="U205" s="73">
        <v>0</v>
      </c>
      <c r="V205" s="74">
        <f t="shared" si="66"/>
        <v>7260352</v>
      </c>
      <c r="W205" s="75">
        <f t="shared" si="60"/>
        <v>0</v>
      </c>
      <c r="X205" s="76">
        <f t="shared" si="61"/>
        <v>0.7485345633357577</v>
      </c>
      <c r="Y205" s="71">
        <v>332811037</v>
      </c>
      <c r="Z205" s="73">
        <v>8222126</v>
      </c>
      <c r="AA205" s="74">
        <f t="shared" si="67"/>
        <v>341033163</v>
      </c>
      <c r="AB205" s="75">
        <f t="shared" si="62"/>
        <v>0.024705088130836238</v>
      </c>
      <c r="AC205" s="76">
        <f t="shared" si="63"/>
        <v>0.019585674983715697</v>
      </c>
      <c r="AD205" s="71">
        <v>8708120</v>
      </c>
      <c r="AE205" s="76">
        <f t="shared" si="64"/>
        <v>0</v>
      </c>
      <c r="AF205" s="71">
        <v>0</v>
      </c>
      <c r="AG205" s="71">
        <v>444616793</v>
      </c>
      <c r="AH205" s="73">
        <v>8288735</v>
      </c>
      <c r="AI205" s="74">
        <v>452905528</v>
      </c>
      <c r="AJ205" s="75">
        <f t="shared" si="65"/>
        <v>0.01864242451139267</v>
      </c>
      <c r="AK205" s="71">
        <v>3473790</v>
      </c>
      <c r="AL205" s="71">
        <v>4063975</v>
      </c>
      <c r="AM205" s="3">
        <v>0</v>
      </c>
      <c r="AN205" s="77"/>
    </row>
    <row r="206" spans="1:40" ht="12.75">
      <c r="A206" s="68" t="s">
        <v>417</v>
      </c>
      <c r="B206" s="69" t="s">
        <v>416</v>
      </c>
      <c r="C206" s="26">
        <v>3</v>
      </c>
      <c r="D206" s="26"/>
      <c r="E206" s="70">
        <f t="shared" si="51"/>
        <v>0.030156870648664184</v>
      </c>
      <c r="F206" s="71">
        <v>20182445</v>
      </c>
      <c r="G206" s="72">
        <f t="shared" si="52"/>
        <v>0.05301292419041424</v>
      </c>
      <c r="H206" s="71">
        <v>35478828</v>
      </c>
      <c r="I206" s="72">
        <f t="shared" si="53"/>
        <v>0.013389467407383686</v>
      </c>
      <c r="J206" s="71">
        <v>8960883</v>
      </c>
      <c r="K206" s="73">
        <v>-46429</v>
      </c>
      <c r="L206" s="74">
        <f t="shared" si="54"/>
        <v>8914454</v>
      </c>
      <c r="M206" s="75">
        <f t="shared" si="55"/>
        <v>-0.005181297423479361</v>
      </c>
      <c r="N206" s="76">
        <f t="shared" si="56"/>
        <v>0.1845044585678216</v>
      </c>
      <c r="O206" s="71">
        <v>123479360</v>
      </c>
      <c r="P206" s="73">
        <v>-59196</v>
      </c>
      <c r="Q206" s="74">
        <f t="shared" si="57"/>
        <v>123420164</v>
      </c>
      <c r="R206" s="75">
        <f t="shared" si="58"/>
        <v>-0.00047939995801727514</v>
      </c>
      <c r="S206" s="76">
        <f t="shared" si="59"/>
        <v>0.035705092515756154</v>
      </c>
      <c r="T206" s="71">
        <v>23895585</v>
      </c>
      <c r="U206" s="73">
        <v>-29323</v>
      </c>
      <c r="V206" s="74">
        <f t="shared" si="66"/>
        <v>23866262</v>
      </c>
      <c r="W206" s="75">
        <f t="shared" si="60"/>
        <v>-0.0012271304510854202</v>
      </c>
      <c r="X206" s="76">
        <f t="shared" si="61"/>
        <v>0.6672764290712033</v>
      </c>
      <c r="Y206" s="71">
        <v>446573850</v>
      </c>
      <c r="Z206" s="73">
        <v>10159184</v>
      </c>
      <c r="AA206" s="74">
        <f t="shared" si="67"/>
        <v>456733034</v>
      </c>
      <c r="AB206" s="75">
        <f t="shared" si="62"/>
        <v>0.022749169034416143</v>
      </c>
      <c r="AC206" s="76">
        <f t="shared" si="63"/>
        <v>0.01595475759875682</v>
      </c>
      <c r="AD206" s="71">
        <v>10677700</v>
      </c>
      <c r="AE206" s="76">
        <f t="shared" si="64"/>
        <v>0</v>
      </c>
      <c r="AF206" s="71">
        <v>0</v>
      </c>
      <c r="AG206" s="71">
        <v>669248651</v>
      </c>
      <c r="AH206" s="73">
        <v>10024236</v>
      </c>
      <c r="AI206" s="74">
        <v>679272887</v>
      </c>
      <c r="AJ206" s="75">
        <f t="shared" si="65"/>
        <v>0.014978343228666442</v>
      </c>
      <c r="AK206" s="71">
        <v>0</v>
      </c>
      <c r="AL206" s="71">
        <v>0</v>
      </c>
      <c r="AM206" s="3">
        <v>0</v>
      </c>
      <c r="AN206" s="77"/>
    </row>
    <row r="207" spans="1:40" ht="12.75">
      <c r="A207" s="68" t="s">
        <v>419</v>
      </c>
      <c r="B207" s="69" t="s">
        <v>418</v>
      </c>
      <c r="C207" s="26">
        <v>3</v>
      </c>
      <c r="D207" s="26"/>
      <c r="E207" s="70">
        <f t="shared" si="51"/>
        <v>0.014604571639450883</v>
      </c>
      <c r="F207" s="71">
        <v>37503817</v>
      </c>
      <c r="G207" s="72">
        <f t="shared" si="52"/>
        <v>0.004930074397769826</v>
      </c>
      <c r="H207" s="71">
        <v>12660187</v>
      </c>
      <c r="I207" s="72">
        <f t="shared" si="53"/>
        <v>0.004630504370661161</v>
      </c>
      <c r="J207" s="71">
        <v>11890906</v>
      </c>
      <c r="K207" s="73">
        <v>-61611</v>
      </c>
      <c r="L207" s="74">
        <f t="shared" si="54"/>
        <v>11829295</v>
      </c>
      <c r="M207" s="75">
        <f t="shared" si="55"/>
        <v>-0.005181354557844457</v>
      </c>
      <c r="N207" s="76">
        <f t="shared" si="56"/>
        <v>0.754421776145321</v>
      </c>
      <c r="O207" s="71">
        <v>1937317775</v>
      </c>
      <c r="P207" s="73">
        <v>-19971646</v>
      </c>
      <c r="Q207" s="74">
        <f t="shared" si="57"/>
        <v>1917346129</v>
      </c>
      <c r="R207" s="75">
        <f t="shared" si="58"/>
        <v>-0.010308915892747642</v>
      </c>
      <c r="S207" s="76">
        <f t="shared" si="59"/>
        <v>0.21632965224562895</v>
      </c>
      <c r="T207" s="71">
        <v>555523838</v>
      </c>
      <c r="U207" s="73">
        <v>-11292516</v>
      </c>
      <c r="V207" s="74">
        <f t="shared" si="66"/>
        <v>544231322</v>
      </c>
      <c r="W207" s="75">
        <f t="shared" si="60"/>
        <v>-0.020327689340308742</v>
      </c>
      <c r="X207" s="76">
        <f t="shared" si="61"/>
        <v>0.004647762102090085</v>
      </c>
      <c r="Y207" s="71">
        <v>11935223</v>
      </c>
      <c r="Z207" s="73">
        <v>341006</v>
      </c>
      <c r="AA207" s="74">
        <f t="shared" si="67"/>
        <v>12276229</v>
      </c>
      <c r="AB207" s="75">
        <f t="shared" si="62"/>
        <v>0.028571397451057263</v>
      </c>
      <c r="AC207" s="76">
        <f t="shared" si="63"/>
        <v>0.00043565909907803026</v>
      </c>
      <c r="AD207" s="71">
        <v>1118751</v>
      </c>
      <c r="AE207" s="76">
        <f t="shared" si="64"/>
        <v>0</v>
      </c>
      <c r="AF207" s="71">
        <v>0</v>
      </c>
      <c r="AG207" s="71">
        <v>2567950497</v>
      </c>
      <c r="AH207" s="73">
        <v>-30984767</v>
      </c>
      <c r="AI207" s="74">
        <v>2536965730</v>
      </c>
      <c r="AJ207" s="75">
        <f t="shared" si="65"/>
        <v>-0.012065951830534839</v>
      </c>
      <c r="AK207" s="71">
        <v>68467</v>
      </c>
      <c r="AL207" s="71">
        <v>2190444</v>
      </c>
      <c r="AM207" s="3">
        <v>0</v>
      </c>
      <c r="AN207" s="77"/>
    </row>
    <row r="208" spans="1:40" ht="12.75">
      <c r="A208" s="68" t="s">
        <v>421</v>
      </c>
      <c r="B208" s="69" t="s">
        <v>420</v>
      </c>
      <c r="C208" s="26">
        <v>3</v>
      </c>
      <c r="D208" s="26"/>
      <c r="E208" s="70">
        <f t="shared" si="51"/>
        <v>0.024135021555583922</v>
      </c>
      <c r="F208" s="71">
        <v>114703848</v>
      </c>
      <c r="G208" s="72">
        <f t="shared" si="52"/>
        <v>0.00264609014144217</v>
      </c>
      <c r="H208" s="71">
        <v>12575780</v>
      </c>
      <c r="I208" s="72">
        <f t="shared" si="53"/>
        <v>0.0013318543736789738</v>
      </c>
      <c r="J208" s="71">
        <v>6329757</v>
      </c>
      <c r="K208" s="73">
        <v>-32797</v>
      </c>
      <c r="L208" s="74">
        <f t="shared" si="54"/>
        <v>6296960</v>
      </c>
      <c r="M208" s="75">
        <f t="shared" si="55"/>
        <v>-0.005181399538718469</v>
      </c>
      <c r="N208" s="76">
        <f t="shared" si="56"/>
        <v>0.6692249610901376</v>
      </c>
      <c r="O208" s="71">
        <v>3180551467</v>
      </c>
      <c r="P208" s="73">
        <v>-32789196</v>
      </c>
      <c r="Q208" s="74">
        <f t="shared" si="57"/>
        <v>3147762271</v>
      </c>
      <c r="R208" s="75">
        <f t="shared" si="58"/>
        <v>-0.010309280117050845</v>
      </c>
      <c r="S208" s="76">
        <f t="shared" si="59"/>
        <v>0.29779029748190644</v>
      </c>
      <c r="T208" s="71">
        <v>1415275016</v>
      </c>
      <c r="U208" s="73">
        <v>-28883159</v>
      </c>
      <c r="V208" s="74">
        <f t="shared" si="66"/>
        <v>1386391857</v>
      </c>
      <c r="W208" s="75">
        <f t="shared" si="60"/>
        <v>-0.02040816002082241</v>
      </c>
      <c r="X208" s="76">
        <f t="shared" si="61"/>
        <v>0.004459692210870336</v>
      </c>
      <c r="Y208" s="71">
        <v>21195086</v>
      </c>
      <c r="Z208" s="73">
        <v>605574</v>
      </c>
      <c r="AA208" s="74">
        <f t="shared" si="67"/>
        <v>21800660</v>
      </c>
      <c r="AB208" s="75">
        <f t="shared" si="62"/>
        <v>0.028571433963513995</v>
      </c>
      <c r="AC208" s="76">
        <f t="shared" si="63"/>
        <v>0.000412083146380512</v>
      </c>
      <c r="AD208" s="71">
        <v>1958462</v>
      </c>
      <c r="AE208" s="76">
        <f t="shared" si="64"/>
        <v>0</v>
      </c>
      <c r="AF208" s="71">
        <v>0</v>
      </c>
      <c r="AG208" s="71">
        <v>4752589416</v>
      </c>
      <c r="AH208" s="73">
        <v>-61099578</v>
      </c>
      <c r="AI208" s="74">
        <v>4691489838</v>
      </c>
      <c r="AJ208" s="75">
        <f t="shared" si="65"/>
        <v>-0.01285606069699668</v>
      </c>
      <c r="AK208" s="71">
        <v>0</v>
      </c>
      <c r="AL208" s="71">
        <v>0</v>
      </c>
      <c r="AM208" s="3">
        <v>0</v>
      </c>
      <c r="AN208" s="77"/>
    </row>
    <row r="209" spans="1:40" ht="12.75">
      <c r="A209" s="68" t="s">
        <v>423</v>
      </c>
      <c r="B209" s="69" t="s">
        <v>422</v>
      </c>
      <c r="C209" s="26">
        <v>3</v>
      </c>
      <c r="D209" s="26"/>
      <c r="E209" s="70">
        <f t="shared" si="51"/>
        <v>0.019671591018571723</v>
      </c>
      <c r="F209" s="71">
        <v>38660552</v>
      </c>
      <c r="G209" s="72">
        <f t="shared" si="52"/>
        <v>0.004585207866675789</v>
      </c>
      <c r="H209" s="71">
        <v>9011303</v>
      </c>
      <c r="I209" s="72">
        <f t="shared" si="53"/>
        <v>0.00318995379250462</v>
      </c>
      <c r="J209" s="71">
        <v>6269212</v>
      </c>
      <c r="K209" s="73">
        <v>-32483</v>
      </c>
      <c r="L209" s="74">
        <f t="shared" si="54"/>
        <v>6236729</v>
      </c>
      <c r="M209" s="75">
        <f t="shared" si="55"/>
        <v>-0.005181352935584249</v>
      </c>
      <c r="N209" s="76">
        <f t="shared" si="56"/>
        <v>0.7843199113682612</v>
      </c>
      <c r="O209" s="71">
        <v>1541422892</v>
      </c>
      <c r="P209" s="73">
        <v>-9946348</v>
      </c>
      <c r="Q209" s="74">
        <f t="shared" si="57"/>
        <v>1531476544</v>
      </c>
      <c r="R209" s="75">
        <f t="shared" si="58"/>
        <v>-0.006452705517494027</v>
      </c>
      <c r="S209" s="76">
        <f t="shared" si="59"/>
        <v>0.09506477169900028</v>
      </c>
      <c r="T209" s="71">
        <v>186830671</v>
      </c>
      <c r="U209" s="73">
        <v>-3736265</v>
      </c>
      <c r="V209" s="74">
        <f t="shared" si="66"/>
        <v>183094406</v>
      </c>
      <c r="W209" s="75">
        <f t="shared" si="60"/>
        <v>-0.019998135102774425</v>
      </c>
      <c r="X209" s="76">
        <f t="shared" si="61"/>
        <v>0.08483345106921145</v>
      </c>
      <c r="Y209" s="71">
        <v>166723070</v>
      </c>
      <c r="Z209" s="73">
        <v>4180045</v>
      </c>
      <c r="AA209" s="74">
        <f t="shared" si="67"/>
        <v>170903115</v>
      </c>
      <c r="AB209" s="75">
        <f t="shared" si="62"/>
        <v>0.025071785206450432</v>
      </c>
      <c r="AC209" s="76">
        <f t="shared" si="63"/>
        <v>0.008335113185775003</v>
      </c>
      <c r="AD209" s="71">
        <v>16380987</v>
      </c>
      <c r="AE209" s="76">
        <f t="shared" si="64"/>
        <v>0</v>
      </c>
      <c r="AF209" s="71">
        <v>0</v>
      </c>
      <c r="AG209" s="71">
        <v>1965298687</v>
      </c>
      <c r="AH209" s="73">
        <v>-9535051</v>
      </c>
      <c r="AI209" s="74">
        <v>1955763636</v>
      </c>
      <c r="AJ209" s="75">
        <f t="shared" si="65"/>
        <v>-0.004851705780435399</v>
      </c>
      <c r="AK209" s="71">
        <v>0</v>
      </c>
      <c r="AL209" s="71">
        <v>3169974</v>
      </c>
      <c r="AM209" s="3">
        <v>0</v>
      </c>
      <c r="AN209" s="77"/>
    </row>
    <row r="210" spans="1:40" ht="12.75">
      <c r="A210" s="68" t="s">
        <v>425</v>
      </c>
      <c r="B210" s="69" t="s">
        <v>424</v>
      </c>
      <c r="C210" s="26">
        <v>3</v>
      </c>
      <c r="D210" s="26"/>
      <c r="E210" s="70">
        <f t="shared" si="51"/>
        <v>0.04957327365828014</v>
      </c>
      <c r="F210" s="71">
        <v>64011003</v>
      </c>
      <c r="G210" s="72">
        <f t="shared" si="52"/>
        <v>0.004297814665904171</v>
      </c>
      <c r="H210" s="71">
        <v>5549511</v>
      </c>
      <c r="I210" s="72">
        <f t="shared" si="53"/>
        <v>0.003501288959266156</v>
      </c>
      <c r="J210" s="71">
        <v>4521005</v>
      </c>
      <c r="K210" s="73">
        <v>-23425</v>
      </c>
      <c r="L210" s="74">
        <f t="shared" si="54"/>
        <v>4497580</v>
      </c>
      <c r="M210" s="75">
        <f t="shared" si="55"/>
        <v>-0.00518137007147747</v>
      </c>
      <c r="N210" s="76">
        <f t="shared" si="56"/>
        <v>0.5043349766134602</v>
      </c>
      <c r="O210" s="71">
        <v>651217588</v>
      </c>
      <c r="P210" s="73">
        <v>-6713584</v>
      </c>
      <c r="Q210" s="74">
        <f t="shared" si="57"/>
        <v>644504004</v>
      </c>
      <c r="R210" s="75">
        <f t="shared" si="58"/>
        <v>-0.010309279300361894</v>
      </c>
      <c r="S210" s="76">
        <f t="shared" si="59"/>
        <v>0.2592252015911549</v>
      </c>
      <c r="T210" s="71">
        <v>334721997</v>
      </c>
      <c r="U210" s="73">
        <v>-6831060</v>
      </c>
      <c r="V210" s="74">
        <f t="shared" si="66"/>
        <v>327890937</v>
      </c>
      <c r="W210" s="75">
        <f t="shared" si="60"/>
        <v>-0.020408159789988348</v>
      </c>
      <c r="X210" s="76">
        <f t="shared" si="61"/>
        <v>0.1609233143258497</v>
      </c>
      <c r="Y210" s="71">
        <v>207790650</v>
      </c>
      <c r="Z210" s="73">
        <v>5936876</v>
      </c>
      <c r="AA210" s="74">
        <f t="shared" si="67"/>
        <v>213727526</v>
      </c>
      <c r="AB210" s="75">
        <f t="shared" si="62"/>
        <v>0.02857142994643888</v>
      </c>
      <c r="AC210" s="76">
        <f t="shared" si="63"/>
        <v>0.01814413018608473</v>
      </c>
      <c r="AD210" s="71">
        <v>23428430</v>
      </c>
      <c r="AE210" s="76">
        <f t="shared" si="64"/>
        <v>0</v>
      </c>
      <c r="AF210" s="71">
        <v>0</v>
      </c>
      <c r="AG210" s="71">
        <v>1291240184</v>
      </c>
      <c r="AH210" s="73">
        <v>-7631193</v>
      </c>
      <c r="AI210" s="74">
        <v>1283608991</v>
      </c>
      <c r="AJ210" s="75">
        <f t="shared" si="65"/>
        <v>-0.005909971742329234</v>
      </c>
      <c r="AK210" s="71">
        <v>0</v>
      </c>
      <c r="AL210" s="71">
        <v>0</v>
      </c>
      <c r="AM210" s="3">
        <v>0</v>
      </c>
      <c r="AN210" s="77"/>
    </row>
    <row r="211" spans="1:40" ht="12.75">
      <c r="A211" s="68" t="s">
        <v>427</v>
      </c>
      <c r="B211" s="69" t="s">
        <v>426</v>
      </c>
      <c r="C211" s="26">
        <v>3</v>
      </c>
      <c r="D211" s="26"/>
      <c r="E211" s="70">
        <f t="shared" si="51"/>
        <v>0.02453217444496516</v>
      </c>
      <c r="F211" s="71">
        <v>17369476</v>
      </c>
      <c r="G211" s="72">
        <f t="shared" si="52"/>
        <v>0.013461844357029462</v>
      </c>
      <c r="H211" s="71">
        <v>9531368</v>
      </c>
      <c r="I211" s="72">
        <f t="shared" si="53"/>
        <v>0.02499920373955739</v>
      </c>
      <c r="J211" s="71">
        <v>17700146</v>
      </c>
      <c r="K211" s="73">
        <v>-91711</v>
      </c>
      <c r="L211" s="74">
        <f t="shared" si="54"/>
        <v>17608435</v>
      </c>
      <c r="M211" s="75">
        <f t="shared" si="55"/>
        <v>-0.0051813696903969045</v>
      </c>
      <c r="N211" s="76">
        <f t="shared" si="56"/>
        <v>0.5353257437384316</v>
      </c>
      <c r="O211" s="71">
        <v>379025825</v>
      </c>
      <c r="P211" s="73">
        <v>-757</v>
      </c>
      <c r="Q211" s="74">
        <f t="shared" si="57"/>
        <v>379025068</v>
      </c>
      <c r="R211" s="75">
        <f t="shared" si="58"/>
        <v>-1.997225386950876E-06</v>
      </c>
      <c r="S211" s="76">
        <f t="shared" si="59"/>
        <v>0.07122569608935357</v>
      </c>
      <c r="T211" s="71">
        <v>50429815</v>
      </c>
      <c r="U211" s="73">
        <v>0</v>
      </c>
      <c r="V211" s="74">
        <f t="shared" si="66"/>
        <v>50429815</v>
      </c>
      <c r="W211" s="75">
        <f t="shared" si="60"/>
        <v>0</v>
      </c>
      <c r="X211" s="76">
        <f t="shared" si="61"/>
        <v>0.3190218455519533</v>
      </c>
      <c r="Y211" s="71">
        <v>225876524</v>
      </c>
      <c r="Z211" s="73">
        <v>2241645</v>
      </c>
      <c r="AA211" s="74">
        <f t="shared" si="67"/>
        <v>228118169</v>
      </c>
      <c r="AB211" s="75">
        <f t="shared" si="62"/>
        <v>0.009924205314935694</v>
      </c>
      <c r="AC211" s="76">
        <f t="shared" si="63"/>
        <v>0.011433492078709594</v>
      </c>
      <c r="AD211" s="71">
        <v>8095237</v>
      </c>
      <c r="AE211" s="76">
        <f t="shared" si="64"/>
        <v>0</v>
      </c>
      <c r="AF211" s="71">
        <v>0</v>
      </c>
      <c r="AG211" s="71">
        <v>708028391</v>
      </c>
      <c r="AH211" s="73">
        <v>2149177</v>
      </c>
      <c r="AI211" s="74">
        <v>710177568</v>
      </c>
      <c r="AJ211" s="75">
        <f t="shared" si="65"/>
        <v>0.003035439012501407</v>
      </c>
      <c r="AK211" s="71">
        <v>21184408</v>
      </c>
      <c r="AL211" s="71">
        <v>4447441</v>
      </c>
      <c r="AM211" s="3">
        <v>0</v>
      </c>
      <c r="AN211" s="77"/>
    </row>
    <row r="212" spans="1:40" ht="12.75">
      <c r="A212" s="68" t="s">
        <v>429</v>
      </c>
      <c r="B212" s="69" t="s">
        <v>428</v>
      </c>
      <c r="C212" s="26">
        <v>3</v>
      </c>
      <c r="D212" s="26"/>
      <c r="E212" s="70">
        <f t="shared" si="51"/>
        <v>0.017619722862074402</v>
      </c>
      <c r="F212" s="71">
        <v>5102463</v>
      </c>
      <c r="G212" s="72">
        <f t="shared" si="52"/>
        <v>0.013856747793132269</v>
      </c>
      <c r="H212" s="71">
        <v>4012750</v>
      </c>
      <c r="I212" s="72">
        <f t="shared" si="53"/>
        <v>0.037421817459500836</v>
      </c>
      <c r="J212" s="71">
        <v>10836915</v>
      </c>
      <c r="K212" s="73">
        <v>-56150</v>
      </c>
      <c r="L212" s="74">
        <f t="shared" si="54"/>
        <v>10780765</v>
      </c>
      <c r="M212" s="75">
        <f t="shared" si="55"/>
        <v>-0.005181363884463429</v>
      </c>
      <c r="N212" s="76">
        <f t="shared" si="56"/>
        <v>0.5227021666179832</v>
      </c>
      <c r="O212" s="71">
        <v>151368355</v>
      </c>
      <c r="P212" s="73">
        <v>0</v>
      </c>
      <c r="Q212" s="74">
        <f t="shared" si="57"/>
        <v>151368355</v>
      </c>
      <c r="R212" s="75">
        <f t="shared" si="58"/>
        <v>0</v>
      </c>
      <c r="S212" s="76">
        <f t="shared" si="59"/>
        <v>0.011948520559817238</v>
      </c>
      <c r="T212" s="71">
        <v>3460150</v>
      </c>
      <c r="U212" s="73">
        <v>0</v>
      </c>
      <c r="V212" s="74">
        <f t="shared" si="66"/>
        <v>3460150</v>
      </c>
      <c r="W212" s="75">
        <f t="shared" si="60"/>
        <v>0</v>
      </c>
      <c r="X212" s="76">
        <f t="shared" si="61"/>
        <v>0.3847408426269427</v>
      </c>
      <c r="Y212" s="71">
        <v>111416390</v>
      </c>
      <c r="Z212" s="73">
        <v>0</v>
      </c>
      <c r="AA212" s="74">
        <f t="shared" si="67"/>
        <v>111416390</v>
      </c>
      <c r="AB212" s="75">
        <f t="shared" si="62"/>
        <v>0</v>
      </c>
      <c r="AC212" s="76">
        <f t="shared" si="63"/>
        <v>0.011710182080549407</v>
      </c>
      <c r="AD212" s="71">
        <v>3391130</v>
      </c>
      <c r="AE212" s="76">
        <f t="shared" si="64"/>
        <v>0</v>
      </c>
      <c r="AF212" s="71">
        <v>0</v>
      </c>
      <c r="AG212" s="71">
        <v>289588153</v>
      </c>
      <c r="AH212" s="73">
        <v>-56150</v>
      </c>
      <c r="AI212" s="74">
        <v>289532003</v>
      </c>
      <c r="AJ212" s="75">
        <f t="shared" si="65"/>
        <v>-0.00019389605347564062</v>
      </c>
      <c r="AK212" s="71">
        <v>397500</v>
      </c>
      <c r="AL212" s="71">
        <v>18120</v>
      </c>
      <c r="AM212" s="3">
        <v>0</v>
      </c>
      <c r="AN212" s="77"/>
    </row>
    <row r="213" spans="1:40" ht="12.75">
      <c r="A213" s="68" t="s">
        <v>431</v>
      </c>
      <c r="B213" s="69" t="s">
        <v>430</v>
      </c>
      <c r="C213" s="26">
        <v>3</v>
      </c>
      <c r="D213" s="26"/>
      <c r="E213" s="70">
        <f t="shared" si="51"/>
        <v>0.04142224858000538</v>
      </c>
      <c r="F213" s="71">
        <v>39432883</v>
      </c>
      <c r="G213" s="72">
        <f t="shared" si="52"/>
        <v>0.0036337271955220107</v>
      </c>
      <c r="H213" s="71">
        <v>3459212</v>
      </c>
      <c r="I213" s="72">
        <f t="shared" si="53"/>
        <v>0.008265794154705153</v>
      </c>
      <c r="J213" s="71">
        <v>7868817</v>
      </c>
      <c r="K213" s="73">
        <v>-40771</v>
      </c>
      <c r="L213" s="74">
        <f t="shared" si="54"/>
        <v>7828046</v>
      </c>
      <c r="M213" s="75">
        <f t="shared" si="55"/>
        <v>-0.005181337931737388</v>
      </c>
      <c r="N213" s="76">
        <f t="shared" si="56"/>
        <v>0.35649004267819423</v>
      </c>
      <c r="O213" s="71">
        <v>339369074</v>
      </c>
      <c r="P213" s="73">
        <v>0</v>
      </c>
      <c r="Q213" s="74">
        <f t="shared" si="57"/>
        <v>339369074</v>
      </c>
      <c r="R213" s="75">
        <f t="shared" si="58"/>
        <v>0</v>
      </c>
      <c r="S213" s="76">
        <f t="shared" si="59"/>
        <v>0.05786959925053628</v>
      </c>
      <c r="T213" s="71">
        <v>55090325</v>
      </c>
      <c r="U213" s="73">
        <v>0</v>
      </c>
      <c r="V213" s="74">
        <f t="shared" si="66"/>
        <v>55090325</v>
      </c>
      <c r="W213" s="75">
        <f t="shared" si="60"/>
        <v>0</v>
      </c>
      <c r="X213" s="76">
        <f t="shared" si="61"/>
        <v>0.5196736668408588</v>
      </c>
      <c r="Y213" s="71">
        <v>494715560</v>
      </c>
      <c r="Z213" s="73">
        <v>0</v>
      </c>
      <c r="AA213" s="74">
        <f t="shared" si="67"/>
        <v>494715560</v>
      </c>
      <c r="AB213" s="75">
        <f t="shared" si="62"/>
        <v>0</v>
      </c>
      <c r="AC213" s="76">
        <f t="shared" si="63"/>
        <v>0.012644921300178082</v>
      </c>
      <c r="AD213" s="71">
        <v>12037630</v>
      </c>
      <c r="AE213" s="76">
        <f t="shared" si="64"/>
        <v>0</v>
      </c>
      <c r="AF213" s="71">
        <v>0</v>
      </c>
      <c r="AG213" s="71">
        <v>951973501</v>
      </c>
      <c r="AH213" s="73">
        <v>-40771</v>
      </c>
      <c r="AI213" s="74">
        <v>951932730</v>
      </c>
      <c r="AJ213" s="75">
        <f t="shared" si="65"/>
        <v>-4.282787278970699E-05</v>
      </c>
      <c r="AK213" s="71">
        <v>27900</v>
      </c>
      <c r="AL213" s="71">
        <v>1161600</v>
      </c>
      <c r="AM213" s="3">
        <v>0</v>
      </c>
      <c r="AN213" s="77"/>
    </row>
    <row r="214" spans="1:40" ht="12.75">
      <c r="A214" s="68" t="s">
        <v>433</v>
      </c>
      <c r="B214" s="69" t="s">
        <v>432</v>
      </c>
      <c r="C214" s="26">
        <v>3</v>
      </c>
      <c r="D214" s="26"/>
      <c r="E214" s="70">
        <f t="shared" si="51"/>
        <v>0.05119247902869133</v>
      </c>
      <c r="F214" s="71">
        <v>20243281</v>
      </c>
      <c r="G214" s="72">
        <f t="shared" si="52"/>
        <v>0.00831644834863986</v>
      </c>
      <c r="H214" s="71">
        <v>3288612</v>
      </c>
      <c r="I214" s="72">
        <f t="shared" si="53"/>
        <v>0.015007601672882152</v>
      </c>
      <c r="J214" s="71">
        <v>5934526</v>
      </c>
      <c r="K214" s="73">
        <v>-30749</v>
      </c>
      <c r="L214" s="74">
        <f t="shared" si="54"/>
        <v>5903777</v>
      </c>
      <c r="M214" s="75">
        <f t="shared" si="55"/>
        <v>-0.005181374215901995</v>
      </c>
      <c r="N214" s="76">
        <f t="shared" si="56"/>
        <v>0.18025912897384322</v>
      </c>
      <c r="O214" s="71">
        <v>71280709</v>
      </c>
      <c r="P214" s="73">
        <v>0</v>
      </c>
      <c r="Q214" s="74">
        <f t="shared" si="57"/>
        <v>71280709</v>
      </c>
      <c r="R214" s="75">
        <f t="shared" si="58"/>
        <v>0</v>
      </c>
      <c r="S214" s="76">
        <f t="shared" si="59"/>
        <v>0.043639701707591044</v>
      </c>
      <c r="T214" s="71">
        <v>17256651</v>
      </c>
      <c r="U214" s="73">
        <v>0</v>
      </c>
      <c r="V214" s="74">
        <f t="shared" si="66"/>
        <v>17256651</v>
      </c>
      <c r="W214" s="75">
        <f t="shared" si="60"/>
        <v>0</v>
      </c>
      <c r="X214" s="76">
        <f t="shared" si="61"/>
        <v>0.6870147493314502</v>
      </c>
      <c r="Y214" s="71">
        <v>271669450</v>
      </c>
      <c r="Z214" s="73">
        <v>0</v>
      </c>
      <c r="AA214" s="74">
        <f t="shared" si="67"/>
        <v>271669450</v>
      </c>
      <c r="AB214" s="75">
        <f t="shared" si="62"/>
        <v>0</v>
      </c>
      <c r="AC214" s="76">
        <f t="shared" si="63"/>
        <v>0.014569890936902146</v>
      </c>
      <c r="AD214" s="71">
        <v>5761440</v>
      </c>
      <c r="AE214" s="76">
        <f t="shared" si="64"/>
        <v>0</v>
      </c>
      <c r="AF214" s="71">
        <v>0</v>
      </c>
      <c r="AG214" s="71">
        <v>395434669</v>
      </c>
      <c r="AH214" s="73">
        <v>-30749</v>
      </c>
      <c r="AI214" s="74">
        <v>395403920</v>
      </c>
      <c r="AJ214" s="75">
        <f t="shared" si="65"/>
        <v>-7.776000035039922E-05</v>
      </c>
      <c r="AK214" s="71">
        <v>0</v>
      </c>
      <c r="AL214" s="71">
        <v>222075</v>
      </c>
      <c r="AM214" s="3">
        <v>356050</v>
      </c>
      <c r="AN214" s="77"/>
    </row>
    <row r="215" spans="1:40" ht="12.75">
      <c r="A215" s="68" t="s">
        <v>435</v>
      </c>
      <c r="B215" s="69" t="s">
        <v>434</v>
      </c>
      <c r="C215" s="26">
        <v>3</v>
      </c>
      <c r="D215" s="26"/>
      <c r="E215" s="70">
        <f t="shared" si="51"/>
        <v>0.0578694395715706</v>
      </c>
      <c r="F215" s="71">
        <v>16880508</v>
      </c>
      <c r="G215" s="72">
        <f t="shared" si="52"/>
        <v>0.0038783047794981877</v>
      </c>
      <c r="H215" s="71">
        <v>1131301</v>
      </c>
      <c r="I215" s="72">
        <f t="shared" si="53"/>
        <v>0.0018915538083715978</v>
      </c>
      <c r="J215" s="71">
        <v>551766</v>
      </c>
      <c r="K215" s="73">
        <v>-2859</v>
      </c>
      <c r="L215" s="74">
        <f t="shared" si="54"/>
        <v>548907</v>
      </c>
      <c r="M215" s="75">
        <f t="shared" si="55"/>
        <v>-0.005181544350322419</v>
      </c>
      <c r="N215" s="76">
        <f t="shared" si="56"/>
        <v>0.23426285723061857</v>
      </c>
      <c r="O215" s="71">
        <v>68334445</v>
      </c>
      <c r="P215" s="73">
        <v>0</v>
      </c>
      <c r="Q215" s="74">
        <f t="shared" si="57"/>
        <v>68334445</v>
      </c>
      <c r="R215" s="75">
        <f t="shared" si="58"/>
        <v>0</v>
      </c>
      <c r="S215" s="76">
        <f t="shared" si="59"/>
        <v>0.01885801320377688</v>
      </c>
      <c r="T215" s="71">
        <v>5500880</v>
      </c>
      <c r="U215" s="73">
        <v>0</v>
      </c>
      <c r="V215" s="74">
        <f t="shared" si="66"/>
        <v>5500880</v>
      </c>
      <c r="W215" s="75">
        <f t="shared" si="60"/>
        <v>0</v>
      </c>
      <c r="X215" s="76">
        <f t="shared" si="61"/>
        <v>0.6651455826840101</v>
      </c>
      <c r="Y215" s="71">
        <v>194022880</v>
      </c>
      <c r="Z215" s="73">
        <v>0</v>
      </c>
      <c r="AA215" s="74">
        <f t="shared" si="67"/>
        <v>194022880</v>
      </c>
      <c r="AB215" s="75">
        <f t="shared" si="62"/>
        <v>0</v>
      </c>
      <c r="AC215" s="76">
        <f t="shared" si="63"/>
        <v>0.01809424872215404</v>
      </c>
      <c r="AD215" s="71">
        <v>5278090</v>
      </c>
      <c r="AE215" s="76">
        <f t="shared" si="64"/>
        <v>0</v>
      </c>
      <c r="AF215" s="71">
        <v>0</v>
      </c>
      <c r="AG215" s="71">
        <v>291699870</v>
      </c>
      <c r="AH215" s="73">
        <v>-2859</v>
      </c>
      <c r="AI215" s="74">
        <v>291697011</v>
      </c>
      <c r="AJ215" s="75">
        <f t="shared" si="65"/>
        <v>-9.801169949098709E-06</v>
      </c>
      <c r="AK215" s="71">
        <v>0</v>
      </c>
      <c r="AL215" s="71">
        <v>0</v>
      </c>
      <c r="AM215" s="3">
        <v>0</v>
      </c>
      <c r="AN215" s="77"/>
    </row>
    <row r="216" spans="1:40" ht="12.75">
      <c r="A216" s="68" t="s">
        <v>437</v>
      </c>
      <c r="B216" s="69" t="s">
        <v>436</v>
      </c>
      <c r="C216" s="26">
        <v>3</v>
      </c>
      <c r="D216" s="26"/>
      <c r="E216" s="70">
        <f t="shared" si="51"/>
        <v>0.08486353068710424</v>
      </c>
      <c r="F216" s="71">
        <v>3498852</v>
      </c>
      <c r="G216" s="72">
        <f t="shared" si="52"/>
        <v>0.028297763725910585</v>
      </c>
      <c r="H216" s="71">
        <v>1166693</v>
      </c>
      <c r="I216" s="72">
        <f t="shared" si="53"/>
        <v>0.06927895376182668</v>
      </c>
      <c r="J216" s="71">
        <v>2856313</v>
      </c>
      <c r="K216" s="73">
        <v>-14800</v>
      </c>
      <c r="L216" s="74">
        <f t="shared" si="54"/>
        <v>2841513</v>
      </c>
      <c r="M216" s="75">
        <f t="shared" si="55"/>
        <v>-0.00518150496811799</v>
      </c>
      <c r="N216" s="76">
        <f t="shared" si="56"/>
        <v>0.39508955300300935</v>
      </c>
      <c r="O216" s="71">
        <v>16289210</v>
      </c>
      <c r="P216" s="73">
        <v>525458</v>
      </c>
      <c r="Q216" s="74">
        <f t="shared" si="57"/>
        <v>16814668</v>
      </c>
      <c r="R216" s="75">
        <f t="shared" si="58"/>
        <v>0.032258040752129784</v>
      </c>
      <c r="S216" s="76">
        <f t="shared" si="59"/>
        <v>0.06938303058764793</v>
      </c>
      <c r="T216" s="71">
        <v>2860604</v>
      </c>
      <c r="U216" s="73">
        <v>124374</v>
      </c>
      <c r="V216" s="74">
        <f t="shared" si="66"/>
        <v>2984978</v>
      </c>
      <c r="W216" s="75">
        <f t="shared" si="60"/>
        <v>0.0434782304716067</v>
      </c>
      <c r="X216" s="76">
        <f t="shared" si="61"/>
        <v>0.31808148208892645</v>
      </c>
      <c r="Y216" s="71">
        <v>13114232</v>
      </c>
      <c r="Z216" s="73">
        <v>374692</v>
      </c>
      <c r="AA216" s="74">
        <f t="shared" si="67"/>
        <v>13488924</v>
      </c>
      <c r="AB216" s="75">
        <f t="shared" si="62"/>
        <v>0.02857140242753064</v>
      </c>
      <c r="AC216" s="76">
        <f t="shared" si="63"/>
        <v>0.028381005782824723</v>
      </c>
      <c r="AD216" s="71">
        <v>1170125</v>
      </c>
      <c r="AE216" s="76">
        <f t="shared" si="64"/>
        <v>0.006624680362750063</v>
      </c>
      <c r="AF216" s="71">
        <v>273130</v>
      </c>
      <c r="AG216" s="71">
        <v>41229159</v>
      </c>
      <c r="AH216" s="73">
        <v>1009724</v>
      </c>
      <c r="AI216" s="74">
        <v>42238883</v>
      </c>
      <c r="AJ216" s="75">
        <f t="shared" si="65"/>
        <v>0.024490531082625284</v>
      </c>
      <c r="AK216" s="71">
        <v>0</v>
      </c>
      <c r="AL216" s="71">
        <v>0</v>
      </c>
      <c r="AM216" s="3">
        <v>0</v>
      </c>
      <c r="AN216" s="77"/>
    </row>
    <row r="217" spans="1:40" ht="12.75">
      <c r="A217" s="68" t="s">
        <v>439</v>
      </c>
      <c r="B217" s="69" t="s">
        <v>438</v>
      </c>
      <c r="C217" s="26">
        <v>3</v>
      </c>
      <c r="D217" s="26"/>
      <c r="E217" s="70">
        <f t="shared" si="51"/>
        <v>0.05600615233563807</v>
      </c>
      <c r="F217" s="71">
        <v>19948609</v>
      </c>
      <c r="G217" s="72">
        <f t="shared" si="52"/>
        <v>0.047341901779084095</v>
      </c>
      <c r="H217" s="71">
        <v>16862524</v>
      </c>
      <c r="I217" s="72">
        <f t="shared" si="53"/>
        <v>0.19111408774542363</v>
      </c>
      <c r="J217" s="71">
        <v>68072168</v>
      </c>
      <c r="K217" s="73">
        <v>-352706</v>
      </c>
      <c r="L217" s="74">
        <f t="shared" si="54"/>
        <v>67719462</v>
      </c>
      <c r="M217" s="75">
        <f t="shared" si="55"/>
        <v>-0.0051813540006541295</v>
      </c>
      <c r="N217" s="76">
        <f t="shared" si="56"/>
        <v>0.22765546483576424</v>
      </c>
      <c r="O217" s="71">
        <v>81087696</v>
      </c>
      <c r="P217" s="73">
        <v>2527557</v>
      </c>
      <c r="Q217" s="74">
        <f t="shared" si="57"/>
        <v>83615253</v>
      </c>
      <c r="R217" s="75">
        <f t="shared" si="58"/>
        <v>0.031170659972876772</v>
      </c>
      <c r="S217" s="76">
        <f t="shared" si="59"/>
        <v>0.028739055343464916</v>
      </c>
      <c r="T217" s="71">
        <v>10236450</v>
      </c>
      <c r="U217" s="73">
        <v>444143</v>
      </c>
      <c r="V217" s="74">
        <f t="shared" si="66"/>
        <v>10680593</v>
      </c>
      <c r="W217" s="75">
        <f t="shared" si="60"/>
        <v>0.04338838171436386</v>
      </c>
      <c r="X217" s="76">
        <f t="shared" si="61"/>
        <v>0.42246483788952877</v>
      </c>
      <c r="Y217" s="71">
        <v>150476073</v>
      </c>
      <c r="Z217" s="73">
        <v>4875140</v>
      </c>
      <c r="AA217" s="74">
        <f t="shared" si="67"/>
        <v>155351213</v>
      </c>
      <c r="AB217" s="75">
        <f t="shared" si="62"/>
        <v>0.032398107571560565</v>
      </c>
      <c r="AC217" s="76">
        <f t="shared" si="63"/>
        <v>0.026678500071096276</v>
      </c>
      <c r="AD217" s="71">
        <v>9502509</v>
      </c>
      <c r="AE217" s="76">
        <f t="shared" si="64"/>
        <v>0</v>
      </c>
      <c r="AF217" s="71">
        <v>0</v>
      </c>
      <c r="AG217" s="71">
        <v>356186029</v>
      </c>
      <c r="AH217" s="73">
        <v>7494134</v>
      </c>
      <c r="AI217" s="74">
        <v>363680163</v>
      </c>
      <c r="AJ217" s="75">
        <f t="shared" si="65"/>
        <v>0.02103994370874103</v>
      </c>
      <c r="AK217" s="71">
        <v>0</v>
      </c>
      <c r="AL217" s="71">
        <v>0</v>
      </c>
      <c r="AM217" s="3">
        <v>0</v>
      </c>
      <c r="AN217" s="77"/>
    </row>
    <row r="218" spans="1:40" ht="12.75">
      <c r="A218" s="68" t="s">
        <v>441</v>
      </c>
      <c r="B218" s="69" t="s">
        <v>440</v>
      </c>
      <c r="C218" s="26">
        <v>3</v>
      </c>
      <c r="D218" s="26"/>
      <c r="E218" s="70">
        <f t="shared" si="51"/>
        <v>0.04932252405604336</v>
      </c>
      <c r="F218" s="71">
        <v>35493967</v>
      </c>
      <c r="G218" s="72">
        <f t="shared" si="52"/>
        <v>0.020501277614920935</v>
      </c>
      <c r="H218" s="71">
        <v>14753334</v>
      </c>
      <c r="I218" s="72">
        <f t="shared" si="53"/>
        <v>0.07090380670355062</v>
      </c>
      <c r="J218" s="71">
        <v>51024505</v>
      </c>
      <c r="K218" s="73">
        <v>-264376</v>
      </c>
      <c r="L218" s="74">
        <f t="shared" si="54"/>
        <v>50760129</v>
      </c>
      <c r="M218" s="75">
        <f t="shared" si="55"/>
        <v>-0.005181353547672829</v>
      </c>
      <c r="N218" s="76">
        <f t="shared" si="56"/>
        <v>0.5962591678017639</v>
      </c>
      <c r="O218" s="71">
        <v>429085973</v>
      </c>
      <c r="P218" s="73">
        <v>13841481</v>
      </c>
      <c r="Q218" s="74">
        <f t="shared" si="57"/>
        <v>442927454</v>
      </c>
      <c r="R218" s="75">
        <f t="shared" si="58"/>
        <v>0.03225805985505847</v>
      </c>
      <c r="S218" s="76">
        <f t="shared" si="59"/>
        <v>0.12499580965206591</v>
      </c>
      <c r="T218" s="71">
        <v>89950732</v>
      </c>
      <c r="U218" s="73">
        <v>3823785</v>
      </c>
      <c r="V218" s="74">
        <f t="shared" si="66"/>
        <v>93774517</v>
      </c>
      <c r="W218" s="75">
        <f t="shared" si="60"/>
        <v>0.04250977079319377</v>
      </c>
      <c r="X218" s="76">
        <f t="shared" si="61"/>
        <v>0.1299664335829922</v>
      </c>
      <c r="Y218" s="71">
        <v>93527742</v>
      </c>
      <c r="Z218" s="73">
        <v>2672221</v>
      </c>
      <c r="AA218" s="74">
        <f t="shared" si="67"/>
        <v>96199963</v>
      </c>
      <c r="AB218" s="75">
        <f t="shared" si="62"/>
        <v>0.028571426433025616</v>
      </c>
      <c r="AC218" s="76">
        <f t="shared" si="63"/>
        <v>0.006274692724725004</v>
      </c>
      <c r="AD218" s="71">
        <v>4515457</v>
      </c>
      <c r="AE218" s="76">
        <f t="shared" si="64"/>
        <v>0.0017762878639380755</v>
      </c>
      <c r="AF218" s="71">
        <v>1278270</v>
      </c>
      <c r="AG218" s="71">
        <v>719629980</v>
      </c>
      <c r="AH218" s="73">
        <v>20073111</v>
      </c>
      <c r="AI218" s="74">
        <v>739703091</v>
      </c>
      <c r="AJ218" s="75">
        <f t="shared" si="65"/>
        <v>0.02789365584796787</v>
      </c>
      <c r="AK218" s="71">
        <v>0</v>
      </c>
      <c r="AL218" s="71">
        <v>2003664</v>
      </c>
      <c r="AM218" s="3">
        <v>0</v>
      </c>
      <c r="AN218" s="77"/>
    </row>
    <row r="219" spans="1:40" ht="12.75">
      <c r="A219" s="68" t="s">
        <v>443</v>
      </c>
      <c r="B219" s="69" t="s">
        <v>442</v>
      </c>
      <c r="C219" s="26">
        <v>3</v>
      </c>
      <c r="D219" s="26"/>
      <c r="E219" s="70">
        <f t="shared" si="51"/>
        <v>0.06094217879832637</v>
      </c>
      <c r="F219" s="71">
        <v>17252621</v>
      </c>
      <c r="G219" s="72">
        <f t="shared" si="52"/>
        <v>0.028543784655245315</v>
      </c>
      <c r="H219" s="71">
        <v>8080694</v>
      </c>
      <c r="I219" s="72">
        <f t="shared" si="53"/>
        <v>0.10988865425416802</v>
      </c>
      <c r="J219" s="71">
        <v>31109280</v>
      </c>
      <c r="K219" s="73">
        <v>-161188</v>
      </c>
      <c r="L219" s="74">
        <f t="shared" si="54"/>
        <v>30948092</v>
      </c>
      <c r="M219" s="75">
        <f t="shared" si="55"/>
        <v>-0.0051813478164714835</v>
      </c>
      <c r="N219" s="76">
        <f t="shared" si="56"/>
        <v>0.3929985735903554</v>
      </c>
      <c r="O219" s="71">
        <v>111257188</v>
      </c>
      <c r="P219" s="73">
        <v>3530067</v>
      </c>
      <c r="Q219" s="74">
        <f t="shared" si="57"/>
        <v>114787255</v>
      </c>
      <c r="R219" s="75">
        <f t="shared" si="58"/>
        <v>0.03172888928309064</v>
      </c>
      <c r="S219" s="76">
        <f t="shared" si="59"/>
        <v>0.04421443897710716</v>
      </c>
      <c r="T219" s="71">
        <v>12517028</v>
      </c>
      <c r="U219" s="73">
        <v>383084</v>
      </c>
      <c r="V219" s="74">
        <f t="shared" si="66"/>
        <v>12900112</v>
      </c>
      <c r="W219" s="75">
        <f t="shared" si="60"/>
        <v>0.03060502860583199</v>
      </c>
      <c r="X219" s="76">
        <f t="shared" si="61"/>
        <v>0.3387006016901598</v>
      </c>
      <c r="Y219" s="71">
        <v>95885530</v>
      </c>
      <c r="Z219" s="73">
        <v>3145306</v>
      </c>
      <c r="AA219" s="74">
        <f t="shared" si="67"/>
        <v>99030836</v>
      </c>
      <c r="AB219" s="75">
        <f t="shared" si="62"/>
        <v>0.03280271799092105</v>
      </c>
      <c r="AC219" s="76">
        <f t="shared" si="63"/>
        <v>0.02471176803463793</v>
      </c>
      <c r="AD219" s="71">
        <v>6995857</v>
      </c>
      <c r="AE219" s="76">
        <f t="shared" si="64"/>
        <v>0</v>
      </c>
      <c r="AF219" s="71">
        <v>0</v>
      </c>
      <c r="AG219" s="71">
        <v>283098198</v>
      </c>
      <c r="AH219" s="73">
        <v>6897269</v>
      </c>
      <c r="AI219" s="74">
        <v>289995467</v>
      </c>
      <c r="AJ219" s="75">
        <f t="shared" si="65"/>
        <v>0.024363521381368877</v>
      </c>
      <c r="AK219" s="71">
        <v>0</v>
      </c>
      <c r="AL219" s="71">
        <v>0</v>
      </c>
      <c r="AM219" s="3">
        <v>0</v>
      </c>
      <c r="AN219" s="77"/>
    </row>
    <row r="220" spans="1:40" ht="12.75">
      <c r="A220" s="68" t="s">
        <v>445</v>
      </c>
      <c r="B220" s="69" t="s">
        <v>444</v>
      </c>
      <c r="C220" s="26">
        <v>3</v>
      </c>
      <c r="D220" s="26"/>
      <c r="E220" s="70">
        <f t="shared" si="51"/>
        <v>0.062288951652981144</v>
      </c>
      <c r="F220" s="71">
        <v>85521530</v>
      </c>
      <c r="G220" s="72">
        <f t="shared" si="52"/>
        <v>0.017544327142684394</v>
      </c>
      <c r="H220" s="71">
        <v>24088023</v>
      </c>
      <c r="I220" s="72">
        <f t="shared" si="53"/>
        <v>0.026571960797191818</v>
      </c>
      <c r="J220" s="71">
        <v>36482790</v>
      </c>
      <c r="K220" s="73">
        <v>-189030</v>
      </c>
      <c r="L220" s="74">
        <f t="shared" si="54"/>
        <v>36293760</v>
      </c>
      <c r="M220" s="75">
        <f t="shared" si="55"/>
        <v>-0.0051813471502590676</v>
      </c>
      <c r="N220" s="76">
        <f t="shared" si="56"/>
        <v>0.5092396887072104</v>
      </c>
      <c r="O220" s="71">
        <v>699176277</v>
      </c>
      <c r="P220" s="73">
        <v>22548550</v>
      </c>
      <c r="Q220" s="74">
        <f t="shared" si="57"/>
        <v>721724827</v>
      </c>
      <c r="R220" s="75">
        <f t="shared" si="58"/>
        <v>0.03225016457473428</v>
      </c>
      <c r="S220" s="76">
        <f t="shared" si="59"/>
        <v>0.2548539652659727</v>
      </c>
      <c r="T220" s="71">
        <v>349909582</v>
      </c>
      <c r="U220" s="73">
        <v>15184087</v>
      </c>
      <c r="V220" s="74">
        <f t="shared" si="66"/>
        <v>365093669</v>
      </c>
      <c r="W220" s="75">
        <f t="shared" si="60"/>
        <v>0.04339431607791752</v>
      </c>
      <c r="X220" s="76">
        <f t="shared" si="61"/>
        <v>0.12168982561645211</v>
      </c>
      <c r="Y220" s="71">
        <v>167077785</v>
      </c>
      <c r="Z220" s="73">
        <v>4758359</v>
      </c>
      <c r="AA220" s="74">
        <f t="shared" si="67"/>
        <v>171836144</v>
      </c>
      <c r="AB220" s="75">
        <f t="shared" si="62"/>
        <v>0.028479902340098655</v>
      </c>
      <c r="AC220" s="76">
        <f t="shared" si="63"/>
        <v>0.006571969901471122</v>
      </c>
      <c r="AD220" s="71">
        <v>9023188</v>
      </c>
      <c r="AE220" s="76">
        <f t="shared" si="64"/>
        <v>0.0012393109160363485</v>
      </c>
      <c r="AF220" s="71">
        <v>1701550</v>
      </c>
      <c r="AG220" s="71">
        <v>1372980725</v>
      </c>
      <c r="AH220" s="73">
        <v>42301966</v>
      </c>
      <c r="AI220" s="74">
        <v>1415282691</v>
      </c>
      <c r="AJ220" s="75">
        <f t="shared" si="65"/>
        <v>0.030810313087243087</v>
      </c>
      <c r="AK220" s="71">
        <v>0</v>
      </c>
      <c r="AL220" s="71">
        <v>675581</v>
      </c>
      <c r="AM220" s="3">
        <v>0</v>
      </c>
      <c r="AN220" s="77"/>
    </row>
    <row r="221" spans="1:40" ht="12.75">
      <c r="A221" s="68" t="s">
        <v>447</v>
      </c>
      <c r="B221" s="69" t="s">
        <v>446</v>
      </c>
      <c r="C221" s="26">
        <v>3</v>
      </c>
      <c r="D221" s="26"/>
      <c r="E221" s="70">
        <f t="shared" si="51"/>
        <v>0.03130368638034212</v>
      </c>
      <c r="F221" s="71">
        <v>18796798</v>
      </c>
      <c r="G221" s="72">
        <f t="shared" si="52"/>
        <v>0.033384562049368606</v>
      </c>
      <c r="H221" s="71">
        <v>20046293</v>
      </c>
      <c r="I221" s="72">
        <f t="shared" si="53"/>
        <v>0.03453636423221908</v>
      </c>
      <c r="J221" s="71">
        <v>20737911</v>
      </c>
      <c r="K221" s="73">
        <v>-107451</v>
      </c>
      <c r="L221" s="74">
        <f t="shared" si="54"/>
        <v>20630460</v>
      </c>
      <c r="M221" s="75">
        <f t="shared" si="55"/>
        <v>-0.005181380130332317</v>
      </c>
      <c r="N221" s="76">
        <f t="shared" si="56"/>
        <v>0.3689826582458529</v>
      </c>
      <c r="O221" s="71">
        <v>221561525</v>
      </c>
      <c r="P221" s="73">
        <v>804610</v>
      </c>
      <c r="Q221" s="74">
        <f t="shared" si="57"/>
        <v>222366135</v>
      </c>
      <c r="R221" s="75">
        <f t="shared" si="58"/>
        <v>0.0036315420739228077</v>
      </c>
      <c r="S221" s="76">
        <f t="shared" si="59"/>
        <v>0.039419300501660245</v>
      </c>
      <c r="T221" s="71">
        <v>23669948</v>
      </c>
      <c r="U221" s="73">
        <v>0</v>
      </c>
      <c r="V221" s="74">
        <f t="shared" si="66"/>
        <v>23669948</v>
      </c>
      <c r="W221" s="75">
        <f t="shared" si="60"/>
        <v>0</v>
      </c>
      <c r="X221" s="76">
        <f t="shared" si="61"/>
        <v>0.47551342531813173</v>
      </c>
      <c r="Y221" s="71">
        <v>285529624</v>
      </c>
      <c r="Z221" s="73">
        <v>48617</v>
      </c>
      <c r="AA221" s="74">
        <f t="shared" si="67"/>
        <v>285578241</v>
      </c>
      <c r="AB221" s="75">
        <f t="shared" si="62"/>
        <v>0.00017026954793314197</v>
      </c>
      <c r="AC221" s="76">
        <f t="shared" si="63"/>
        <v>0.016860003272425317</v>
      </c>
      <c r="AD221" s="71">
        <v>10123858</v>
      </c>
      <c r="AE221" s="76">
        <f t="shared" si="64"/>
        <v>0</v>
      </c>
      <c r="AF221" s="71">
        <v>0</v>
      </c>
      <c r="AG221" s="71">
        <v>600465957</v>
      </c>
      <c r="AH221" s="73">
        <v>745776</v>
      </c>
      <c r="AI221" s="74">
        <v>601211733</v>
      </c>
      <c r="AJ221" s="75">
        <f t="shared" si="65"/>
        <v>0.0012419954725260136</v>
      </c>
      <c r="AK221" s="71">
        <v>0</v>
      </c>
      <c r="AL221" s="71">
        <v>0</v>
      </c>
      <c r="AM221" s="3">
        <v>0</v>
      </c>
      <c r="AN221" s="77"/>
    </row>
    <row r="222" spans="1:40" ht="12.75">
      <c r="A222" s="68" t="s">
        <v>449</v>
      </c>
      <c r="B222" s="69" t="s">
        <v>448</v>
      </c>
      <c r="C222" s="26">
        <v>3</v>
      </c>
      <c r="D222" s="26"/>
      <c r="E222" s="70">
        <f t="shared" si="51"/>
        <v>0.056865918900415736</v>
      </c>
      <c r="F222" s="71">
        <v>83750726</v>
      </c>
      <c r="G222" s="72">
        <f t="shared" si="52"/>
        <v>0.023571263607859085</v>
      </c>
      <c r="H222" s="71">
        <v>34715177</v>
      </c>
      <c r="I222" s="72">
        <f t="shared" si="53"/>
        <v>0.017810348504247685</v>
      </c>
      <c r="J222" s="71">
        <v>26230643</v>
      </c>
      <c r="K222" s="73">
        <v>-135910</v>
      </c>
      <c r="L222" s="74">
        <f t="shared" si="54"/>
        <v>26094733</v>
      </c>
      <c r="M222" s="75">
        <f t="shared" si="55"/>
        <v>-0.005181344582364984</v>
      </c>
      <c r="N222" s="76">
        <f t="shared" si="56"/>
        <v>0.36714164966167495</v>
      </c>
      <c r="O222" s="71">
        <v>540717187</v>
      </c>
      <c r="P222" s="73">
        <v>5756048</v>
      </c>
      <c r="Q222" s="74">
        <f t="shared" si="57"/>
        <v>546473235</v>
      </c>
      <c r="R222" s="75">
        <f t="shared" si="58"/>
        <v>0.010645209988488863</v>
      </c>
      <c r="S222" s="76">
        <f t="shared" si="59"/>
        <v>0.08196447038408963</v>
      </c>
      <c r="T222" s="71">
        <v>120715255</v>
      </c>
      <c r="U222" s="73">
        <v>0</v>
      </c>
      <c r="V222" s="74">
        <f t="shared" si="66"/>
        <v>120715255</v>
      </c>
      <c r="W222" s="75">
        <f t="shared" si="60"/>
        <v>0</v>
      </c>
      <c r="X222" s="76">
        <f t="shared" si="61"/>
        <v>0.4408419406833761</v>
      </c>
      <c r="Y222" s="71">
        <v>649261162</v>
      </c>
      <c r="Z222" s="73">
        <v>0</v>
      </c>
      <c r="AA222" s="74">
        <f t="shared" si="67"/>
        <v>649261162</v>
      </c>
      <c r="AB222" s="75">
        <f t="shared" si="62"/>
        <v>0</v>
      </c>
      <c r="AC222" s="76">
        <f t="shared" si="63"/>
        <v>0.011804408258336788</v>
      </c>
      <c r="AD222" s="71">
        <v>17385242</v>
      </c>
      <c r="AE222" s="76">
        <f t="shared" si="64"/>
        <v>0</v>
      </c>
      <c r="AF222" s="71">
        <v>0</v>
      </c>
      <c r="AG222" s="71">
        <v>1472775392</v>
      </c>
      <c r="AH222" s="73">
        <v>5620138</v>
      </c>
      <c r="AI222" s="74">
        <v>1478395530</v>
      </c>
      <c r="AJ222" s="75">
        <f t="shared" si="65"/>
        <v>0.0038160184034362245</v>
      </c>
      <c r="AK222" s="71">
        <v>17203</v>
      </c>
      <c r="AL222" s="71">
        <v>1911735</v>
      </c>
      <c r="AM222" s="3">
        <v>0</v>
      </c>
      <c r="AN222" s="77"/>
    </row>
    <row r="223" spans="1:40" ht="12.75">
      <c r="A223" s="68" t="s">
        <v>451</v>
      </c>
      <c r="B223" s="69" t="s">
        <v>450</v>
      </c>
      <c r="C223" s="26">
        <v>3</v>
      </c>
      <c r="D223" s="26"/>
      <c r="E223" s="70">
        <f t="shared" si="51"/>
        <v>0.08398575654605647</v>
      </c>
      <c r="F223" s="71">
        <v>128576462</v>
      </c>
      <c r="G223" s="72">
        <f t="shared" si="52"/>
        <v>0.004211572437566762</v>
      </c>
      <c r="H223" s="71">
        <v>6447630</v>
      </c>
      <c r="I223" s="72">
        <f t="shared" si="53"/>
        <v>0.01296636762762461</v>
      </c>
      <c r="J223" s="71">
        <v>19850624</v>
      </c>
      <c r="K223" s="73">
        <v>-102853</v>
      </c>
      <c r="L223" s="74">
        <f t="shared" si="54"/>
        <v>19747771</v>
      </c>
      <c r="M223" s="75">
        <f t="shared" si="55"/>
        <v>-0.005181348455343268</v>
      </c>
      <c r="N223" s="76">
        <f t="shared" si="56"/>
        <v>0.10562478964158716</v>
      </c>
      <c r="O223" s="71">
        <v>161704345</v>
      </c>
      <c r="P223" s="73">
        <v>-742619</v>
      </c>
      <c r="Q223" s="74">
        <f t="shared" si="57"/>
        <v>160961726</v>
      </c>
      <c r="R223" s="75">
        <f t="shared" si="58"/>
        <v>-0.004592449262881588</v>
      </c>
      <c r="S223" s="76">
        <f t="shared" si="59"/>
        <v>0.0300154678546975</v>
      </c>
      <c r="T223" s="71">
        <v>45951633</v>
      </c>
      <c r="U223" s="73">
        <v>-1088947</v>
      </c>
      <c r="V223" s="74">
        <f t="shared" si="66"/>
        <v>44862686</v>
      </c>
      <c r="W223" s="75">
        <f t="shared" si="60"/>
        <v>-0.02369767794759329</v>
      </c>
      <c r="X223" s="76">
        <f t="shared" si="61"/>
        <v>0.74386402810264</v>
      </c>
      <c r="Y223" s="71">
        <v>1138805065</v>
      </c>
      <c r="Z223" s="73">
        <v>-6172830</v>
      </c>
      <c r="AA223" s="74">
        <f t="shared" si="67"/>
        <v>1132632235</v>
      </c>
      <c r="AB223" s="75">
        <f t="shared" si="62"/>
        <v>-0.005420444806328641</v>
      </c>
      <c r="AC223" s="76">
        <f t="shared" si="63"/>
        <v>0.01933201778982756</v>
      </c>
      <c r="AD223" s="71">
        <v>29596000</v>
      </c>
      <c r="AE223" s="76">
        <f t="shared" si="64"/>
        <v>0</v>
      </c>
      <c r="AF223" s="71">
        <v>0</v>
      </c>
      <c r="AG223" s="71">
        <v>1530931759</v>
      </c>
      <c r="AH223" s="73">
        <v>-8107249</v>
      </c>
      <c r="AI223" s="74">
        <v>1522824510</v>
      </c>
      <c r="AJ223" s="75">
        <f t="shared" si="65"/>
        <v>-0.005295630554620952</v>
      </c>
      <c r="AK223" s="71">
        <v>0</v>
      </c>
      <c r="AL223" s="71">
        <v>6097</v>
      </c>
      <c r="AM223" s="3">
        <v>0</v>
      </c>
      <c r="AN223" s="77"/>
    </row>
    <row r="224" spans="1:40" ht="12.75">
      <c r="A224" s="68" t="s">
        <v>453</v>
      </c>
      <c r="B224" s="69" t="s">
        <v>452</v>
      </c>
      <c r="C224" s="26">
        <v>3</v>
      </c>
      <c r="D224" s="26"/>
      <c r="E224" s="70">
        <f t="shared" si="51"/>
        <v>0.08163291442381354</v>
      </c>
      <c r="F224" s="71">
        <v>12391448</v>
      </c>
      <c r="G224" s="72">
        <f t="shared" si="52"/>
        <v>0.008124773641713252</v>
      </c>
      <c r="H224" s="71">
        <v>1233298</v>
      </c>
      <c r="I224" s="72">
        <f t="shared" si="53"/>
        <v>0.0011235829813141366</v>
      </c>
      <c r="J224" s="71">
        <v>170554</v>
      </c>
      <c r="K224" s="73">
        <v>-883</v>
      </c>
      <c r="L224" s="74">
        <f t="shared" si="54"/>
        <v>169671</v>
      </c>
      <c r="M224" s="75">
        <f t="shared" si="55"/>
        <v>-0.005177245916249399</v>
      </c>
      <c r="N224" s="76">
        <f t="shared" si="56"/>
        <v>0.1748484690696026</v>
      </c>
      <c r="O224" s="71">
        <v>26541080</v>
      </c>
      <c r="P224" s="73">
        <v>26629</v>
      </c>
      <c r="Q224" s="74">
        <f t="shared" si="57"/>
        <v>26567709</v>
      </c>
      <c r="R224" s="75">
        <f t="shared" si="58"/>
        <v>0.0010033126006929636</v>
      </c>
      <c r="S224" s="76">
        <f t="shared" si="59"/>
        <v>0.033023229946711204</v>
      </c>
      <c r="T224" s="71">
        <v>5012753</v>
      </c>
      <c r="U224" s="73">
        <v>0</v>
      </c>
      <c r="V224" s="74">
        <f t="shared" si="66"/>
        <v>5012753</v>
      </c>
      <c r="W224" s="75">
        <f t="shared" si="60"/>
        <v>0</v>
      </c>
      <c r="X224" s="76">
        <f t="shared" si="61"/>
        <v>0.6547570037203921</v>
      </c>
      <c r="Y224" s="71">
        <v>99388677</v>
      </c>
      <c r="Z224" s="73">
        <v>-3088409</v>
      </c>
      <c r="AA224" s="74">
        <f t="shared" si="67"/>
        <v>96300268</v>
      </c>
      <c r="AB224" s="75">
        <f t="shared" si="62"/>
        <v>-0.03107405283199413</v>
      </c>
      <c r="AC224" s="76">
        <f t="shared" si="63"/>
        <v>0.04649002621645312</v>
      </c>
      <c r="AD224" s="71">
        <v>7056942</v>
      </c>
      <c r="AE224" s="76">
        <f t="shared" si="64"/>
        <v>0</v>
      </c>
      <c r="AF224" s="71">
        <v>0</v>
      </c>
      <c r="AG224" s="71">
        <v>151794752</v>
      </c>
      <c r="AH224" s="73">
        <v>-3062663</v>
      </c>
      <c r="AI224" s="74">
        <v>148732089</v>
      </c>
      <c r="AJ224" s="75">
        <f t="shared" si="65"/>
        <v>-0.02017634311889781</v>
      </c>
      <c r="AK224" s="71">
        <v>0</v>
      </c>
      <c r="AL224" s="71">
        <v>0</v>
      </c>
      <c r="AM224" s="3">
        <v>0</v>
      </c>
      <c r="AN224" s="77"/>
    </row>
    <row r="225" spans="1:40" ht="12.75">
      <c r="A225" s="68" t="s">
        <v>455</v>
      </c>
      <c r="B225" s="69" t="s">
        <v>454</v>
      </c>
      <c r="C225" s="26">
        <v>3</v>
      </c>
      <c r="D225" s="26"/>
      <c r="E225" s="70">
        <f t="shared" si="51"/>
        <v>0.049706056655357746</v>
      </c>
      <c r="F225" s="71">
        <v>37280116</v>
      </c>
      <c r="G225" s="72">
        <f t="shared" si="52"/>
        <v>0.009224107429664636</v>
      </c>
      <c r="H225" s="71">
        <v>6918187</v>
      </c>
      <c r="I225" s="72">
        <f t="shared" si="53"/>
        <v>0.0014055970429617578</v>
      </c>
      <c r="J225" s="71">
        <v>1054214</v>
      </c>
      <c r="K225" s="73">
        <v>-5463</v>
      </c>
      <c r="L225" s="74">
        <f t="shared" si="54"/>
        <v>1048751</v>
      </c>
      <c r="M225" s="75">
        <f t="shared" si="55"/>
        <v>-0.005182059809488396</v>
      </c>
      <c r="N225" s="76">
        <f t="shared" si="56"/>
        <v>0.1334711680128846</v>
      </c>
      <c r="O225" s="71">
        <v>100104916</v>
      </c>
      <c r="P225" s="73">
        <v>-142161</v>
      </c>
      <c r="Q225" s="74">
        <f t="shared" si="57"/>
        <v>99962755</v>
      </c>
      <c r="R225" s="75">
        <f t="shared" si="58"/>
        <v>-0.001420120066830684</v>
      </c>
      <c r="S225" s="76">
        <f t="shared" si="59"/>
        <v>0.036816781610631705</v>
      </c>
      <c r="T225" s="71">
        <v>27613011</v>
      </c>
      <c r="U225" s="73">
        <v>0</v>
      </c>
      <c r="V225" s="74">
        <f t="shared" si="66"/>
        <v>27613011</v>
      </c>
      <c r="W225" s="75">
        <f t="shared" si="60"/>
        <v>0</v>
      </c>
      <c r="X225" s="76">
        <f t="shared" si="61"/>
        <v>0.7438731322557334</v>
      </c>
      <c r="Y225" s="71">
        <v>557913432</v>
      </c>
      <c r="Z225" s="73">
        <v>-10431169</v>
      </c>
      <c r="AA225" s="74">
        <f t="shared" si="67"/>
        <v>547482263</v>
      </c>
      <c r="AB225" s="75">
        <f t="shared" si="62"/>
        <v>-0.018696751864543747</v>
      </c>
      <c r="AC225" s="76">
        <f t="shared" si="63"/>
        <v>0.025503156992766157</v>
      </c>
      <c r="AD225" s="71">
        <v>19127662</v>
      </c>
      <c r="AE225" s="76">
        <f t="shared" si="64"/>
        <v>0</v>
      </c>
      <c r="AF225" s="71">
        <v>0</v>
      </c>
      <c r="AG225" s="71">
        <v>750011538</v>
      </c>
      <c r="AH225" s="73">
        <v>-10578793</v>
      </c>
      <c r="AI225" s="74">
        <v>739432745</v>
      </c>
      <c r="AJ225" s="75">
        <f t="shared" si="65"/>
        <v>-0.014104840344469474</v>
      </c>
      <c r="AK225" s="71">
        <v>0</v>
      </c>
      <c r="AL225" s="71">
        <v>0</v>
      </c>
      <c r="AM225" s="3">
        <v>0</v>
      </c>
      <c r="AN225" s="77"/>
    </row>
    <row r="226" spans="1:40" ht="12.75">
      <c r="A226" s="68" t="s">
        <v>457</v>
      </c>
      <c r="B226" s="69" t="s">
        <v>456</v>
      </c>
      <c r="C226" s="26">
        <v>3</v>
      </c>
      <c r="D226" s="26"/>
      <c r="E226" s="70">
        <f t="shared" si="51"/>
        <v>0.04598094093782315</v>
      </c>
      <c r="F226" s="71">
        <v>27613319</v>
      </c>
      <c r="G226" s="72">
        <f t="shared" si="52"/>
        <v>0.002728723260598757</v>
      </c>
      <c r="H226" s="71">
        <v>1638703</v>
      </c>
      <c r="I226" s="72">
        <f t="shared" si="53"/>
        <v>0.0004760328691940701</v>
      </c>
      <c r="J226" s="71">
        <v>285876</v>
      </c>
      <c r="K226" s="73">
        <v>-1481</v>
      </c>
      <c r="L226" s="74">
        <f t="shared" si="54"/>
        <v>284395</v>
      </c>
      <c r="M226" s="75">
        <f t="shared" si="55"/>
        <v>-0.0051805677986259775</v>
      </c>
      <c r="N226" s="76">
        <f t="shared" si="56"/>
        <v>0.1359872158575155</v>
      </c>
      <c r="O226" s="71">
        <v>81665540</v>
      </c>
      <c r="P226" s="73">
        <v>1718025</v>
      </c>
      <c r="Q226" s="74">
        <f t="shared" si="57"/>
        <v>83383565</v>
      </c>
      <c r="R226" s="75">
        <f t="shared" si="58"/>
        <v>0.021037331045628303</v>
      </c>
      <c r="S226" s="76">
        <f t="shared" si="59"/>
        <v>0.020596394438834542</v>
      </c>
      <c r="T226" s="71">
        <v>12368925</v>
      </c>
      <c r="U226" s="73">
        <v>0</v>
      </c>
      <c r="V226" s="74">
        <f t="shared" si="66"/>
        <v>12368925</v>
      </c>
      <c r="W226" s="75">
        <f t="shared" si="60"/>
        <v>0</v>
      </c>
      <c r="X226" s="76">
        <f t="shared" si="61"/>
        <v>0.7728937876363445</v>
      </c>
      <c r="Y226" s="71">
        <v>464152370</v>
      </c>
      <c r="Z226" s="73">
        <v>-364171</v>
      </c>
      <c r="AA226" s="74">
        <f t="shared" si="67"/>
        <v>463788199</v>
      </c>
      <c r="AB226" s="75">
        <f t="shared" si="62"/>
        <v>-0.0007845936454014013</v>
      </c>
      <c r="AC226" s="76">
        <f t="shared" si="63"/>
        <v>0.021336904999689422</v>
      </c>
      <c r="AD226" s="71">
        <v>12813630</v>
      </c>
      <c r="AE226" s="76">
        <f t="shared" si="64"/>
        <v>0</v>
      </c>
      <c r="AF226" s="71">
        <v>0</v>
      </c>
      <c r="AG226" s="71">
        <v>600538363</v>
      </c>
      <c r="AH226" s="73">
        <v>1352373</v>
      </c>
      <c r="AI226" s="74">
        <v>601890736</v>
      </c>
      <c r="AJ226" s="75">
        <f t="shared" si="65"/>
        <v>0.002251934403064938</v>
      </c>
      <c r="AK226" s="71">
        <v>0</v>
      </c>
      <c r="AL226" s="71">
        <v>248475</v>
      </c>
      <c r="AM226" s="3">
        <v>0</v>
      </c>
      <c r="AN226" s="77"/>
    </row>
    <row r="227" spans="1:40" ht="12.75">
      <c r="A227" s="68" t="s">
        <v>459</v>
      </c>
      <c r="B227" s="69" t="s">
        <v>458</v>
      </c>
      <c r="C227" s="26">
        <v>2</v>
      </c>
      <c r="D227" s="26"/>
      <c r="E227" s="70">
        <f t="shared" si="51"/>
        <v>0.04762859227205056</v>
      </c>
      <c r="F227" s="71">
        <v>11856195</v>
      </c>
      <c r="G227" s="72">
        <f t="shared" si="52"/>
        <v>0.01948011129224176</v>
      </c>
      <c r="H227" s="71">
        <v>4849188</v>
      </c>
      <c r="I227" s="72">
        <f t="shared" si="53"/>
        <v>0.05744092520714642</v>
      </c>
      <c r="J227" s="71">
        <v>14298781</v>
      </c>
      <c r="K227" s="73">
        <v>-74087</v>
      </c>
      <c r="L227" s="74">
        <f t="shared" si="54"/>
        <v>14224694</v>
      </c>
      <c r="M227" s="75">
        <f t="shared" si="55"/>
        <v>-0.005181350773887648</v>
      </c>
      <c r="N227" s="76">
        <f t="shared" si="56"/>
        <v>0.08193791673328507</v>
      </c>
      <c r="O227" s="71">
        <v>20396822</v>
      </c>
      <c r="P227" s="73">
        <v>268304</v>
      </c>
      <c r="Q227" s="74">
        <f t="shared" si="57"/>
        <v>20665126</v>
      </c>
      <c r="R227" s="75">
        <f t="shared" si="58"/>
        <v>0.01315420608171214</v>
      </c>
      <c r="S227" s="76">
        <f t="shared" si="59"/>
        <v>0.01166654749001929</v>
      </c>
      <c r="T227" s="71">
        <v>2904156</v>
      </c>
      <c r="U227" s="73">
        <v>0</v>
      </c>
      <c r="V227" s="74">
        <f t="shared" si="66"/>
        <v>2904156</v>
      </c>
      <c r="W227" s="75">
        <f t="shared" si="60"/>
        <v>0</v>
      </c>
      <c r="X227" s="76">
        <f t="shared" si="61"/>
        <v>0.7616251423089685</v>
      </c>
      <c r="Y227" s="71">
        <v>189591499</v>
      </c>
      <c r="Z227" s="73">
        <v>0</v>
      </c>
      <c r="AA227" s="74">
        <f t="shared" si="67"/>
        <v>189591499</v>
      </c>
      <c r="AB227" s="75">
        <f t="shared" si="62"/>
        <v>0</v>
      </c>
      <c r="AC227" s="76">
        <f t="shared" si="63"/>
        <v>0.020220764696288356</v>
      </c>
      <c r="AD227" s="71">
        <v>5033559</v>
      </c>
      <c r="AE227" s="76">
        <f t="shared" si="64"/>
        <v>0</v>
      </c>
      <c r="AF227" s="71">
        <v>0</v>
      </c>
      <c r="AG227" s="71">
        <v>248930200</v>
      </c>
      <c r="AH227" s="73">
        <v>194217</v>
      </c>
      <c r="AI227" s="74">
        <v>249124417</v>
      </c>
      <c r="AJ227" s="75">
        <f t="shared" si="65"/>
        <v>0.0007802066603409309</v>
      </c>
      <c r="AK227" s="71">
        <v>0</v>
      </c>
      <c r="AL227" s="71">
        <v>372730</v>
      </c>
      <c r="AM227" s="3">
        <v>0</v>
      </c>
      <c r="AN227" s="77"/>
    </row>
    <row r="228" spans="1:40" ht="12.75">
      <c r="A228" s="68" t="s">
        <v>461</v>
      </c>
      <c r="B228" s="69" t="s">
        <v>460</v>
      </c>
      <c r="C228" s="26">
        <v>3</v>
      </c>
      <c r="D228" s="26"/>
      <c r="E228" s="70">
        <f t="shared" si="51"/>
        <v>0.028897127631332592</v>
      </c>
      <c r="F228" s="71">
        <v>12568615</v>
      </c>
      <c r="G228" s="72">
        <f t="shared" si="52"/>
        <v>0.020865473434633228</v>
      </c>
      <c r="H228" s="71">
        <v>9075300</v>
      </c>
      <c r="I228" s="72">
        <f t="shared" si="53"/>
        <v>0.06644349096253217</v>
      </c>
      <c r="J228" s="71">
        <v>28899158</v>
      </c>
      <c r="K228" s="73">
        <v>-149736</v>
      </c>
      <c r="L228" s="74">
        <f t="shared" si="54"/>
        <v>28749422</v>
      </c>
      <c r="M228" s="75">
        <f t="shared" si="55"/>
        <v>-0.005181327428293932</v>
      </c>
      <c r="N228" s="76">
        <f t="shared" si="56"/>
        <v>0.07389154738804384</v>
      </c>
      <c r="O228" s="71">
        <v>32138641</v>
      </c>
      <c r="P228" s="73">
        <v>680925</v>
      </c>
      <c r="Q228" s="74">
        <f t="shared" si="57"/>
        <v>32819566</v>
      </c>
      <c r="R228" s="75">
        <f t="shared" si="58"/>
        <v>0.021187112423328665</v>
      </c>
      <c r="S228" s="76">
        <f t="shared" si="59"/>
        <v>0.005527038665136481</v>
      </c>
      <c r="T228" s="71">
        <v>2403949</v>
      </c>
      <c r="U228" s="73">
        <v>0</v>
      </c>
      <c r="V228" s="74">
        <f t="shared" si="66"/>
        <v>2403949</v>
      </c>
      <c r="W228" s="75">
        <f t="shared" si="60"/>
        <v>0</v>
      </c>
      <c r="X228" s="76">
        <f t="shared" si="61"/>
        <v>0.7847265746084361</v>
      </c>
      <c r="Y228" s="71">
        <v>341311646</v>
      </c>
      <c r="Z228" s="73">
        <v>14696320</v>
      </c>
      <c r="AA228" s="74">
        <f t="shared" si="67"/>
        <v>356007966</v>
      </c>
      <c r="AB228" s="75">
        <f t="shared" si="62"/>
        <v>0.0430583608037799</v>
      </c>
      <c r="AC228" s="76">
        <f t="shared" si="63"/>
        <v>0.019585221803180727</v>
      </c>
      <c r="AD228" s="71">
        <v>8518463</v>
      </c>
      <c r="AE228" s="76">
        <f t="shared" si="64"/>
        <v>6.352550670489306E-05</v>
      </c>
      <c r="AF228" s="71">
        <v>27630</v>
      </c>
      <c r="AG228" s="71">
        <v>434943402</v>
      </c>
      <c r="AH228" s="73">
        <v>15227509</v>
      </c>
      <c r="AI228" s="74">
        <v>450170911</v>
      </c>
      <c r="AJ228" s="75">
        <f t="shared" si="65"/>
        <v>0.03501032302129278</v>
      </c>
      <c r="AK228" s="71">
        <v>0</v>
      </c>
      <c r="AL228" s="71">
        <v>0</v>
      </c>
      <c r="AM228" s="3">
        <v>0</v>
      </c>
      <c r="AN228" s="77"/>
    </row>
    <row r="229" spans="1:40" ht="12.75">
      <c r="A229" s="68" t="s">
        <v>463</v>
      </c>
      <c r="B229" s="69" t="s">
        <v>462</v>
      </c>
      <c r="C229" s="26">
        <v>3</v>
      </c>
      <c r="D229" s="26"/>
      <c r="E229" s="70">
        <f t="shared" si="51"/>
        <v>0.03197364311997306</v>
      </c>
      <c r="F229" s="71">
        <v>19619535</v>
      </c>
      <c r="G229" s="72">
        <f t="shared" si="52"/>
        <v>0.08982400756825269</v>
      </c>
      <c r="H229" s="71">
        <v>55117437</v>
      </c>
      <c r="I229" s="72">
        <f t="shared" si="53"/>
        <v>0.006828364732252078</v>
      </c>
      <c r="J229" s="71">
        <v>4189993</v>
      </c>
      <c r="K229" s="73">
        <v>-21710</v>
      </c>
      <c r="L229" s="74">
        <f t="shared" si="54"/>
        <v>4168283</v>
      </c>
      <c r="M229" s="75">
        <f t="shared" si="55"/>
        <v>-0.005181392904475019</v>
      </c>
      <c r="N229" s="76">
        <f t="shared" si="56"/>
        <v>0.13816562356702392</v>
      </c>
      <c r="O229" s="71">
        <v>84780620</v>
      </c>
      <c r="P229" s="73">
        <v>1803843</v>
      </c>
      <c r="Q229" s="74">
        <f t="shared" si="57"/>
        <v>86584463</v>
      </c>
      <c r="R229" s="75">
        <f t="shared" si="58"/>
        <v>0.021276595995641457</v>
      </c>
      <c r="S229" s="76">
        <f t="shared" si="59"/>
        <v>0.010367960248746824</v>
      </c>
      <c r="T229" s="71">
        <v>6361945</v>
      </c>
      <c r="U229" s="73">
        <v>0</v>
      </c>
      <c r="V229" s="74">
        <f t="shared" si="66"/>
        <v>6361945</v>
      </c>
      <c r="W229" s="75">
        <f t="shared" si="60"/>
        <v>0</v>
      </c>
      <c r="X229" s="76">
        <f t="shared" si="61"/>
        <v>0.7004468960324731</v>
      </c>
      <c r="Y229" s="71">
        <v>429805335</v>
      </c>
      <c r="Z229" s="73">
        <v>12280153</v>
      </c>
      <c r="AA229" s="74">
        <f t="shared" si="67"/>
        <v>442085488</v>
      </c>
      <c r="AB229" s="75">
        <f t="shared" si="62"/>
        <v>0.028571429900934104</v>
      </c>
      <c r="AC229" s="76">
        <f t="shared" si="63"/>
        <v>0.02239350473127834</v>
      </c>
      <c r="AD229" s="71">
        <v>13741010</v>
      </c>
      <c r="AE229" s="76">
        <f t="shared" si="64"/>
        <v>0</v>
      </c>
      <c r="AF229" s="71">
        <v>0</v>
      </c>
      <c r="AG229" s="71">
        <v>613615875</v>
      </c>
      <c r="AH229" s="73">
        <v>14062286</v>
      </c>
      <c r="AI229" s="74">
        <v>627678161</v>
      </c>
      <c r="AJ229" s="75">
        <f t="shared" si="65"/>
        <v>0.022917083101867273</v>
      </c>
      <c r="AK229" s="71">
        <v>0</v>
      </c>
      <c r="AL229" s="71">
        <v>0</v>
      </c>
      <c r="AM229" s="3">
        <v>0</v>
      </c>
      <c r="AN229" s="77"/>
    </row>
    <row r="230" spans="1:40" ht="12.75">
      <c r="A230" s="68" t="s">
        <v>465</v>
      </c>
      <c r="B230" s="69" t="s">
        <v>464</v>
      </c>
      <c r="C230" s="26">
        <v>3</v>
      </c>
      <c r="D230" s="26"/>
      <c r="E230" s="70">
        <f t="shared" si="51"/>
        <v>0.06239524178402175</v>
      </c>
      <c r="F230" s="71">
        <v>34405299</v>
      </c>
      <c r="G230" s="72">
        <f t="shared" si="52"/>
        <v>0.032997864391111575</v>
      </c>
      <c r="H230" s="71">
        <v>18195320</v>
      </c>
      <c r="I230" s="72">
        <f t="shared" si="53"/>
        <v>0.002413698283041138</v>
      </c>
      <c r="J230" s="71">
        <v>1330935</v>
      </c>
      <c r="K230" s="73">
        <v>-6896</v>
      </c>
      <c r="L230" s="74">
        <f t="shared" si="54"/>
        <v>1324039</v>
      </c>
      <c r="M230" s="75">
        <f t="shared" si="55"/>
        <v>-0.0051813198991686295</v>
      </c>
      <c r="N230" s="76">
        <f t="shared" si="56"/>
        <v>0.06985616981693978</v>
      </c>
      <c r="O230" s="71">
        <v>38519322</v>
      </c>
      <c r="P230" s="73">
        <v>279871</v>
      </c>
      <c r="Q230" s="74">
        <f t="shared" si="57"/>
        <v>38799193</v>
      </c>
      <c r="R230" s="75">
        <f t="shared" si="58"/>
        <v>0.007265730170432388</v>
      </c>
      <c r="S230" s="76">
        <f t="shared" si="59"/>
        <v>0.026181787980841476</v>
      </c>
      <c r="T230" s="71">
        <v>14436874</v>
      </c>
      <c r="U230" s="73">
        <v>0</v>
      </c>
      <c r="V230" s="74">
        <f t="shared" si="66"/>
        <v>14436874</v>
      </c>
      <c r="W230" s="75">
        <f t="shared" si="60"/>
        <v>0</v>
      </c>
      <c r="X230" s="76">
        <f t="shared" si="61"/>
        <v>0.7872660000638583</v>
      </c>
      <c r="Y230" s="71">
        <v>434105572</v>
      </c>
      <c r="Z230" s="73">
        <v>-1497802</v>
      </c>
      <c r="AA230" s="74">
        <f t="shared" si="67"/>
        <v>432607770</v>
      </c>
      <c r="AB230" s="75">
        <f t="shared" si="62"/>
        <v>-0.0034503173803998076</v>
      </c>
      <c r="AC230" s="76">
        <f t="shared" si="63"/>
        <v>0.01888923768018607</v>
      </c>
      <c r="AD230" s="71">
        <v>10415696</v>
      </c>
      <c r="AE230" s="76">
        <f t="shared" si="64"/>
        <v>0</v>
      </c>
      <c r="AF230" s="71">
        <v>0</v>
      </c>
      <c r="AG230" s="71">
        <v>551409018</v>
      </c>
      <c r="AH230" s="73">
        <v>-1224827</v>
      </c>
      <c r="AI230" s="74">
        <v>550184191</v>
      </c>
      <c r="AJ230" s="75">
        <f t="shared" si="65"/>
        <v>-0.0022212676253328886</v>
      </c>
      <c r="AK230" s="71">
        <v>0</v>
      </c>
      <c r="AL230" s="71">
        <v>0</v>
      </c>
      <c r="AM230" s="3">
        <v>0</v>
      </c>
      <c r="AN230" s="77"/>
    </row>
    <row r="231" spans="1:40" ht="12.75">
      <c r="A231" s="68" t="s">
        <v>467</v>
      </c>
      <c r="B231" s="69" t="s">
        <v>466</v>
      </c>
      <c r="C231" s="26">
        <v>3</v>
      </c>
      <c r="D231" s="26"/>
      <c r="E231" s="70">
        <f t="shared" si="51"/>
        <v>0.04608593027327419</v>
      </c>
      <c r="F231" s="71">
        <v>37142577</v>
      </c>
      <c r="G231" s="72">
        <f t="shared" si="52"/>
        <v>0.033938574027555665</v>
      </c>
      <c r="H231" s="71">
        <v>27352515</v>
      </c>
      <c r="I231" s="72">
        <f t="shared" si="53"/>
        <v>0.035914523191238876</v>
      </c>
      <c r="J231" s="71">
        <v>28945015</v>
      </c>
      <c r="K231" s="73">
        <v>-149974</v>
      </c>
      <c r="L231" s="74">
        <f t="shared" si="54"/>
        <v>28795041</v>
      </c>
      <c r="M231" s="75">
        <f t="shared" si="55"/>
        <v>-0.0051813412430430595</v>
      </c>
      <c r="N231" s="76">
        <f t="shared" si="56"/>
        <v>0.10669458190036746</v>
      </c>
      <c r="O231" s="71">
        <v>85989622</v>
      </c>
      <c r="P231" s="73">
        <v>887413</v>
      </c>
      <c r="Q231" s="74">
        <f t="shared" si="57"/>
        <v>86877035</v>
      </c>
      <c r="R231" s="75">
        <f t="shared" si="58"/>
        <v>0.010320001174095171</v>
      </c>
      <c r="S231" s="76">
        <f t="shared" si="59"/>
        <v>0.021194121306927594</v>
      </c>
      <c r="T231" s="71">
        <v>17081228</v>
      </c>
      <c r="U231" s="73">
        <v>0</v>
      </c>
      <c r="V231" s="74">
        <f t="shared" si="66"/>
        <v>17081228</v>
      </c>
      <c r="W231" s="75">
        <f t="shared" si="60"/>
        <v>0</v>
      </c>
      <c r="X231" s="76">
        <f t="shared" si="61"/>
        <v>0.7375865013933072</v>
      </c>
      <c r="Y231" s="71">
        <v>594451783</v>
      </c>
      <c r="Z231" s="73">
        <v>-7191847</v>
      </c>
      <c r="AA231" s="74">
        <f t="shared" si="67"/>
        <v>587259936</v>
      </c>
      <c r="AB231" s="75">
        <f t="shared" si="62"/>
        <v>-0.012098284849454308</v>
      </c>
      <c r="AC231" s="76">
        <f t="shared" si="63"/>
        <v>0.01858576790732902</v>
      </c>
      <c r="AD231" s="71">
        <v>14979047</v>
      </c>
      <c r="AE231" s="76">
        <f t="shared" si="64"/>
        <v>0</v>
      </c>
      <c r="AF231" s="71">
        <v>0</v>
      </c>
      <c r="AG231" s="71">
        <v>805941787</v>
      </c>
      <c r="AH231" s="73">
        <v>-6454408</v>
      </c>
      <c r="AI231" s="74">
        <v>799487379</v>
      </c>
      <c r="AJ231" s="75">
        <f t="shared" si="65"/>
        <v>-0.008008528784722264</v>
      </c>
      <c r="AK231" s="71">
        <v>822887</v>
      </c>
      <c r="AL231" s="71">
        <v>3780004</v>
      </c>
      <c r="AM231" s="3">
        <v>0</v>
      </c>
      <c r="AN231" s="77"/>
    </row>
    <row r="232" spans="1:40" ht="12.75">
      <c r="A232" s="68" t="s">
        <v>469</v>
      </c>
      <c r="B232" s="69" t="s">
        <v>468</v>
      </c>
      <c r="C232" s="26">
        <v>2</v>
      </c>
      <c r="D232" s="26" t="s">
        <v>553</v>
      </c>
      <c r="E232" s="70">
        <f t="shared" si="51"/>
        <v>0.05669834303904427</v>
      </c>
      <c r="F232" s="71">
        <v>51334004</v>
      </c>
      <c r="G232" s="72">
        <f t="shared" si="52"/>
        <v>0.013060279065016762</v>
      </c>
      <c r="H232" s="71">
        <v>11824621</v>
      </c>
      <c r="I232" s="72">
        <f t="shared" si="53"/>
        <v>0.04630275224486857</v>
      </c>
      <c r="J232" s="71">
        <v>41921960</v>
      </c>
      <c r="K232" s="73">
        <v>-217212</v>
      </c>
      <c r="L232" s="74">
        <f t="shared" si="54"/>
        <v>41704748</v>
      </c>
      <c r="M232" s="75">
        <f t="shared" si="55"/>
        <v>-0.005181341712076439</v>
      </c>
      <c r="N232" s="76">
        <f t="shared" si="56"/>
        <v>0.047952643635475474</v>
      </c>
      <c r="O232" s="71">
        <v>43415752</v>
      </c>
      <c r="P232" s="73">
        <v>148324</v>
      </c>
      <c r="Q232" s="74">
        <f t="shared" si="57"/>
        <v>43564076</v>
      </c>
      <c r="R232" s="75">
        <f t="shared" si="58"/>
        <v>0.0034163637197853905</v>
      </c>
      <c r="S232" s="76">
        <f t="shared" si="59"/>
        <v>0.029714611407613615</v>
      </c>
      <c r="T232" s="71">
        <v>26903255</v>
      </c>
      <c r="U232" s="73">
        <v>0</v>
      </c>
      <c r="V232" s="74">
        <f t="shared" si="66"/>
        <v>26903255</v>
      </c>
      <c r="W232" s="75">
        <f t="shared" si="60"/>
        <v>0</v>
      </c>
      <c r="X232" s="76">
        <f t="shared" si="61"/>
        <v>0.786675943660893</v>
      </c>
      <c r="Y232" s="71">
        <v>712247023</v>
      </c>
      <c r="Z232" s="73">
        <v>4140431</v>
      </c>
      <c r="AA232" s="74">
        <f t="shared" si="67"/>
        <v>716387454</v>
      </c>
      <c r="AB232" s="75">
        <f t="shared" si="62"/>
        <v>0.0058131952346538625</v>
      </c>
      <c r="AC232" s="76">
        <f t="shared" si="63"/>
        <v>0.01959542694708834</v>
      </c>
      <c r="AD232" s="71">
        <v>17741466</v>
      </c>
      <c r="AE232" s="76">
        <f t="shared" si="64"/>
        <v>0</v>
      </c>
      <c r="AF232" s="71">
        <v>0</v>
      </c>
      <c r="AG232" s="71">
        <v>905388081</v>
      </c>
      <c r="AH232" s="73">
        <v>4071543</v>
      </c>
      <c r="AI232" s="74">
        <v>909459624</v>
      </c>
      <c r="AJ232" s="75">
        <f t="shared" si="65"/>
        <v>0.004497014137300091</v>
      </c>
      <c r="AK232" s="71">
        <v>0</v>
      </c>
      <c r="AL232" s="71">
        <v>1144061</v>
      </c>
      <c r="AM232" s="3">
        <v>0</v>
      </c>
      <c r="AN232" s="77"/>
    </row>
    <row r="233" spans="1:40" ht="12.75">
      <c r="A233" s="68" t="s">
        <v>471</v>
      </c>
      <c r="B233" s="69" t="s">
        <v>470</v>
      </c>
      <c r="C233" s="26">
        <v>2</v>
      </c>
      <c r="D233" s="26"/>
      <c r="E233" s="70">
        <f t="shared" si="51"/>
        <v>0.026371978911020652</v>
      </c>
      <c r="F233" s="71">
        <v>5885110</v>
      </c>
      <c r="G233" s="72">
        <f t="shared" si="52"/>
        <v>0.03963872292030406</v>
      </c>
      <c r="H233" s="71">
        <v>8845686</v>
      </c>
      <c r="I233" s="72">
        <f t="shared" si="53"/>
        <v>0.15182805213966766</v>
      </c>
      <c r="J233" s="71">
        <v>33881598</v>
      </c>
      <c r="K233" s="73">
        <v>-175552</v>
      </c>
      <c r="L233" s="74">
        <f t="shared" si="54"/>
        <v>33706046</v>
      </c>
      <c r="M233" s="75">
        <f t="shared" si="55"/>
        <v>-0.005181337668902157</v>
      </c>
      <c r="N233" s="76">
        <f t="shared" si="56"/>
        <v>0.09913534059013891</v>
      </c>
      <c r="O233" s="71">
        <v>22122814</v>
      </c>
      <c r="P233" s="73">
        <v>-451485</v>
      </c>
      <c r="Q233" s="74">
        <f t="shared" si="57"/>
        <v>21671329</v>
      </c>
      <c r="R233" s="75">
        <f t="shared" si="58"/>
        <v>-0.02040811806309993</v>
      </c>
      <c r="S233" s="76">
        <f t="shared" si="59"/>
        <v>0.015293010690458202</v>
      </c>
      <c r="T233" s="71">
        <v>3412753</v>
      </c>
      <c r="U233" s="73">
        <v>0</v>
      </c>
      <c r="V233" s="74">
        <f t="shared" si="66"/>
        <v>3412753</v>
      </c>
      <c r="W233" s="75">
        <f t="shared" si="60"/>
        <v>0</v>
      </c>
      <c r="X233" s="76">
        <f t="shared" si="61"/>
        <v>0.6550763425615969</v>
      </c>
      <c r="Y233" s="71">
        <v>146185326</v>
      </c>
      <c r="Z233" s="73">
        <v>6355883</v>
      </c>
      <c r="AA233" s="74">
        <f t="shared" si="67"/>
        <v>152541209</v>
      </c>
      <c r="AB233" s="75">
        <f t="shared" si="62"/>
        <v>0.04347825581344601</v>
      </c>
      <c r="AC233" s="76">
        <f t="shared" si="63"/>
        <v>0.012651761852315969</v>
      </c>
      <c r="AD233" s="71">
        <v>2823338</v>
      </c>
      <c r="AE233" s="76">
        <f t="shared" si="64"/>
        <v>4.790334497720701E-06</v>
      </c>
      <c r="AF233" s="71">
        <v>1069</v>
      </c>
      <c r="AG233" s="71">
        <v>223157694</v>
      </c>
      <c r="AH233" s="73">
        <v>5728846</v>
      </c>
      <c r="AI233" s="74">
        <v>228886540</v>
      </c>
      <c r="AJ233" s="75">
        <f t="shared" si="65"/>
        <v>0.025671738658493218</v>
      </c>
      <c r="AK233" s="71">
        <v>0</v>
      </c>
      <c r="AL233" s="71">
        <v>0</v>
      </c>
      <c r="AM233" s="3">
        <v>0</v>
      </c>
      <c r="AN233" s="77"/>
    </row>
    <row r="234" spans="1:40" ht="12.75">
      <c r="A234" s="68" t="s">
        <v>473</v>
      </c>
      <c r="B234" s="69" t="s">
        <v>472</v>
      </c>
      <c r="C234" s="26">
        <v>3</v>
      </c>
      <c r="D234" s="26"/>
      <c r="E234" s="70">
        <f t="shared" si="51"/>
        <v>0.05989906039162615</v>
      </c>
      <c r="F234" s="71">
        <v>36312347</v>
      </c>
      <c r="G234" s="72">
        <f t="shared" si="52"/>
        <v>0.0012770987109646447</v>
      </c>
      <c r="H234" s="71">
        <v>774210</v>
      </c>
      <c r="I234" s="72">
        <f t="shared" si="53"/>
        <v>0.0004446957971275425</v>
      </c>
      <c r="J234" s="71">
        <v>269586</v>
      </c>
      <c r="K234" s="73">
        <v>-1397</v>
      </c>
      <c r="L234" s="74">
        <f t="shared" si="54"/>
        <v>268189</v>
      </c>
      <c r="M234" s="75">
        <f t="shared" si="55"/>
        <v>-0.005182019837825407</v>
      </c>
      <c r="N234" s="76">
        <f t="shared" si="56"/>
        <v>0.10888852141662834</v>
      </c>
      <c r="O234" s="71">
        <v>66011015</v>
      </c>
      <c r="P234" s="73">
        <v>-706157</v>
      </c>
      <c r="Q234" s="74">
        <f t="shared" si="57"/>
        <v>65304858</v>
      </c>
      <c r="R234" s="75">
        <f t="shared" si="58"/>
        <v>-0.010697563126396406</v>
      </c>
      <c r="S234" s="76">
        <f t="shared" si="59"/>
        <v>0.017002084865583873</v>
      </c>
      <c r="T234" s="71">
        <v>10307100</v>
      </c>
      <c r="U234" s="73">
        <v>-3863</v>
      </c>
      <c r="V234" s="74">
        <f t="shared" si="66"/>
        <v>10303237</v>
      </c>
      <c r="W234" s="75">
        <f t="shared" si="60"/>
        <v>-0.0003747901931678164</v>
      </c>
      <c r="X234" s="76">
        <f t="shared" si="61"/>
        <v>0.7851058721198656</v>
      </c>
      <c r="Y234" s="71">
        <v>475951320</v>
      </c>
      <c r="Z234" s="73">
        <v>2933284</v>
      </c>
      <c r="AA234" s="74">
        <f t="shared" si="67"/>
        <v>478884604</v>
      </c>
      <c r="AB234" s="75">
        <f t="shared" si="62"/>
        <v>0.006162991626958824</v>
      </c>
      <c r="AC234" s="76">
        <f t="shared" si="63"/>
        <v>0.027382666698203877</v>
      </c>
      <c r="AD234" s="71">
        <v>16600075</v>
      </c>
      <c r="AE234" s="76">
        <f t="shared" si="64"/>
        <v>0</v>
      </c>
      <c r="AF234" s="71">
        <v>0</v>
      </c>
      <c r="AG234" s="71">
        <v>606225653</v>
      </c>
      <c r="AH234" s="73">
        <v>2221867</v>
      </c>
      <c r="AI234" s="74">
        <v>608447520</v>
      </c>
      <c r="AJ234" s="75">
        <f t="shared" si="65"/>
        <v>0.003665082447443048</v>
      </c>
      <c r="AK234" s="71">
        <v>208580</v>
      </c>
      <c r="AL234" s="71">
        <v>271035</v>
      </c>
      <c r="AM234" s="3">
        <v>0</v>
      </c>
      <c r="AN234" s="77"/>
    </row>
    <row r="235" spans="1:40" ht="12.75">
      <c r="A235" s="68" t="s">
        <v>475</v>
      </c>
      <c r="B235" s="69" t="s">
        <v>474</v>
      </c>
      <c r="C235" s="26">
        <v>3</v>
      </c>
      <c r="D235" s="26"/>
      <c r="E235" s="70">
        <f t="shared" si="51"/>
        <v>0.050428148102329304</v>
      </c>
      <c r="F235" s="71">
        <v>9191220</v>
      </c>
      <c r="G235" s="72">
        <f t="shared" si="52"/>
        <v>0.012469565865186648</v>
      </c>
      <c r="H235" s="71">
        <v>2272749</v>
      </c>
      <c r="I235" s="72">
        <f t="shared" si="53"/>
        <v>0.023773847475692677</v>
      </c>
      <c r="J235" s="71">
        <v>4333109</v>
      </c>
      <c r="K235" s="73">
        <v>-22451</v>
      </c>
      <c r="L235" s="74">
        <f t="shared" si="54"/>
        <v>4310658</v>
      </c>
      <c r="M235" s="75">
        <f t="shared" si="55"/>
        <v>-0.00518126823027069</v>
      </c>
      <c r="N235" s="76">
        <f t="shared" si="56"/>
        <v>0.06656471437592973</v>
      </c>
      <c r="O235" s="71">
        <v>12132330</v>
      </c>
      <c r="P235" s="73">
        <v>-125076</v>
      </c>
      <c r="Q235" s="74">
        <f t="shared" si="57"/>
        <v>12007254</v>
      </c>
      <c r="R235" s="75">
        <f t="shared" si="58"/>
        <v>-0.010309314039430183</v>
      </c>
      <c r="S235" s="76">
        <f t="shared" si="59"/>
        <v>0.007232406249576335</v>
      </c>
      <c r="T235" s="71">
        <v>1318205</v>
      </c>
      <c r="U235" s="73">
        <v>0</v>
      </c>
      <c r="V235" s="74">
        <f t="shared" si="66"/>
        <v>1318205</v>
      </c>
      <c r="W235" s="75">
        <f t="shared" si="60"/>
        <v>0</v>
      </c>
      <c r="X235" s="76">
        <f t="shared" si="61"/>
        <v>0.813036599287857</v>
      </c>
      <c r="Y235" s="71">
        <v>148187045</v>
      </c>
      <c r="Z235" s="73">
        <v>0</v>
      </c>
      <c r="AA235" s="74">
        <f t="shared" si="67"/>
        <v>148187045</v>
      </c>
      <c r="AB235" s="75">
        <f t="shared" si="62"/>
        <v>0</v>
      </c>
      <c r="AC235" s="76">
        <f t="shared" si="63"/>
        <v>0.02649471864342827</v>
      </c>
      <c r="AD235" s="71">
        <v>4829025</v>
      </c>
      <c r="AE235" s="76">
        <f t="shared" si="64"/>
        <v>0</v>
      </c>
      <c r="AF235" s="71">
        <v>0</v>
      </c>
      <c r="AG235" s="71">
        <v>182263683</v>
      </c>
      <c r="AH235" s="73">
        <v>-147527</v>
      </c>
      <c r="AI235" s="74">
        <v>182116156</v>
      </c>
      <c r="AJ235" s="75">
        <f t="shared" si="65"/>
        <v>-0.0008094152250835401</v>
      </c>
      <c r="AK235" s="71">
        <v>0</v>
      </c>
      <c r="AL235" s="71">
        <v>0</v>
      </c>
      <c r="AM235" s="3">
        <v>0</v>
      </c>
      <c r="AN235" s="77"/>
    </row>
    <row r="236" spans="1:40" ht="12.75">
      <c r="A236" s="68" t="s">
        <v>477</v>
      </c>
      <c r="B236" s="69" t="s">
        <v>476</v>
      </c>
      <c r="C236" s="26">
        <v>3</v>
      </c>
      <c r="D236" s="26"/>
      <c r="E236" s="70">
        <f t="shared" si="51"/>
        <v>0.021755324576947583</v>
      </c>
      <c r="F236" s="71">
        <v>446420</v>
      </c>
      <c r="G236" s="72">
        <f t="shared" si="52"/>
        <v>0.008699108393290187</v>
      </c>
      <c r="H236" s="71">
        <v>178506</v>
      </c>
      <c r="I236" s="72">
        <f t="shared" si="53"/>
        <v>0.000367348319208438</v>
      </c>
      <c r="J236" s="71">
        <v>7538</v>
      </c>
      <c r="K236" s="73">
        <v>-39</v>
      </c>
      <c r="L236" s="74">
        <f t="shared" si="54"/>
        <v>7499</v>
      </c>
      <c r="M236" s="75">
        <f t="shared" si="55"/>
        <v>-0.005173786150172459</v>
      </c>
      <c r="N236" s="76">
        <f t="shared" si="56"/>
        <v>0.046660010407390165</v>
      </c>
      <c r="O236" s="71">
        <v>957465</v>
      </c>
      <c r="P236" s="73">
        <v>-9871</v>
      </c>
      <c r="Q236" s="74">
        <f t="shared" si="57"/>
        <v>947594</v>
      </c>
      <c r="R236" s="75">
        <f t="shared" si="58"/>
        <v>-0.010309515230321736</v>
      </c>
      <c r="S236" s="76">
        <f t="shared" si="59"/>
        <v>0.0020689536869188422</v>
      </c>
      <c r="T236" s="71">
        <v>42455</v>
      </c>
      <c r="U236" s="73">
        <v>0</v>
      </c>
      <c r="V236" s="74">
        <f t="shared" si="66"/>
        <v>42455</v>
      </c>
      <c r="W236" s="75">
        <f t="shared" si="60"/>
        <v>0</v>
      </c>
      <c r="X236" s="76">
        <f t="shared" si="61"/>
        <v>0.9086361650277968</v>
      </c>
      <c r="Y236" s="71">
        <v>18645245</v>
      </c>
      <c r="Z236" s="73">
        <v>0</v>
      </c>
      <c r="AA236" s="74">
        <f t="shared" si="67"/>
        <v>18645245</v>
      </c>
      <c r="AB236" s="75">
        <f t="shared" si="62"/>
        <v>0</v>
      </c>
      <c r="AC236" s="76">
        <f t="shared" si="63"/>
        <v>0.01181308958844805</v>
      </c>
      <c r="AD236" s="71">
        <v>242405</v>
      </c>
      <c r="AE236" s="76">
        <f t="shared" si="64"/>
        <v>0</v>
      </c>
      <c r="AF236" s="71">
        <v>0</v>
      </c>
      <c r="AG236" s="71">
        <v>20520034</v>
      </c>
      <c r="AH236" s="73">
        <v>-9910</v>
      </c>
      <c r="AI236" s="74">
        <v>20510124</v>
      </c>
      <c r="AJ236" s="75">
        <f t="shared" si="65"/>
        <v>-0.0004829426695881693</v>
      </c>
      <c r="AK236" s="71">
        <v>0</v>
      </c>
      <c r="AL236" s="71">
        <v>0</v>
      </c>
      <c r="AM236" s="3">
        <v>0</v>
      </c>
      <c r="AN236" s="77"/>
    </row>
    <row r="237" spans="1:40" ht="12.75">
      <c r="A237" s="68" t="s">
        <v>479</v>
      </c>
      <c r="B237" s="69" t="s">
        <v>478</v>
      </c>
      <c r="C237" s="26">
        <v>3</v>
      </c>
      <c r="D237" s="26"/>
      <c r="E237" s="70">
        <f t="shared" si="51"/>
        <v>0.02192315439814419</v>
      </c>
      <c r="F237" s="71">
        <v>2258213</v>
      </c>
      <c r="G237" s="72">
        <f t="shared" si="52"/>
        <v>0.01955209472922813</v>
      </c>
      <c r="H237" s="71">
        <v>2013980</v>
      </c>
      <c r="I237" s="72">
        <f t="shared" si="53"/>
        <v>0.037920033332478044</v>
      </c>
      <c r="J237" s="71">
        <v>3905985</v>
      </c>
      <c r="K237" s="73">
        <v>-20238</v>
      </c>
      <c r="L237" s="74">
        <f t="shared" si="54"/>
        <v>3885747</v>
      </c>
      <c r="M237" s="75">
        <f t="shared" si="55"/>
        <v>-0.005181279498001144</v>
      </c>
      <c r="N237" s="76">
        <f t="shared" si="56"/>
        <v>0.07888935970360439</v>
      </c>
      <c r="O237" s="71">
        <v>8126065</v>
      </c>
      <c r="P237" s="73">
        <v>-83774</v>
      </c>
      <c r="Q237" s="74">
        <f t="shared" si="57"/>
        <v>8042291</v>
      </c>
      <c r="R237" s="75">
        <f t="shared" si="58"/>
        <v>-0.010309294843199014</v>
      </c>
      <c r="S237" s="76">
        <f t="shared" si="59"/>
        <v>0.02928542607044146</v>
      </c>
      <c r="T237" s="71">
        <v>3016570</v>
      </c>
      <c r="U237" s="73">
        <v>0</v>
      </c>
      <c r="V237" s="74">
        <f t="shared" si="66"/>
        <v>3016570</v>
      </c>
      <c r="W237" s="75">
        <f t="shared" si="60"/>
        <v>0</v>
      </c>
      <c r="X237" s="76">
        <f t="shared" si="61"/>
        <v>0.7972341918506507</v>
      </c>
      <c r="Y237" s="71">
        <v>82119780</v>
      </c>
      <c r="Z237" s="73">
        <v>0</v>
      </c>
      <c r="AA237" s="74">
        <f t="shared" si="67"/>
        <v>82119780</v>
      </c>
      <c r="AB237" s="75">
        <f t="shared" si="62"/>
        <v>0</v>
      </c>
      <c r="AC237" s="76">
        <f t="shared" si="63"/>
        <v>0.015195739915453145</v>
      </c>
      <c r="AD237" s="71">
        <v>1565250</v>
      </c>
      <c r="AE237" s="76">
        <f t="shared" si="64"/>
        <v>0</v>
      </c>
      <c r="AF237" s="71">
        <v>0</v>
      </c>
      <c r="AG237" s="71">
        <v>103005843</v>
      </c>
      <c r="AH237" s="73">
        <v>-104012</v>
      </c>
      <c r="AI237" s="74">
        <v>102901831</v>
      </c>
      <c r="AJ237" s="75">
        <f t="shared" si="65"/>
        <v>-0.0010097679604447293</v>
      </c>
      <c r="AK237" s="71">
        <v>0</v>
      </c>
      <c r="AL237" s="71">
        <v>0</v>
      </c>
      <c r="AM237" s="3">
        <v>0</v>
      </c>
      <c r="AN237" s="77"/>
    </row>
    <row r="238" spans="1:40" ht="12.75">
      <c r="A238" s="68" t="s">
        <v>481</v>
      </c>
      <c r="B238" s="69" t="s">
        <v>480</v>
      </c>
      <c r="C238" s="26">
        <v>3</v>
      </c>
      <c r="D238" s="26"/>
      <c r="E238" s="70">
        <f t="shared" si="51"/>
        <v>0.06774164653299994</v>
      </c>
      <c r="F238" s="71">
        <v>53017475</v>
      </c>
      <c r="G238" s="72">
        <f t="shared" si="52"/>
        <v>0.005616093396337257</v>
      </c>
      <c r="H238" s="71">
        <v>4395392</v>
      </c>
      <c r="I238" s="72">
        <f t="shared" si="53"/>
        <v>0.009372182441133338</v>
      </c>
      <c r="J238" s="71">
        <v>7335066</v>
      </c>
      <c r="K238" s="73">
        <v>-38006</v>
      </c>
      <c r="L238" s="74">
        <f t="shared" si="54"/>
        <v>7297060</v>
      </c>
      <c r="M238" s="75">
        <f t="shared" si="55"/>
        <v>-0.005181412137259569</v>
      </c>
      <c r="N238" s="76">
        <f t="shared" si="56"/>
        <v>0.1410940519688654</v>
      </c>
      <c r="O238" s="71">
        <v>110426167</v>
      </c>
      <c r="P238" s="73">
        <v>1057400</v>
      </c>
      <c r="Q238" s="74">
        <f t="shared" si="57"/>
        <v>111483567</v>
      </c>
      <c r="R238" s="75">
        <f t="shared" si="58"/>
        <v>0.00957562893584815</v>
      </c>
      <c r="S238" s="76">
        <f t="shared" si="59"/>
        <v>0.03579238511725897</v>
      </c>
      <c r="T238" s="71">
        <v>28012633</v>
      </c>
      <c r="U238" s="73">
        <v>0</v>
      </c>
      <c r="V238" s="74">
        <f t="shared" si="66"/>
        <v>28012633</v>
      </c>
      <c r="W238" s="75">
        <f t="shared" si="60"/>
        <v>0</v>
      </c>
      <c r="X238" s="76">
        <f t="shared" si="61"/>
        <v>0.7151523642177996</v>
      </c>
      <c r="Y238" s="71">
        <v>559708459</v>
      </c>
      <c r="Z238" s="73">
        <v>-20041612</v>
      </c>
      <c r="AA238" s="74">
        <f t="shared" si="67"/>
        <v>539666847</v>
      </c>
      <c r="AB238" s="75">
        <f t="shared" si="62"/>
        <v>-0.035807234423090965</v>
      </c>
      <c r="AC238" s="76">
        <f t="shared" si="63"/>
        <v>0.025231276325605498</v>
      </c>
      <c r="AD238" s="71">
        <v>19747063</v>
      </c>
      <c r="AE238" s="76">
        <f t="shared" si="64"/>
        <v>0</v>
      </c>
      <c r="AF238" s="71">
        <v>0</v>
      </c>
      <c r="AG238" s="71">
        <v>782642255</v>
      </c>
      <c r="AH238" s="73">
        <v>-19022218</v>
      </c>
      <c r="AI238" s="74">
        <v>763620037</v>
      </c>
      <c r="AJ238" s="75">
        <f t="shared" si="65"/>
        <v>-0.024305125206918455</v>
      </c>
      <c r="AK238" s="71">
        <v>40905</v>
      </c>
      <c r="AL238" s="71">
        <v>225570</v>
      </c>
      <c r="AM238" s="3">
        <v>0</v>
      </c>
      <c r="AN238" s="77"/>
    </row>
    <row r="239" spans="1:40" ht="12.75">
      <c r="A239" s="68" t="s">
        <v>483</v>
      </c>
      <c r="B239" s="69" t="s">
        <v>482</v>
      </c>
      <c r="C239" s="26">
        <v>2</v>
      </c>
      <c r="D239" s="26"/>
      <c r="E239" s="70">
        <f t="shared" si="51"/>
        <v>0.043731972425847615</v>
      </c>
      <c r="F239" s="71">
        <v>7238488</v>
      </c>
      <c r="G239" s="72">
        <f t="shared" si="52"/>
        <v>0.0030676532711056068</v>
      </c>
      <c r="H239" s="71">
        <v>507756</v>
      </c>
      <c r="I239" s="72">
        <f t="shared" si="53"/>
        <v>0.00019713706236100794</v>
      </c>
      <c r="J239" s="71">
        <v>32630</v>
      </c>
      <c r="K239" s="73">
        <v>-169</v>
      </c>
      <c r="L239" s="74">
        <f t="shared" si="54"/>
        <v>32461</v>
      </c>
      <c r="M239" s="75">
        <f t="shared" si="55"/>
        <v>-0.0051792828685258965</v>
      </c>
      <c r="N239" s="76">
        <f t="shared" si="56"/>
        <v>0.09741731236052764</v>
      </c>
      <c r="O239" s="71">
        <v>16124451</v>
      </c>
      <c r="P239" s="73">
        <v>150935</v>
      </c>
      <c r="Q239" s="74">
        <f t="shared" si="57"/>
        <v>16275386</v>
      </c>
      <c r="R239" s="75">
        <f t="shared" si="58"/>
        <v>0.009360628774275787</v>
      </c>
      <c r="S239" s="76">
        <f t="shared" si="59"/>
        <v>0.009873860192232017</v>
      </c>
      <c r="T239" s="71">
        <v>1634315</v>
      </c>
      <c r="U239" s="73">
        <v>0</v>
      </c>
      <c r="V239" s="74">
        <f t="shared" si="66"/>
        <v>1634315</v>
      </c>
      <c r="W239" s="75">
        <f t="shared" si="60"/>
        <v>0</v>
      </c>
      <c r="X239" s="76">
        <f t="shared" si="61"/>
        <v>0.8202182973667648</v>
      </c>
      <c r="Y239" s="71">
        <v>135762006</v>
      </c>
      <c r="Z239" s="73">
        <v>-3477237</v>
      </c>
      <c r="AA239" s="74">
        <f t="shared" si="67"/>
        <v>132284769</v>
      </c>
      <c r="AB239" s="75">
        <f t="shared" si="62"/>
        <v>-0.025612740283168768</v>
      </c>
      <c r="AC239" s="76">
        <f t="shared" si="63"/>
        <v>0.02549376732116131</v>
      </c>
      <c r="AD239" s="71">
        <v>4219712</v>
      </c>
      <c r="AE239" s="76">
        <f t="shared" si="64"/>
        <v>0</v>
      </c>
      <c r="AF239" s="71">
        <v>0</v>
      </c>
      <c r="AG239" s="71">
        <v>165519358</v>
      </c>
      <c r="AH239" s="73">
        <v>-3326471</v>
      </c>
      <c r="AI239" s="74">
        <v>162192887</v>
      </c>
      <c r="AJ239" s="75">
        <f t="shared" si="65"/>
        <v>-0.02009717195737311</v>
      </c>
      <c r="AK239" s="71">
        <v>0</v>
      </c>
      <c r="AL239" s="71">
        <v>0</v>
      </c>
      <c r="AM239" s="3">
        <v>0</v>
      </c>
      <c r="AN239" s="77"/>
    </row>
    <row r="240" spans="1:40" ht="12.75">
      <c r="A240" s="68" t="s">
        <v>485</v>
      </c>
      <c r="B240" s="69" t="s">
        <v>484</v>
      </c>
      <c r="C240" s="26">
        <v>3</v>
      </c>
      <c r="D240" s="26"/>
      <c r="E240" s="70">
        <f t="shared" si="51"/>
        <v>0.10564363044223873</v>
      </c>
      <c r="F240" s="71">
        <v>172469361</v>
      </c>
      <c r="G240" s="72">
        <f t="shared" si="52"/>
        <v>0.010140102422549913</v>
      </c>
      <c r="H240" s="71">
        <v>16554306</v>
      </c>
      <c r="I240" s="72">
        <f t="shared" si="53"/>
        <v>0.010398263531044291</v>
      </c>
      <c r="J240" s="71">
        <v>16975769</v>
      </c>
      <c r="K240" s="73">
        <v>-87957</v>
      </c>
      <c r="L240" s="74">
        <f t="shared" si="54"/>
        <v>16887812</v>
      </c>
      <c r="M240" s="75">
        <f t="shared" si="55"/>
        <v>-0.005181326395287306</v>
      </c>
      <c r="N240" s="76">
        <f t="shared" si="56"/>
        <v>0.4651444538573613</v>
      </c>
      <c r="O240" s="71">
        <v>759375330</v>
      </c>
      <c r="P240" s="73">
        <v>24384271</v>
      </c>
      <c r="Q240" s="74">
        <f t="shared" si="57"/>
        <v>783759601</v>
      </c>
      <c r="R240" s="75">
        <f t="shared" si="58"/>
        <v>0.03211096020198602</v>
      </c>
      <c r="S240" s="76">
        <f t="shared" si="59"/>
        <v>0.20426424759093378</v>
      </c>
      <c r="T240" s="71">
        <v>333473245</v>
      </c>
      <c r="U240" s="73">
        <v>-9598031</v>
      </c>
      <c r="V240" s="74">
        <f t="shared" si="66"/>
        <v>323875214</v>
      </c>
      <c r="W240" s="75">
        <f t="shared" si="60"/>
        <v>-0.028782012182116738</v>
      </c>
      <c r="X240" s="76">
        <f t="shared" si="61"/>
        <v>0.191703665258789</v>
      </c>
      <c r="Y240" s="71">
        <v>312967365</v>
      </c>
      <c r="Z240" s="73">
        <v>0</v>
      </c>
      <c r="AA240" s="74">
        <f t="shared" si="67"/>
        <v>312967365</v>
      </c>
      <c r="AB240" s="75">
        <f t="shared" si="62"/>
        <v>0</v>
      </c>
      <c r="AC240" s="76">
        <f t="shared" si="63"/>
        <v>0.012705575643518948</v>
      </c>
      <c r="AD240" s="71">
        <v>20742590</v>
      </c>
      <c r="AE240" s="76">
        <f t="shared" si="64"/>
        <v>6.125356401258931E-08</v>
      </c>
      <c r="AF240" s="71">
        <v>100</v>
      </c>
      <c r="AG240" s="71">
        <v>1632558066</v>
      </c>
      <c r="AH240" s="73">
        <v>14698283</v>
      </c>
      <c r="AI240" s="74">
        <v>1647256349</v>
      </c>
      <c r="AJ240" s="75">
        <f t="shared" si="65"/>
        <v>0.009003222186156533</v>
      </c>
      <c r="AK240" s="71">
        <v>3462825</v>
      </c>
      <c r="AL240" s="71">
        <v>16738205</v>
      </c>
      <c r="AM240" s="3">
        <v>0</v>
      </c>
      <c r="AN240" s="77"/>
    </row>
    <row r="241" spans="1:40" ht="12.75">
      <c r="A241" s="68" t="s">
        <v>487</v>
      </c>
      <c r="B241" s="69" t="s">
        <v>486</v>
      </c>
      <c r="C241" s="26">
        <v>3</v>
      </c>
      <c r="D241" s="26"/>
      <c r="E241" s="70">
        <f t="shared" si="51"/>
        <v>0.043958741061923975</v>
      </c>
      <c r="F241" s="71">
        <v>15347442</v>
      </c>
      <c r="G241" s="72">
        <f t="shared" si="52"/>
        <v>0.0019922786820398123</v>
      </c>
      <c r="H241" s="71">
        <v>695570</v>
      </c>
      <c r="I241" s="72">
        <f t="shared" si="53"/>
        <v>0.00024155845555229468</v>
      </c>
      <c r="J241" s="71">
        <v>84336</v>
      </c>
      <c r="K241" s="73">
        <v>-436</v>
      </c>
      <c r="L241" s="74">
        <f t="shared" si="54"/>
        <v>83900</v>
      </c>
      <c r="M241" s="75">
        <f t="shared" si="55"/>
        <v>-0.005169797002466325</v>
      </c>
      <c r="N241" s="76">
        <f t="shared" si="56"/>
        <v>0.7148059296379711</v>
      </c>
      <c r="O241" s="71">
        <v>249562255</v>
      </c>
      <c r="P241" s="73">
        <v>7665471</v>
      </c>
      <c r="Q241" s="74">
        <f t="shared" si="57"/>
        <v>257227726</v>
      </c>
      <c r="R241" s="75">
        <f t="shared" si="58"/>
        <v>0.030715666517759265</v>
      </c>
      <c r="S241" s="76">
        <f t="shared" si="59"/>
        <v>0.06297069416976114</v>
      </c>
      <c r="T241" s="71">
        <v>21985140</v>
      </c>
      <c r="U241" s="73">
        <v>-650346</v>
      </c>
      <c r="V241" s="74">
        <f t="shared" si="66"/>
        <v>21334794</v>
      </c>
      <c r="W241" s="75">
        <f t="shared" si="60"/>
        <v>-0.029581162548885293</v>
      </c>
      <c r="X241" s="76">
        <f t="shared" si="61"/>
        <v>0.15056109739167708</v>
      </c>
      <c r="Y241" s="71">
        <v>52565830</v>
      </c>
      <c r="Z241" s="73">
        <v>-16696</v>
      </c>
      <c r="AA241" s="74">
        <f t="shared" si="67"/>
        <v>52549134</v>
      </c>
      <c r="AB241" s="75">
        <f t="shared" si="62"/>
        <v>-0.00031762078140875927</v>
      </c>
      <c r="AC241" s="76">
        <f t="shared" si="63"/>
        <v>0.025469700601074577</v>
      </c>
      <c r="AD241" s="71">
        <v>8892310</v>
      </c>
      <c r="AE241" s="76">
        <f t="shared" si="64"/>
        <v>0</v>
      </c>
      <c r="AF241" s="71">
        <v>0</v>
      </c>
      <c r="AG241" s="71">
        <v>349132883</v>
      </c>
      <c r="AH241" s="73">
        <v>6997993</v>
      </c>
      <c r="AI241" s="74">
        <v>356130876</v>
      </c>
      <c r="AJ241" s="75">
        <f t="shared" si="65"/>
        <v>0.020043924078042227</v>
      </c>
      <c r="AK241" s="71">
        <v>0</v>
      </c>
      <c r="AL241" s="71">
        <v>0</v>
      </c>
      <c r="AM241" s="3">
        <v>0</v>
      </c>
      <c r="AN241" s="77"/>
    </row>
    <row r="242" spans="1:40" ht="12.75">
      <c r="A242" s="68" t="s">
        <v>489</v>
      </c>
      <c r="B242" s="69" t="s">
        <v>488</v>
      </c>
      <c r="C242" s="26">
        <v>3</v>
      </c>
      <c r="D242" s="26"/>
      <c r="E242" s="70">
        <f t="shared" si="51"/>
        <v>0.034664901214868295</v>
      </c>
      <c r="F242" s="71">
        <v>22020003</v>
      </c>
      <c r="G242" s="72">
        <f t="shared" si="52"/>
        <v>0.008096044822838324</v>
      </c>
      <c r="H242" s="71">
        <v>5142808</v>
      </c>
      <c r="I242" s="72">
        <f t="shared" si="53"/>
        <v>0.01710798910566368</v>
      </c>
      <c r="J242" s="71">
        <v>10867418</v>
      </c>
      <c r="K242" s="73">
        <v>-56308</v>
      </c>
      <c r="L242" s="74">
        <f t="shared" si="54"/>
        <v>10811110</v>
      </c>
      <c r="M242" s="75">
        <f t="shared" si="55"/>
        <v>-0.0051813595464902515</v>
      </c>
      <c r="N242" s="76">
        <f t="shared" si="56"/>
        <v>0.3139223745352086</v>
      </c>
      <c r="O242" s="71">
        <v>199411260</v>
      </c>
      <c r="P242" s="73">
        <v>6041755</v>
      </c>
      <c r="Q242" s="74">
        <f t="shared" si="57"/>
        <v>205453015</v>
      </c>
      <c r="R242" s="75">
        <f t="shared" si="58"/>
        <v>0.030297963114018736</v>
      </c>
      <c r="S242" s="76">
        <f t="shared" si="59"/>
        <v>0.023016090191851846</v>
      </c>
      <c r="T242" s="71">
        <v>14620390</v>
      </c>
      <c r="U242" s="73">
        <v>-284732</v>
      </c>
      <c r="V242" s="74">
        <f t="shared" si="66"/>
        <v>14335658</v>
      </c>
      <c r="W242" s="75">
        <f t="shared" si="60"/>
        <v>-0.01947499348512591</v>
      </c>
      <c r="X242" s="76">
        <f t="shared" si="61"/>
        <v>0.5771826482880207</v>
      </c>
      <c r="Y242" s="71">
        <v>366640700</v>
      </c>
      <c r="Z242" s="73">
        <v>294943</v>
      </c>
      <c r="AA242" s="74">
        <f t="shared" si="67"/>
        <v>366935643</v>
      </c>
      <c r="AB242" s="75">
        <f t="shared" si="62"/>
        <v>0.0008044469694717471</v>
      </c>
      <c r="AC242" s="76">
        <f t="shared" si="63"/>
        <v>0.02600995184154854</v>
      </c>
      <c r="AD242" s="71">
        <v>16522165</v>
      </c>
      <c r="AE242" s="76">
        <f t="shared" si="64"/>
        <v>0</v>
      </c>
      <c r="AF242" s="71">
        <v>0</v>
      </c>
      <c r="AG242" s="71">
        <v>635224744</v>
      </c>
      <c r="AH242" s="73">
        <v>5995658</v>
      </c>
      <c r="AI242" s="74">
        <v>641220402</v>
      </c>
      <c r="AJ242" s="75">
        <f t="shared" si="65"/>
        <v>0.009438640507366633</v>
      </c>
      <c r="AK242" s="71">
        <v>0</v>
      </c>
      <c r="AL242" s="71">
        <v>0</v>
      </c>
      <c r="AM242" s="3">
        <v>0</v>
      </c>
      <c r="AN242" s="77"/>
    </row>
    <row r="243" spans="1:40" ht="12.75">
      <c r="A243" s="68" t="s">
        <v>491</v>
      </c>
      <c r="B243" s="69" t="s">
        <v>490</v>
      </c>
      <c r="C243" s="26">
        <v>3</v>
      </c>
      <c r="D243" s="26"/>
      <c r="E243" s="70">
        <f t="shared" si="51"/>
        <v>0.05145408291805222</v>
      </c>
      <c r="F243" s="71">
        <v>46931705</v>
      </c>
      <c r="G243" s="72">
        <f t="shared" si="52"/>
        <v>0.0027191941237454114</v>
      </c>
      <c r="H243" s="71">
        <v>2480200</v>
      </c>
      <c r="I243" s="72">
        <f t="shared" si="53"/>
        <v>0.0007768571622511394</v>
      </c>
      <c r="J243" s="71">
        <v>708578</v>
      </c>
      <c r="K243" s="73">
        <v>-3672</v>
      </c>
      <c r="L243" s="74">
        <f t="shared" si="54"/>
        <v>704906</v>
      </c>
      <c r="M243" s="75">
        <f t="shared" si="55"/>
        <v>-0.005182210003697546</v>
      </c>
      <c r="N243" s="76">
        <f t="shared" si="56"/>
        <v>0.23616750241503348</v>
      </c>
      <c r="O243" s="71">
        <v>215410380</v>
      </c>
      <c r="P243" s="73">
        <v>4503867</v>
      </c>
      <c r="Q243" s="74">
        <f t="shared" si="57"/>
        <v>219914247</v>
      </c>
      <c r="R243" s="75">
        <f t="shared" si="58"/>
        <v>0.02090830998951861</v>
      </c>
      <c r="S243" s="76">
        <f t="shared" si="59"/>
        <v>0.0776382109104692</v>
      </c>
      <c r="T243" s="71">
        <v>70814470</v>
      </c>
      <c r="U243" s="73">
        <v>0</v>
      </c>
      <c r="V243" s="74">
        <f t="shared" si="66"/>
        <v>70814470</v>
      </c>
      <c r="W243" s="75">
        <f t="shared" si="60"/>
        <v>0</v>
      </c>
      <c r="X243" s="76">
        <f t="shared" si="61"/>
        <v>0.612738551985801</v>
      </c>
      <c r="Y243" s="71">
        <v>558884025</v>
      </c>
      <c r="Z243" s="73">
        <v>15956062</v>
      </c>
      <c r="AA243" s="74">
        <f t="shared" si="67"/>
        <v>574840087</v>
      </c>
      <c r="AB243" s="75">
        <f t="shared" si="62"/>
        <v>0.028549862379766536</v>
      </c>
      <c r="AC243" s="76">
        <f t="shared" si="63"/>
        <v>0.018505600484647618</v>
      </c>
      <c r="AD243" s="71">
        <v>16879115</v>
      </c>
      <c r="AE243" s="76">
        <f t="shared" si="64"/>
        <v>0</v>
      </c>
      <c r="AF243" s="71">
        <v>0</v>
      </c>
      <c r="AG243" s="71">
        <v>912108473</v>
      </c>
      <c r="AH243" s="73">
        <v>20456257</v>
      </c>
      <c r="AI243" s="74">
        <v>932564730</v>
      </c>
      <c r="AJ243" s="75">
        <f t="shared" si="65"/>
        <v>0.022427438846958282</v>
      </c>
      <c r="AK243" s="71">
        <v>409690</v>
      </c>
      <c r="AL243" s="71">
        <v>660585</v>
      </c>
      <c r="AM243" s="3">
        <v>0</v>
      </c>
      <c r="AN243" s="77"/>
    </row>
    <row r="244" spans="1:40" ht="12.75">
      <c r="A244" s="68" t="s">
        <v>493</v>
      </c>
      <c r="B244" s="69" t="s">
        <v>492</v>
      </c>
      <c r="C244" s="26">
        <v>3</v>
      </c>
      <c r="D244" s="26"/>
      <c r="E244" s="70">
        <f t="shared" si="51"/>
        <v>0.06612967266895713</v>
      </c>
      <c r="F244" s="71">
        <v>31653258</v>
      </c>
      <c r="G244" s="72">
        <f t="shared" si="52"/>
        <v>0.002344257209650818</v>
      </c>
      <c r="H244" s="71">
        <v>1122089</v>
      </c>
      <c r="I244" s="72">
        <f t="shared" si="53"/>
        <v>0.0006053344694293286</v>
      </c>
      <c r="J244" s="71">
        <v>289746</v>
      </c>
      <c r="K244" s="73">
        <v>-1501</v>
      </c>
      <c r="L244" s="74">
        <f t="shared" si="54"/>
        <v>288245</v>
      </c>
      <c r="M244" s="75">
        <f t="shared" si="55"/>
        <v>-0.005180399384288307</v>
      </c>
      <c r="N244" s="76">
        <f t="shared" si="56"/>
        <v>0.11664170725203923</v>
      </c>
      <c r="O244" s="71">
        <v>55831065</v>
      </c>
      <c r="P244" s="73">
        <v>451676</v>
      </c>
      <c r="Q244" s="74">
        <f t="shared" si="57"/>
        <v>56282741</v>
      </c>
      <c r="R244" s="75">
        <f t="shared" si="58"/>
        <v>0.008090048076281546</v>
      </c>
      <c r="S244" s="76">
        <f t="shared" si="59"/>
        <v>0.0801161463498377</v>
      </c>
      <c r="T244" s="71">
        <v>38347945</v>
      </c>
      <c r="U244" s="73">
        <v>0</v>
      </c>
      <c r="V244" s="74">
        <f t="shared" si="66"/>
        <v>38347945</v>
      </c>
      <c r="W244" s="75">
        <f t="shared" si="60"/>
        <v>0</v>
      </c>
      <c r="X244" s="76">
        <f t="shared" si="61"/>
        <v>0.7192916196560597</v>
      </c>
      <c r="Y244" s="71">
        <v>344292090</v>
      </c>
      <c r="Z244" s="73">
        <v>8849596</v>
      </c>
      <c r="AA244" s="74">
        <f t="shared" si="67"/>
        <v>353141686</v>
      </c>
      <c r="AB244" s="75">
        <f t="shared" si="62"/>
        <v>0.025703744747664695</v>
      </c>
      <c r="AC244" s="76">
        <f t="shared" si="63"/>
        <v>0.014871262394026146</v>
      </c>
      <c r="AD244" s="71">
        <v>7118195</v>
      </c>
      <c r="AE244" s="76">
        <f t="shared" si="64"/>
        <v>0</v>
      </c>
      <c r="AF244" s="71">
        <v>0</v>
      </c>
      <c r="AG244" s="71">
        <v>478654388</v>
      </c>
      <c r="AH244" s="73">
        <v>9299771</v>
      </c>
      <c r="AI244" s="74">
        <v>487954159</v>
      </c>
      <c r="AJ244" s="75">
        <f t="shared" si="65"/>
        <v>0.019428989335829507</v>
      </c>
      <c r="AK244" s="71">
        <v>0</v>
      </c>
      <c r="AL244" s="71">
        <v>3428725</v>
      </c>
      <c r="AM244" s="3">
        <v>0</v>
      </c>
      <c r="AN244" s="77"/>
    </row>
    <row r="245" spans="1:40" ht="12.75">
      <c r="A245" s="68" t="s">
        <v>495</v>
      </c>
      <c r="B245" s="69" t="s">
        <v>494</v>
      </c>
      <c r="C245" s="26">
        <v>3</v>
      </c>
      <c r="D245" s="26"/>
      <c r="E245" s="70">
        <f t="shared" si="51"/>
        <v>0.03232707276089771</v>
      </c>
      <c r="F245" s="71">
        <v>13261296</v>
      </c>
      <c r="G245" s="72">
        <f t="shared" si="52"/>
        <v>0.01733917125312975</v>
      </c>
      <c r="H245" s="71">
        <v>7112920</v>
      </c>
      <c r="I245" s="72">
        <f t="shared" si="53"/>
        <v>0.001426076946686056</v>
      </c>
      <c r="J245" s="71">
        <v>585009</v>
      </c>
      <c r="K245" s="73">
        <v>-3031</v>
      </c>
      <c r="L245" s="74">
        <f t="shared" si="54"/>
        <v>581978</v>
      </c>
      <c r="M245" s="75">
        <f t="shared" si="55"/>
        <v>-0.0051811168717062475</v>
      </c>
      <c r="N245" s="76">
        <f t="shared" si="56"/>
        <v>0.10090744511751126</v>
      </c>
      <c r="O245" s="71">
        <v>41394515</v>
      </c>
      <c r="P245" s="73">
        <v>880734</v>
      </c>
      <c r="Q245" s="74">
        <f t="shared" si="57"/>
        <v>42275249</v>
      </c>
      <c r="R245" s="75">
        <f t="shared" si="58"/>
        <v>0.021276587006756813</v>
      </c>
      <c r="S245" s="76">
        <f t="shared" si="59"/>
        <v>0.0050139850289332545</v>
      </c>
      <c r="T245" s="71">
        <v>2056850</v>
      </c>
      <c r="U245" s="73">
        <v>0</v>
      </c>
      <c r="V245" s="74">
        <f t="shared" si="66"/>
        <v>2056850</v>
      </c>
      <c r="W245" s="75">
        <f t="shared" si="60"/>
        <v>0</v>
      </c>
      <c r="X245" s="76">
        <f t="shared" si="61"/>
        <v>0.8242453265099811</v>
      </c>
      <c r="Y245" s="71">
        <v>338124065</v>
      </c>
      <c r="Z245" s="73">
        <v>9660688</v>
      </c>
      <c r="AA245" s="74">
        <f t="shared" si="67"/>
        <v>347784753</v>
      </c>
      <c r="AB245" s="75">
        <f t="shared" si="62"/>
        <v>0.028571429838926136</v>
      </c>
      <c r="AC245" s="76">
        <f t="shared" si="63"/>
        <v>0.018740922382860885</v>
      </c>
      <c r="AD245" s="71">
        <v>7687950</v>
      </c>
      <c r="AE245" s="76">
        <f t="shared" si="64"/>
        <v>0</v>
      </c>
      <c r="AF245" s="71">
        <v>0</v>
      </c>
      <c r="AG245" s="71">
        <v>410222605</v>
      </c>
      <c r="AH245" s="73">
        <v>10538391</v>
      </c>
      <c r="AI245" s="74">
        <v>420760996</v>
      </c>
      <c r="AJ245" s="75">
        <f t="shared" si="65"/>
        <v>0.025689444880786127</v>
      </c>
      <c r="AK245" s="71">
        <v>0</v>
      </c>
      <c r="AL245" s="71">
        <v>0</v>
      </c>
      <c r="AM245" s="3">
        <v>0</v>
      </c>
      <c r="AN245" s="77"/>
    </row>
    <row r="246" spans="1:40" ht="12.75">
      <c r="A246" s="68" t="s">
        <v>497</v>
      </c>
      <c r="B246" s="69" t="s">
        <v>496</v>
      </c>
      <c r="C246" s="26">
        <v>3</v>
      </c>
      <c r="D246" s="26"/>
      <c r="E246" s="70">
        <f t="shared" si="51"/>
        <v>0.04585144565975472</v>
      </c>
      <c r="F246" s="71">
        <v>17576788</v>
      </c>
      <c r="G246" s="72">
        <f t="shared" si="52"/>
        <v>0.009006939984473605</v>
      </c>
      <c r="H246" s="71">
        <v>3452739</v>
      </c>
      <c r="I246" s="72">
        <f t="shared" si="53"/>
        <v>0.015005125917982996</v>
      </c>
      <c r="J246" s="71">
        <v>5752096</v>
      </c>
      <c r="K246" s="73">
        <v>-29804</v>
      </c>
      <c r="L246" s="74">
        <f t="shared" si="54"/>
        <v>5722292</v>
      </c>
      <c r="M246" s="75">
        <f t="shared" si="55"/>
        <v>-0.005181415609197065</v>
      </c>
      <c r="N246" s="76">
        <f t="shared" si="56"/>
        <v>0.08788042798370879</v>
      </c>
      <c r="O246" s="71">
        <v>33688265</v>
      </c>
      <c r="P246" s="73">
        <v>716771</v>
      </c>
      <c r="Q246" s="74">
        <f t="shared" si="57"/>
        <v>34405036</v>
      </c>
      <c r="R246" s="75">
        <f t="shared" si="58"/>
        <v>0.021276578060639217</v>
      </c>
      <c r="S246" s="76">
        <f t="shared" si="59"/>
        <v>0.028416656843412238</v>
      </c>
      <c r="T246" s="71">
        <v>10893300</v>
      </c>
      <c r="U246" s="73">
        <v>0</v>
      </c>
      <c r="V246" s="74">
        <f t="shared" si="66"/>
        <v>10893300</v>
      </c>
      <c r="W246" s="75">
        <f t="shared" si="60"/>
        <v>0</v>
      </c>
      <c r="X246" s="76">
        <f t="shared" si="61"/>
        <v>0.7989245260710599</v>
      </c>
      <c r="Y246" s="71">
        <v>306261380</v>
      </c>
      <c r="Z246" s="73">
        <v>-12250455</v>
      </c>
      <c r="AA246" s="74">
        <f t="shared" si="67"/>
        <v>294010925</v>
      </c>
      <c r="AB246" s="75">
        <f t="shared" si="62"/>
        <v>-0.03999999934696304</v>
      </c>
      <c r="AC246" s="76">
        <f t="shared" si="63"/>
        <v>0.014914877539607784</v>
      </c>
      <c r="AD246" s="71">
        <v>5717500</v>
      </c>
      <c r="AE246" s="76">
        <f t="shared" si="64"/>
        <v>0</v>
      </c>
      <c r="AF246" s="71">
        <v>0</v>
      </c>
      <c r="AG246" s="71">
        <v>383342068</v>
      </c>
      <c r="AH246" s="73">
        <v>-11563488</v>
      </c>
      <c r="AI246" s="74">
        <v>371778580</v>
      </c>
      <c r="AJ246" s="75">
        <f t="shared" si="65"/>
        <v>-0.030164933528766792</v>
      </c>
      <c r="AK246" s="71">
        <v>0</v>
      </c>
      <c r="AL246" s="71">
        <v>343490</v>
      </c>
      <c r="AM246" s="3">
        <v>0</v>
      </c>
      <c r="AN246" s="77"/>
    </row>
    <row r="247" spans="1:40" ht="12.75">
      <c r="A247" s="68" t="s">
        <v>499</v>
      </c>
      <c r="B247" s="69" t="s">
        <v>498</v>
      </c>
      <c r="C247" s="26">
        <v>3</v>
      </c>
      <c r="D247" s="26"/>
      <c r="E247" s="70">
        <f t="shared" si="51"/>
        <v>0.0399841816879023</v>
      </c>
      <c r="F247" s="71">
        <v>15088233</v>
      </c>
      <c r="G247" s="72">
        <f t="shared" si="52"/>
        <v>0.03791731920971521</v>
      </c>
      <c r="H247" s="71">
        <v>14308292</v>
      </c>
      <c r="I247" s="72">
        <f t="shared" si="53"/>
        <v>0.01648844490231326</v>
      </c>
      <c r="J247" s="71">
        <v>6221998</v>
      </c>
      <c r="K247" s="73">
        <v>-32238</v>
      </c>
      <c r="L247" s="74">
        <f t="shared" si="54"/>
        <v>6189760</v>
      </c>
      <c r="M247" s="75">
        <f t="shared" si="55"/>
        <v>-0.0051812938544821135</v>
      </c>
      <c r="N247" s="76">
        <f t="shared" si="56"/>
        <v>0.1293032506444269</v>
      </c>
      <c r="O247" s="71">
        <v>48793235</v>
      </c>
      <c r="P247" s="73">
        <v>1038154</v>
      </c>
      <c r="Q247" s="74">
        <f t="shared" si="57"/>
        <v>49831389</v>
      </c>
      <c r="R247" s="75">
        <f t="shared" si="58"/>
        <v>0.021276597052849643</v>
      </c>
      <c r="S247" s="76">
        <f t="shared" si="59"/>
        <v>0.013353378893272698</v>
      </c>
      <c r="T247" s="71">
        <v>5038965</v>
      </c>
      <c r="U247" s="73">
        <v>12947</v>
      </c>
      <c r="V247" s="74">
        <f t="shared" si="66"/>
        <v>5051912</v>
      </c>
      <c r="W247" s="75">
        <f t="shared" si="60"/>
        <v>0.002569376846237273</v>
      </c>
      <c r="X247" s="76">
        <f t="shared" si="61"/>
        <v>0.7401692193585122</v>
      </c>
      <c r="Y247" s="71">
        <v>279306595</v>
      </c>
      <c r="Z247" s="73">
        <v>-7574248</v>
      </c>
      <c r="AA247" s="74">
        <f t="shared" si="67"/>
        <v>271732347</v>
      </c>
      <c r="AB247" s="75">
        <f t="shared" si="62"/>
        <v>-0.02711804209277622</v>
      </c>
      <c r="AC247" s="76">
        <f t="shared" si="63"/>
        <v>0.022784205303857427</v>
      </c>
      <c r="AD247" s="71">
        <v>8597735</v>
      </c>
      <c r="AE247" s="76">
        <f t="shared" si="64"/>
        <v>0</v>
      </c>
      <c r="AF247" s="71">
        <v>0</v>
      </c>
      <c r="AG247" s="71">
        <v>377355053</v>
      </c>
      <c r="AH247" s="73">
        <v>-6555385</v>
      </c>
      <c r="AI247" s="74">
        <v>370799668</v>
      </c>
      <c r="AJ247" s="75">
        <f t="shared" si="65"/>
        <v>-0.017371928500451272</v>
      </c>
      <c r="AK247" s="71">
        <v>0</v>
      </c>
      <c r="AL247" s="71">
        <v>2610</v>
      </c>
      <c r="AM247" s="3">
        <v>0</v>
      </c>
      <c r="AN247" s="77"/>
    </row>
    <row r="248" spans="1:40" ht="12.75">
      <c r="A248" s="68" t="s">
        <v>501</v>
      </c>
      <c r="B248" s="69" t="s">
        <v>500</v>
      </c>
      <c r="C248" s="26">
        <v>3</v>
      </c>
      <c r="D248" s="26"/>
      <c r="E248" s="70">
        <f t="shared" si="51"/>
        <v>0.04493842872374166</v>
      </c>
      <c r="F248" s="71">
        <v>23506245</v>
      </c>
      <c r="G248" s="72">
        <f t="shared" si="52"/>
        <v>0.0011376132792762514</v>
      </c>
      <c r="H248" s="71">
        <v>595059</v>
      </c>
      <c r="I248" s="72">
        <f t="shared" si="53"/>
        <v>0.0001741484566221359</v>
      </c>
      <c r="J248" s="71">
        <v>91093</v>
      </c>
      <c r="K248" s="73">
        <v>-472</v>
      </c>
      <c r="L248" s="74">
        <f t="shared" si="54"/>
        <v>90621</v>
      </c>
      <c r="M248" s="75">
        <f t="shared" si="55"/>
        <v>-0.005181517789511818</v>
      </c>
      <c r="N248" s="76">
        <f t="shared" si="56"/>
        <v>0.04659596575416187</v>
      </c>
      <c r="O248" s="71">
        <v>24373264</v>
      </c>
      <c r="P248" s="73">
        <v>8895</v>
      </c>
      <c r="Q248" s="74">
        <f t="shared" si="57"/>
        <v>24382159</v>
      </c>
      <c r="R248" s="75">
        <f t="shared" si="58"/>
        <v>0.000364949068782909</v>
      </c>
      <c r="S248" s="76">
        <f t="shared" si="59"/>
        <v>0.005835549547513778</v>
      </c>
      <c r="T248" s="71">
        <v>3052440</v>
      </c>
      <c r="U248" s="73">
        <v>0</v>
      </c>
      <c r="V248" s="74">
        <f t="shared" si="66"/>
        <v>3052440</v>
      </c>
      <c r="W248" s="75">
        <f t="shared" si="60"/>
        <v>0</v>
      </c>
      <c r="X248" s="76">
        <f t="shared" si="61"/>
        <v>0.8563298632877359</v>
      </c>
      <c r="Y248" s="71">
        <v>447926199</v>
      </c>
      <c r="Z248" s="73">
        <v>5859067</v>
      </c>
      <c r="AA248" s="74">
        <f t="shared" si="67"/>
        <v>453785266</v>
      </c>
      <c r="AB248" s="75">
        <f t="shared" si="62"/>
        <v>0.01308042934992512</v>
      </c>
      <c r="AC248" s="76">
        <f t="shared" si="63"/>
        <v>0.044988430950948496</v>
      </c>
      <c r="AD248" s="71">
        <v>23532400</v>
      </c>
      <c r="AE248" s="76">
        <f t="shared" si="64"/>
        <v>0</v>
      </c>
      <c r="AF248" s="71">
        <v>0</v>
      </c>
      <c r="AG248" s="71">
        <v>523076700</v>
      </c>
      <c r="AH248" s="73">
        <v>5867490</v>
      </c>
      <c r="AI248" s="74">
        <v>528944190</v>
      </c>
      <c r="AJ248" s="75">
        <f t="shared" si="65"/>
        <v>0.011217265077951283</v>
      </c>
      <c r="AK248" s="71">
        <v>0</v>
      </c>
      <c r="AL248" s="71">
        <v>0</v>
      </c>
      <c r="AM248" s="3">
        <v>0</v>
      </c>
      <c r="AN248" s="77"/>
    </row>
    <row r="249" spans="1:40" ht="12.75">
      <c r="A249" s="68" t="s">
        <v>503</v>
      </c>
      <c r="B249" s="69" t="s">
        <v>502</v>
      </c>
      <c r="C249" s="26">
        <v>3</v>
      </c>
      <c r="D249" s="26"/>
      <c r="E249" s="70">
        <f t="shared" si="51"/>
        <v>0.07038981457565087</v>
      </c>
      <c r="F249" s="71">
        <v>76252414</v>
      </c>
      <c r="G249" s="72">
        <f t="shared" si="52"/>
        <v>0.008408287804565585</v>
      </c>
      <c r="H249" s="71">
        <v>9108594</v>
      </c>
      <c r="I249" s="72">
        <f t="shared" si="53"/>
        <v>0.019244875329091967</v>
      </c>
      <c r="J249" s="71">
        <v>20847735</v>
      </c>
      <c r="K249" s="73">
        <v>-108019</v>
      </c>
      <c r="L249" s="74">
        <f t="shared" si="54"/>
        <v>20739716</v>
      </c>
      <c r="M249" s="75">
        <f t="shared" si="55"/>
        <v>-0.005181330250024763</v>
      </c>
      <c r="N249" s="76">
        <f t="shared" si="56"/>
        <v>0.3256857788671653</v>
      </c>
      <c r="O249" s="71">
        <v>352811369</v>
      </c>
      <c r="P249" s="73">
        <v>-10691253</v>
      </c>
      <c r="Q249" s="74">
        <f t="shared" si="57"/>
        <v>342120116</v>
      </c>
      <c r="R249" s="75">
        <f t="shared" si="58"/>
        <v>-0.0303030285852268</v>
      </c>
      <c r="S249" s="76">
        <f t="shared" si="59"/>
        <v>0.19704937915795048</v>
      </c>
      <c r="T249" s="71">
        <v>213461151</v>
      </c>
      <c r="U249" s="73">
        <v>-6453538</v>
      </c>
      <c r="V249" s="74">
        <f t="shared" si="66"/>
        <v>207007613</v>
      </c>
      <c r="W249" s="75">
        <f t="shared" si="60"/>
        <v>-0.030232845507330745</v>
      </c>
      <c r="X249" s="76">
        <f t="shared" si="61"/>
        <v>0.3714622989180131</v>
      </c>
      <c r="Y249" s="71">
        <v>402400506</v>
      </c>
      <c r="Z249" s="73">
        <v>-5512336</v>
      </c>
      <c r="AA249" s="74">
        <f t="shared" si="67"/>
        <v>396888170</v>
      </c>
      <c r="AB249" s="75">
        <f t="shared" si="62"/>
        <v>-0.01369863088591643</v>
      </c>
      <c r="AC249" s="76">
        <f t="shared" si="63"/>
        <v>0.007759565347562685</v>
      </c>
      <c r="AD249" s="71">
        <v>8405841</v>
      </c>
      <c r="AE249" s="76">
        <f t="shared" si="64"/>
        <v>0</v>
      </c>
      <c r="AF249" s="71">
        <v>0</v>
      </c>
      <c r="AG249" s="71">
        <v>1083287610</v>
      </c>
      <c r="AH249" s="73">
        <v>-22765146</v>
      </c>
      <c r="AI249" s="74">
        <v>1060522464</v>
      </c>
      <c r="AJ249" s="75">
        <f t="shared" si="65"/>
        <v>-0.021014867879823717</v>
      </c>
      <c r="AK249" s="71">
        <v>0</v>
      </c>
      <c r="AL249" s="71">
        <v>494397</v>
      </c>
      <c r="AM249" s="3">
        <v>0</v>
      </c>
      <c r="AN249" s="77"/>
    </row>
    <row r="250" spans="1:40" ht="12.75">
      <c r="A250" s="68" t="s">
        <v>505</v>
      </c>
      <c r="B250" s="69" t="s">
        <v>504</v>
      </c>
      <c r="C250" s="26">
        <v>2</v>
      </c>
      <c r="D250" s="26"/>
      <c r="E250" s="70">
        <f t="shared" si="51"/>
        <v>0.04406816268673934</v>
      </c>
      <c r="F250" s="71">
        <v>15648536</v>
      </c>
      <c r="G250" s="72">
        <f t="shared" si="52"/>
        <v>0.0007864213564393991</v>
      </c>
      <c r="H250" s="71">
        <v>279257</v>
      </c>
      <c r="I250" s="72">
        <f t="shared" si="53"/>
        <v>0.0003319445691516463</v>
      </c>
      <c r="J250" s="71">
        <v>117873</v>
      </c>
      <c r="K250" s="73">
        <v>-611</v>
      </c>
      <c r="L250" s="74">
        <f t="shared" si="54"/>
        <v>117262</v>
      </c>
      <c r="M250" s="75">
        <f t="shared" si="55"/>
        <v>-0.005183545001823997</v>
      </c>
      <c r="N250" s="76">
        <f t="shared" si="56"/>
        <v>0.11980315520616587</v>
      </c>
      <c r="O250" s="71">
        <v>42541914</v>
      </c>
      <c r="P250" s="73">
        <v>-1285420</v>
      </c>
      <c r="Q250" s="74">
        <f t="shared" si="57"/>
        <v>41256494</v>
      </c>
      <c r="R250" s="75">
        <f t="shared" si="58"/>
        <v>-0.03021537770961598</v>
      </c>
      <c r="S250" s="76">
        <f t="shared" si="59"/>
        <v>0.018825621776027833</v>
      </c>
      <c r="T250" s="71">
        <v>6684949</v>
      </c>
      <c r="U250" s="73">
        <v>-189209</v>
      </c>
      <c r="V250" s="74">
        <f t="shared" si="66"/>
        <v>6495740</v>
      </c>
      <c r="W250" s="75">
        <f t="shared" si="60"/>
        <v>-0.028303731262572084</v>
      </c>
      <c r="X250" s="76">
        <f t="shared" si="61"/>
        <v>0.7997051713355297</v>
      </c>
      <c r="Y250" s="71">
        <v>283974062</v>
      </c>
      <c r="Z250" s="73">
        <v>-3812356</v>
      </c>
      <c r="AA250" s="74">
        <f t="shared" si="67"/>
        <v>280161706</v>
      </c>
      <c r="AB250" s="75">
        <f t="shared" si="62"/>
        <v>-0.01342501485223675</v>
      </c>
      <c r="AC250" s="76">
        <f t="shared" si="63"/>
        <v>0.016479523069946204</v>
      </c>
      <c r="AD250" s="71">
        <v>5851853</v>
      </c>
      <c r="AE250" s="76">
        <f t="shared" si="64"/>
        <v>0</v>
      </c>
      <c r="AF250" s="71">
        <v>0</v>
      </c>
      <c r="AG250" s="71">
        <v>355098444</v>
      </c>
      <c r="AH250" s="73">
        <v>-5287596</v>
      </c>
      <c r="AI250" s="74">
        <v>349810848</v>
      </c>
      <c r="AJ250" s="75">
        <f t="shared" si="65"/>
        <v>-0.014890507377159896</v>
      </c>
      <c r="AK250" s="71">
        <v>0</v>
      </c>
      <c r="AL250" s="71">
        <v>441041</v>
      </c>
      <c r="AM250" s="3">
        <v>0</v>
      </c>
      <c r="AN250" s="77"/>
    </row>
    <row r="251" spans="1:40" ht="12.75">
      <c r="A251" s="68" t="s">
        <v>507</v>
      </c>
      <c r="B251" s="69" t="s">
        <v>506</v>
      </c>
      <c r="C251" s="26">
        <v>3</v>
      </c>
      <c r="D251" s="26"/>
      <c r="E251" s="70">
        <f t="shared" si="51"/>
        <v>0.05954493392728808</v>
      </c>
      <c r="F251" s="71">
        <v>48986076</v>
      </c>
      <c r="G251" s="72">
        <f t="shared" si="52"/>
        <v>0.0049890982470412425</v>
      </c>
      <c r="H251" s="71">
        <v>4104402</v>
      </c>
      <c r="I251" s="72">
        <f t="shared" si="53"/>
        <v>0.00944745049096099</v>
      </c>
      <c r="J251" s="71">
        <v>7772173</v>
      </c>
      <c r="K251" s="73">
        <v>-40270</v>
      </c>
      <c r="L251" s="74">
        <f t="shared" si="54"/>
        <v>7731903</v>
      </c>
      <c r="M251" s="75">
        <f t="shared" si="55"/>
        <v>-0.005181305151081944</v>
      </c>
      <c r="N251" s="76">
        <f t="shared" si="56"/>
        <v>0.11417338645385705</v>
      </c>
      <c r="O251" s="71">
        <v>93927490</v>
      </c>
      <c r="P251" s="73">
        <v>-2362799</v>
      </c>
      <c r="Q251" s="74">
        <f t="shared" si="57"/>
        <v>91564691</v>
      </c>
      <c r="R251" s="75">
        <f t="shared" si="58"/>
        <v>-0.025155564148472403</v>
      </c>
      <c r="S251" s="76">
        <f t="shared" si="59"/>
        <v>0.01856438371627488</v>
      </c>
      <c r="T251" s="71">
        <v>15272438</v>
      </c>
      <c r="U251" s="73">
        <v>-392122</v>
      </c>
      <c r="V251" s="74">
        <f t="shared" si="66"/>
        <v>14880316</v>
      </c>
      <c r="W251" s="75">
        <f t="shared" si="60"/>
        <v>-0.025675141061302722</v>
      </c>
      <c r="X251" s="76">
        <f t="shared" si="61"/>
        <v>0.7681903030283493</v>
      </c>
      <c r="Y251" s="71">
        <v>631970280</v>
      </c>
      <c r="Z251" s="73">
        <v>-4282057</v>
      </c>
      <c r="AA251" s="74">
        <f t="shared" si="67"/>
        <v>627688223</v>
      </c>
      <c r="AB251" s="75">
        <f t="shared" si="62"/>
        <v>-0.00677572527619495</v>
      </c>
      <c r="AC251" s="76">
        <f t="shared" si="63"/>
        <v>0.025090444136228435</v>
      </c>
      <c r="AD251" s="71">
        <v>20641259</v>
      </c>
      <c r="AE251" s="76">
        <f t="shared" si="64"/>
        <v>0</v>
      </c>
      <c r="AF251" s="71">
        <v>0</v>
      </c>
      <c r="AG251" s="71">
        <v>822674118</v>
      </c>
      <c r="AH251" s="73">
        <v>-7077248</v>
      </c>
      <c r="AI251" s="74">
        <v>815596870</v>
      </c>
      <c r="AJ251" s="75">
        <f t="shared" si="65"/>
        <v>-0.008602735694670292</v>
      </c>
      <c r="AK251" s="71">
        <v>28454</v>
      </c>
      <c r="AL251" s="71">
        <v>1399451</v>
      </c>
      <c r="AM251" s="3">
        <v>0</v>
      </c>
      <c r="AN251" s="77"/>
    </row>
    <row r="252" spans="1:39" ht="12.75">
      <c r="A252" s="25"/>
      <c r="B252" s="79" t="s">
        <v>554</v>
      </c>
      <c r="C252" s="26"/>
      <c r="D252" s="26"/>
      <c r="E252" s="70">
        <f>+F252/$AG252</f>
        <v>0.04566675473225694</v>
      </c>
      <c r="F252" s="80">
        <f>SUM(F6:F251)</f>
        <v>12757226085</v>
      </c>
      <c r="G252" s="72">
        <f t="shared" si="52"/>
        <v>0.012828895873406564</v>
      </c>
      <c r="H252" s="80">
        <f>SUM(H6:H251)</f>
        <v>3583813346</v>
      </c>
      <c r="I252" s="72">
        <f t="shared" si="53"/>
        <v>0.016470108602564898</v>
      </c>
      <c r="J252" s="80">
        <f>SUM(J6:J251)</f>
        <v>4601003516</v>
      </c>
      <c r="K252" s="81">
        <f>SUM(K6:K251)</f>
        <v>-23839401</v>
      </c>
      <c r="L252" s="82">
        <f>SUM(L6:L251)</f>
        <v>4577164115</v>
      </c>
      <c r="M252" s="83">
        <f t="shared" si="55"/>
        <v>-0.005181348137878711</v>
      </c>
      <c r="N252" s="76">
        <f t="shared" si="56"/>
        <v>0.4162001604355525</v>
      </c>
      <c r="O252" s="80">
        <f>SUM(O6:O251)</f>
        <v>116267503010</v>
      </c>
      <c r="P252" s="81">
        <f>SUM(P6:P251)</f>
        <v>461366725</v>
      </c>
      <c r="Q252" s="82">
        <f>SUM(Q6:Q251)</f>
        <v>116728869735</v>
      </c>
      <c r="R252" s="83">
        <f t="shared" si="58"/>
        <v>0.003968148563062531</v>
      </c>
      <c r="S252" s="76">
        <f t="shared" si="59"/>
        <v>0.15953213067627148</v>
      </c>
      <c r="T252" s="80">
        <f>SUM(T6:T251)</f>
        <v>44566062791</v>
      </c>
      <c r="U252" s="81">
        <f>SUM(U6:U251)</f>
        <v>-404265415</v>
      </c>
      <c r="V252" s="82">
        <f>SUM(V6:V251)</f>
        <v>44161797376</v>
      </c>
      <c r="W252" s="83">
        <f t="shared" si="60"/>
        <v>-0.009071149428116865</v>
      </c>
      <c r="X252" s="76">
        <f t="shared" si="61"/>
        <v>0.33775828868543895</v>
      </c>
      <c r="Y252" s="80">
        <f>SUM(Y6:Y251)</f>
        <v>94354391419</v>
      </c>
      <c r="Z252" s="81">
        <f>SUM(Z6:Z251)</f>
        <v>482236302</v>
      </c>
      <c r="AA252" s="82">
        <f>SUM(AA6:AA251)</f>
        <v>94836627721</v>
      </c>
      <c r="AB252" s="83">
        <f t="shared" si="62"/>
        <v>0.0051109046939694725</v>
      </c>
      <c r="AC252" s="76">
        <f t="shared" si="63"/>
        <v>0.010546672766918654</v>
      </c>
      <c r="AD252" s="80">
        <f>SUM(AD6:AD251)</f>
        <v>2946263419</v>
      </c>
      <c r="AE252" s="76">
        <f t="shared" si="64"/>
        <v>0.0009969882275900014</v>
      </c>
      <c r="AF252" s="80">
        <f>SUM(AF6:AF251)</f>
        <v>278513424</v>
      </c>
      <c r="AG252" s="80">
        <f>SUM(AG6:AG251)</f>
        <v>279354777010</v>
      </c>
      <c r="AH252" s="81">
        <f>SUM(AH6:AH251)</f>
        <v>515498211</v>
      </c>
      <c r="AI252" s="82">
        <f>SUM(AI6:AI251)</f>
        <v>279870275221</v>
      </c>
      <c r="AJ252" s="83">
        <f t="shared" si="65"/>
        <v>0.0018453173291593536</v>
      </c>
      <c r="AK252" s="80">
        <f>SUM(AK6:AK251)</f>
        <v>121016208</v>
      </c>
      <c r="AL252" s="80">
        <f>SUM(AL6:AL251)</f>
        <v>666744910</v>
      </c>
      <c r="AM252" s="80">
        <f>SUM(AM6:AM251)</f>
        <v>356050</v>
      </c>
    </row>
    <row r="253" spans="1:39" s="90" customFormat="1" ht="12.75">
      <c r="A253" s="46"/>
      <c r="B253" s="79" t="s">
        <v>555</v>
      </c>
      <c r="C253" s="84"/>
      <c r="D253" s="84"/>
      <c r="E253" s="85">
        <f t="shared" si="51"/>
        <v>0.04728958256161303</v>
      </c>
      <c r="F253" s="86">
        <f>+SUM(F6:F251)-F6</f>
        <v>10762901963</v>
      </c>
      <c r="G253" s="87">
        <f t="shared" si="52"/>
        <v>0.01395077973115847</v>
      </c>
      <c r="H253" s="86">
        <f>+SUM(H6:H251)-H6</f>
        <v>3175136392</v>
      </c>
      <c r="I253" s="87">
        <f t="shared" si="53"/>
        <v>0.01865821145155287</v>
      </c>
      <c r="J253" s="86">
        <f>+SUM(J6:J251)-J6</f>
        <v>4246527243</v>
      </c>
      <c r="K253" s="81">
        <f>+SUM(K6:K251)-K6</f>
        <v>-22002736</v>
      </c>
      <c r="L253" s="88">
        <f>+SUM(L6:L251)-L6</f>
        <v>4224524507</v>
      </c>
      <c r="M253" s="83">
        <f>+K253/J253</f>
        <v>-0.005181348132469758</v>
      </c>
      <c r="N253" s="89">
        <f>+O253/$AG253</f>
        <v>0.3624999008538706</v>
      </c>
      <c r="O253" s="86">
        <f>+SUM(O6:O251)-O6</f>
        <v>82503390454</v>
      </c>
      <c r="P253" s="81">
        <f>+SUM(P6:P251)-P6</f>
        <v>28665138</v>
      </c>
      <c r="Q253" s="88">
        <f>+SUM(Q6:Q251)-Q6</f>
        <v>82532055592</v>
      </c>
      <c r="R253" s="83">
        <f>+P253/O253</f>
        <v>0.00034744193956468163</v>
      </c>
      <c r="S253" s="89">
        <f>+T253/$AG253</f>
        <v>0.13234892016443722</v>
      </c>
      <c r="T253" s="86">
        <f>+SUM(T6:T251)-T6</f>
        <v>30122034822</v>
      </c>
      <c r="U253" s="81">
        <f>+SUM(U6:U251)-U6</f>
        <v>-227721360</v>
      </c>
      <c r="V253" s="88">
        <f>+SUM(V6:V251)-V6</f>
        <v>29894313462</v>
      </c>
      <c r="W253" s="83">
        <f>+U253/T253</f>
        <v>-0.007559959390050266</v>
      </c>
      <c r="X253" s="89">
        <f>+Y253/$AG253</f>
        <v>0.41134799964568536</v>
      </c>
      <c r="Y253" s="86">
        <f>+SUM(Y6:Y251)-Y6</f>
        <v>93621003888</v>
      </c>
      <c r="Z253" s="81">
        <f>+SUM(Z6:Z251)-Z6</f>
        <v>474975120</v>
      </c>
      <c r="AA253" s="88">
        <f>+SUM(AA6:AA251)-AA6</f>
        <v>94095979008</v>
      </c>
      <c r="AB253" s="83">
        <f>+Z253/Y253</f>
        <v>0.005073382043288265</v>
      </c>
      <c r="AC253" s="89">
        <f>+AD253/$AG253</f>
        <v>0.012680885111458479</v>
      </c>
      <c r="AD253" s="86">
        <f>+SUM(AD6:AD251)-AD6</f>
        <v>2886113936</v>
      </c>
      <c r="AE253" s="89">
        <f t="shared" si="64"/>
        <v>0.001223720480223939</v>
      </c>
      <c r="AF253" s="86">
        <f>+SUM(AF6:AF251)-AF6</f>
        <v>278513424</v>
      </c>
      <c r="AG253" s="86">
        <f>+SUM(AG6:AG251)-AG6</f>
        <v>227595622122</v>
      </c>
      <c r="AH253" s="81">
        <f>+SUM(AH6:AH251)-AH6</f>
        <v>253916162</v>
      </c>
      <c r="AI253" s="88">
        <f>+SUM(AI6:AI251)-AI6</f>
        <v>227849538284</v>
      </c>
      <c r="AJ253" s="83">
        <f t="shared" si="65"/>
        <v>0.0011156460727697617</v>
      </c>
      <c r="AK253" s="86">
        <f>+SUM(AK6:AK251)-AK6</f>
        <v>101561741</v>
      </c>
      <c r="AL253" s="86">
        <f>+SUM(AL6:AL251)-AL6</f>
        <v>508974447</v>
      </c>
      <c r="AM253" s="86">
        <f>+SUM(AM6:AM251)-AM6</f>
        <v>356050</v>
      </c>
    </row>
    <row r="254" spans="6:38" ht="12.75">
      <c r="F254" s="49" t="s">
        <v>15</v>
      </c>
      <c r="G254" s="56" t="s">
        <v>519</v>
      </c>
      <c r="H254" s="49" t="s">
        <v>15</v>
      </c>
      <c r="I254" s="56" t="s">
        <v>520</v>
      </c>
      <c r="J254" s="49" t="s">
        <v>15</v>
      </c>
      <c r="K254" s="57" t="s">
        <v>521</v>
      </c>
      <c r="L254" s="51" t="s">
        <v>522</v>
      </c>
      <c r="M254" s="52" t="s">
        <v>523</v>
      </c>
      <c r="N254" s="56" t="s">
        <v>524</v>
      </c>
      <c r="O254" s="49" t="s">
        <v>15</v>
      </c>
      <c r="P254" s="57" t="s">
        <v>521</v>
      </c>
      <c r="Q254" s="51" t="s">
        <v>522</v>
      </c>
      <c r="R254" s="52" t="s">
        <v>523</v>
      </c>
      <c r="S254" s="56" t="s">
        <v>525</v>
      </c>
      <c r="T254" s="49" t="s">
        <v>15</v>
      </c>
      <c r="U254" s="57" t="s">
        <v>521</v>
      </c>
      <c r="V254" s="51" t="s">
        <v>522</v>
      </c>
      <c r="W254" s="52" t="s">
        <v>523</v>
      </c>
      <c r="X254" s="56" t="s">
        <v>526</v>
      </c>
      <c r="Y254" s="49" t="s">
        <v>15</v>
      </c>
      <c r="Z254" s="57" t="s">
        <v>527</v>
      </c>
      <c r="AA254" s="51" t="s">
        <v>522</v>
      </c>
      <c r="AB254" s="52" t="s">
        <v>523</v>
      </c>
      <c r="AC254" s="56" t="s">
        <v>528</v>
      </c>
      <c r="AD254" s="49" t="s">
        <v>15</v>
      </c>
      <c r="AE254" s="56" t="s">
        <v>529</v>
      </c>
      <c r="AF254" s="49" t="s">
        <v>15</v>
      </c>
      <c r="AG254" s="54" t="s">
        <v>530</v>
      </c>
      <c r="AH254" s="50" t="s">
        <v>531</v>
      </c>
      <c r="AI254" s="51" t="s">
        <v>532</v>
      </c>
      <c r="AJ254" s="52" t="s">
        <v>523</v>
      </c>
      <c r="AK254" s="55" t="s">
        <v>556</v>
      </c>
      <c r="AL254" s="49"/>
    </row>
    <row r="255" spans="6:39" ht="12.75">
      <c r="F255" s="58" t="s">
        <v>537</v>
      </c>
      <c r="G255" s="61" t="s">
        <v>536</v>
      </c>
      <c r="H255" s="58" t="s">
        <v>538</v>
      </c>
      <c r="I255" s="61" t="s">
        <v>536</v>
      </c>
      <c r="J255" s="58" t="s">
        <v>539</v>
      </c>
      <c r="K255" s="62" t="s">
        <v>540</v>
      </c>
      <c r="L255" s="63" t="s">
        <v>540</v>
      </c>
      <c r="M255" s="64" t="s">
        <v>540</v>
      </c>
      <c r="N255" s="61" t="s">
        <v>536</v>
      </c>
      <c r="O255" s="58" t="s">
        <v>541</v>
      </c>
      <c r="P255" s="62" t="s">
        <v>541</v>
      </c>
      <c r="Q255" s="63" t="s">
        <v>541</v>
      </c>
      <c r="R255" s="64" t="s">
        <v>541</v>
      </c>
      <c r="S255" s="61" t="s">
        <v>536</v>
      </c>
      <c r="T255" s="58" t="s">
        <v>542</v>
      </c>
      <c r="U255" s="62" t="s">
        <v>542</v>
      </c>
      <c r="V255" s="63" t="s">
        <v>542</v>
      </c>
      <c r="W255" s="64" t="s">
        <v>542</v>
      </c>
      <c r="X255" s="61" t="s">
        <v>536</v>
      </c>
      <c r="Y255" s="58" t="s">
        <v>543</v>
      </c>
      <c r="Z255" s="62" t="s">
        <v>543</v>
      </c>
      <c r="AA255" s="63" t="s">
        <v>543</v>
      </c>
      <c r="AB255" s="64" t="s">
        <v>543</v>
      </c>
      <c r="AC255" s="61" t="s">
        <v>536</v>
      </c>
      <c r="AD255" s="65" t="s">
        <v>544</v>
      </c>
      <c r="AE255" s="61" t="s">
        <v>536</v>
      </c>
      <c r="AF255" s="58" t="s">
        <v>545</v>
      </c>
      <c r="AG255" s="66" t="s">
        <v>546</v>
      </c>
      <c r="AH255" s="62" t="s">
        <v>14</v>
      </c>
      <c r="AI255" s="63" t="s">
        <v>547</v>
      </c>
      <c r="AJ255" s="64" t="s">
        <v>548</v>
      </c>
      <c r="AK255" s="58" t="s">
        <v>549</v>
      </c>
      <c r="AL255" s="58" t="s">
        <v>550</v>
      </c>
      <c r="AM255" s="58" t="s">
        <v>551</v>
      </c>
    </row>
    <row r="256" ht="12.75">
      <c r="AG256" s="4"/>
    </row>
    <row r="257" ht="12.75">
      <c r="AG257" s="4"/>
    </row>
    <row r="258" ht="12.75">
      <c r="AG258" s="4"/>
    </row>
    <row r="259" spans="32:33" ht="12.75">
      <c r="AF259" s="91"/>
      <c r="AG259" s="4"/>
    </row>
    <row r="261" spans="32:33" ht="12.75">
      <c r="AF261" s="92"/>
      <c r="AG261" s="4"/>
    </row>
  </sheetData>
  <sheetProtection/>
  <printOptions horizontalCentered="1"/>
  <pageMargins left="0" right="0" top="0.25" bottom="0.25" header="0" footer="0"/>
  <pageSetup fitToHeight="5" fitToWidth="1" horizontalDpi="600" verticalDpi="600" orientation="landscape" paperSize="5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2015-10-05T15:13:46Z</dcterms:created>
  <dcterms:modified xsi:type="dcterms:W3CDTF">2015-10-05T21:17:40Z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