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60" activeTab="0"/>
  </bookViews>
  <sheets>
    <sheet name="sysadj2016 Oct 7, 2016" sheetId="1" r:id="rId1"/>
    <sheet name="sysadj16sectors cert 10-7-16" sheetId="2" r:id="rId2"/>
  </sheets>
  <externalReferences>
    <externalReference r:id="rId5"/>
  </externalReferences>
  <definedNames>
    <definedName name="_xlnm.Print_Area" localSheetId="1">'sysadj16sectors cert 10-7-16'!$A$6:$AJ$253</definedName>
    <definedName name="_xlnm.Print_Area" localSheetId="0">'sysadj2016 Oct 7, 2016'!$A$8:$G$256</definedName>
    <definedName name="_xlnm.Print_Titles" localSheetId="1">'sysadj16sectors cert 10-7-16'!$1:$5</definedName>
    <definedName name="_xlnm.Print_Titles" localSheetId="0">'sysadj2016 Oct 7, 2016'!$1:$7</definedName>
  </definedNames>
  <calcPr fullCalcOnLoad="1"/>
</workbook>
</file>

<file path=xl/sharedStrings.xml><?xml version="1.0" encoding="utf-8"?>
<sst xmlns="http://schemas.openxmlformats.org/spreadsheetml/2006/main" count="1163" uniqueCount="560">
  <si>
    <t xml:space="preserve">Nebraska Department of Revenue Property Assessment Division </t>
  </si>
  <si>
    <t>2016 School Adjusted Values by School System, for use in 2016-2017 state aid calculations</t>
  </si>
  <si>
    <r>
      <t xml:space="preserve">Certified to Dept. of Education October 7, 2016, pursuant to  </t>
    </r>
    <r>
      <rPr>
        <b/>
        <sz val="10"/>
        <color indexed="12"/>
        <rFont val="Arial"/>
        <family val="2"/>
      </rPr>
      <t>Neb. Rev. Stat. § 79-1016</t>
    </r>
  </si>
  <si>
    <t>(sorted by)</t>
  </si>
  <si>
    <t>% Adjustment</t>
  </si>
  <si>
    <t>System</t>
  </si>
  <si>
    <t>2016 Unadjusted</t>
  </si>
  <si>
    <t>Adjustment</t>
  </si>
  <si>
    <t>Amount of</t>
  </si>
  <si>
    <t>2016 Adjusted</t>
  </si>
  <si>
    <t>School System Name</t>
  </si>
  <si>
    <t>Code</t>
  </si>
  <si>
    <t>Class</t>
  </si>
  <si>
    <t>System Value</t>
  </si>
  <si>
    <t>Amount</t>
  </si>
  <si>
    <t>Unadjusted</t>
  </si>
  <si>
    <t>Learning Comm. Douglas &amp; Sarpy</t>
  </si>
  <si>
    <t>00-9000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</si>
  <si>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</si>
  <si>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</si>
  <si>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</si>
  <si>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</si>
  <si>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</si>
  <si>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</si>
  <si>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</si>
  <si>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</si>
  <si>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</si>
  <si>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</si>
  <si>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</si>
  <si>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</si>
  <si>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NEBR UNIFIED DIST 1</t>
  </si>
  <si>
    <t>02-2001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</si>
  <si>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</si>
  <si>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</si>
  <si>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</si>
  <si>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</si>
  <si>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</si>
  <si>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</si>
  <si>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</si>
  <si>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</si>
  <si>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</si>
  <si>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</si>
  <si>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</si>
  <si>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</si>
  <si>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</si>
  <si>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</si>
  <si>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</si>
  <si>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</si>
  <si>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LYNCH 36</t>
  </si>
  <si>
    <t>08-0036</t>
  </si>
  <si>
    <t>WEST BOYD 50</t>
  </si>
  <si>
    <t>08-0050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</si>
  <si>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</si>
  <si>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</si>
  <si>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</si>
  <si>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</si>
  <si>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</si>
  <si>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</si>
  <si>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</si>
  <si>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</si>
  <si>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</si>
  <si>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</si>
  <si>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</si>
  <si>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</si>
  <si>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</si>
  <si>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</si>
  <si>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</si>
  <si>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</si>
  <si>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</si>
  <si>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</si>
  <si>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</si>
  <si>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</si>
  <si>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</si>
  <si>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</si>
  <si>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</si>
  <si>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</si>
  <si>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</si>
  <si>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</si>
  <si>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</si>
  <si>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</si>
  <si>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</si>
  <si>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</si>
  <si>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</si>
  <si>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</si>
  <si>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</si>
  <si>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</si>
  <si>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</si>
  <si>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</si>
  <si>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</si>
  <si>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</si>
  <si>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</si>
  <si>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</si>
  <si>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</si>
  <si>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</si>
  <si>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</si>
  <si>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</si>
  <si>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</si>
  <si>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</si>
  <si>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</si>
  <si>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</si>
  <si>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</si>
  <si>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</si>
  <si>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</si>
  <si>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</si>
  <si>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</si>
  <si>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</si>
  <si>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</si>
  <si>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</si>
  <si>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</si>
  <si>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</si>
  <si>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</si>
  <si>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</si>
  <si>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</si>
  <si>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</si>
  <si>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</si>
  <si>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</si>
  <si>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</si>
  <si>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</si>
  <si>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</si>
  <si>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</si>
  <si>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</si>
  <si>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</si>
  <si>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</si>
  <si>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</si>
  <si>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</si>
  <si>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</si>
  <si>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</si>
  <si>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</si>
  <si>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</si>
  <si>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</si>
  <si>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</si>
  <si>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</si>
  <si>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</si>
  <si>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</si>
  <si>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</si>
  <si>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</si>
  <si>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</si>
  <si>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</si>
  <si>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</si>
  <si>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</si>
  <si>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</si>
  <si>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</si>
  <si>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</si>
  <si>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</si>
  <si>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</si>
  <si>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</si>
  <si>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</si>
  <si>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</si>
  <si>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</si>
  <si>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</si>
  <si>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</si>
  <si>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</si>
  <si>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</si>
  <si>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</si>
  <si>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</si>
  <si>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</si>
  <si>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</si>
  <si>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</si>
  <si>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</si>
  <si>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</si>
  <si>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</si>
  <si>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</si>
  <si>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</si>
  <si>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</si>
  <si>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</si>
  <si>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</si>
  <si>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</si>
  <si>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</si>
  <si>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</si>
  <si>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</si>
  <si>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</si>
  <si>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</si>
  <si>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</si>
  <si>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</si>
  <si>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</si>
  <si>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</si>
  <si>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</si>
  <si>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</si>
  <si>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</si>
  <si>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</si>
  <si>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</si>
  <si>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</si>
  <si>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</si>
  <si>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</si>
  <si>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</si>
  <si>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</si>
  <si>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</si>
  <si>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</si>
  <si>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</si>
  <si>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</si>
  <si>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</si>
  <si>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</si>
  <si>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</si>
  <si>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</si>
  <si>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</si>
  <si>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</si>
  <si>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</si>
  <si>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</si>
  <si>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</si>
  <si>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</si>
  <si>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</si>
  <si>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</si>
  <si>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</si>
  <si>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</si>
  <si>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</si>
  <si>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</si>
  <si>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</si>
  <si>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</si>
  <si>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</si>
  <si>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</si>
  <si>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</si>
  <si>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</si>
  <si>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</si>
  <si>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</si>
  <si>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</si>
  <si>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</si>
  <si>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</si>
  <si>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</si>
  <si>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</si>
  <si>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</si>
  <si>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</si>
  <si>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</si>
  <si>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</si>
  <si>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</si>
  <si>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</si>
  <si>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</si>
  <si>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</si>
  <si>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</si>
  <si>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</si>
  <si>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</si>
  <si>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</si>
  <si>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</si>
  <si>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</si>
  <si>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</si>
  <si>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</si>
  <si>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</si>
  <si>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</si>
  <si>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</si>
  <si>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</si>
  <si>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</si>
  <si>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</si>
  <si>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</si>
  <si>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</si>
  <si>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</si>
  <si>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</si>
  <si>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</si>
  <si>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</si>
  <si>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</si>
  <si>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</si>
  <si>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</si>
  <si>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</si>
  <si>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</si>
  <si>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EWING 29</t>
  </si>
  <si>
    <t>45-0029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</si>
  <si>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</si>
  <si>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</si>
  <si>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</si>
  <si>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</si>
  <si>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</si>
  <si>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</si>
  <si>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</si>
  <si>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</si>
  <si>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</si>
  <si>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</si>
  <si>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</si>
  <si>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</si>
  <si>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</si>
  <si>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</si>
  <si>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</si>
  <si>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</si>
  <si>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</si>
  <si>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</si>
  <si>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</si>
  <si>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</si>
  <si>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</si>
  <si>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</si>
  <si>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</si>
  <si>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</si>
  <si>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</si>
  <si>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</si>
  <si>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</si>
  <si>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</si>
  <si>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</si>
  <si>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</si>
  <si>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</si>
  <si>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</si>
  <si>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</si>
  <si>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</si>
  <si>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</si>
  <si>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</si>
  <si>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</si>
  <si>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</si>
  <si>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</si>
  <si>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</si>
  <si>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</si>
  <si>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</si>
  <si>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</si>
  <si>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</si>
  <si>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</si>
  <si>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</si>
  <si>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</si>
  <si>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</si>
  <si>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</si>
  <si>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</si>
  <si>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</si>
  <si>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</si>
  <si>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</si>
  <si>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</si>
  <si>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</si>
  <si>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</si>
  <si>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</si>
  <si>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</si>
  <si>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</si>
  <si>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</si>
  <si>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</si>
  <si>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</si>
  <si>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</si>
  <si>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</si>
  <si>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</si>
  <si>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</si>
  <si>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</si>
  <si>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</si>
  <si>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</si>
  <si>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</si>
  <si>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</si>
  <si>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</si>
  <si>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</si>
  <si>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</si>
  <si>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</si>
  <si>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</si>
  <si>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</si>
  <si>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</si>
  <si>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</si>
  <si>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</si>
  <si>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</si>
  <si>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</si>
  <si>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</si>
  <si>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</si>
  <si>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</si>
  <si>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</si>
  <si>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</si>
  <si>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</si>
  <si>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</si>
  <si>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</si>
  <si>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</si>
  <si>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</si>
  <si>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</si>
  <si>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</si>
  <si>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</si>
  <si>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</si>
  <si>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</si>
  <si>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</si>
  <si>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</si>
  <si>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</si>
  <si>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</si>
  <si>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</si>
  <si>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</si>
  <si>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</si>
  <si>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</si>
  <si>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</si>
  <si>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</si>
  <si>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</si>
  <si>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</si>
  <si>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</si>
  <si>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</si>
  <si>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</si>
  <si>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</si>
  <si>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</si>
  <si>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</si>
  <si>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</si>
  <si>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</si>
  <si>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</si>
  <si>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</si>
  <si>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</si>
  <si>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</si>
  <si>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</si>
  <si>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</si>
  <si>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</si>
  <si>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</si>
  <si>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</si>
  <si>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</si>
  <si>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</si>
  <si>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</si>
  <si>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</si>
  <si>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</si>
  <si>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</si>
  <si>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</si>
  <si>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</si>
  <si>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</si>
  <si>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</si>
  <si>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</si>
  <si>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</si>
  <si>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</si>
  <si>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</si>
  <si>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</si>
  <si>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</si>
  <si>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</si>
  <si>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</si>
  <si>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</si>
  <si>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</si>
  <si>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</si>
  <si>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</si>
  <si>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</si>
  <si>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</si>
  <si>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</si>
  <si>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</si>
  <si>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</si>
  <si>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</si>
  <si>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</si>
  <si>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</si>
  <si>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</si>
  <si>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</si>
  <si>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</si>
  <si>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</si>
  <si>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</si>
  <si>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</si>
  <si>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</si>
  <si>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</si>
  <si>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</si>
  <si>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</si>
  <si>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</si>
  <si>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</si>
  <si>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</si>
  <si>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</si>
  <si>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</si>
  <si>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</si>
  <si>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</si>
  <si>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</si>
  <si>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</si>
  <si>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</si>
  <si>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</si>
  <si>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</si>
  <si>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</si>
  <si>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</si>
  <si>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</si>
  <si>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</si>
  <si>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</si>
  <si>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</si>
  <si>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</si>
  <si>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</si>
  <si>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</si>
  <si>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</si>
  <si>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</si>
  <si>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</si>
  <si>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</si>
  <si>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</si>
  <si>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</si>
  <si>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</si>
  <si>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</si>
  <si>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</si>
  <si>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</si>
  <si>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</si>
  <si>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</si>
  <si>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</si>
  <si>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</si>
  <si>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</si>
  <si>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</si>
  <si>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</si>
  <si>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</si>
  <si>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</si>
  <si>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</si>
  <si>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</si>
  <si>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</si>
  <si>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</si>
  <si>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</si>
  <si>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</si>
  <si>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</si>
  <si>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</si>
  <si>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</si>
  <si>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</si>
  <si>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</si>
  <si>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</si>
  <si>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</si>
  <si>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</si>
  <si>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</si>
  <si>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</si>
  <si>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</si>
  <si>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</si>
  <si>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</si>
  <si>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</si>
  <si>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</si>
  <si>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</si>
  <si>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</si>
  <si>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</si>
  <si>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</si>
  <si>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</si>
  <si>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</si>
  <si>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</si>
  <si>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</si>
  <si>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</si>
  <si>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</si>
  <si>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</si>
  <si>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</si>
  <si>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</si>
  <si>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</si>
  <si>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</si>
  <si>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</si>
  <si>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</si>
  <si>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</si>
  <si>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</si>
  <si>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</si>
  <si>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</si>
  <si>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</si>
  <si>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</si>
  <si>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</si>
  <si>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</si>
  <si>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</si>
  <si>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</si>
  <si>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246 systems 2016-2017</t>
  </si>
  <si>
    <t>State Totals without duplication of value</t>
  </si>
  <si>
    <t>for member base schools of LearnComm.</t>
  </si>
  <si>
    <t>NE Dept. of Revenue, Property Assessment Division, Certification to Dept of Education</t>
  </si>
  <si>
    <t>Orange=sector %; Yellow=Adjustment Amount; Blue= Adjusted Value</t>
  </si>
  <si>
    <t>2016 School Adjusted Values BY SECTOR certified Oct 7, 2016 per Neb. Rev. Stat. 79-1016 (used in aid calc 2017-2018)</t>
  </si>
  <si>
    <t>prepared 10-7-2016</t>
  </si>
  <si>
    <t>2015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</si>
  <si>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</si>
  <si>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</si>
  <si>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</si>
  <si>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</si>
  <si>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</si>
  <si>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</si>
  <si>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</si>
  <si>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</si>
  <si>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</si>
  <si>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</si>
  <si>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</si>
  <si>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</si>
  <si>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</si>
  <si>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</si>
  <si>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</si>
  <si>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</si>
  <si>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</si>
  <si>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</si>
  <si>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</si>
  <si>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</si>
  <si>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</si>
  <si>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</si>
  <si>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</si>
  <si>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</si>
  <si>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</si>
  <si>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</si>
  <si>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</si>
  <si>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</si>
  <si>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</si>
  <si>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</si>
  <si>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</si>
  <si>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</si>
  <si>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</si>
  <si>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</si>
  <si>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</si>
  <si>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</si>
  <si>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L</t>
  </si>
  <si>
    <t>U</t>
  </si>
  <si>
    <t>State Totals 246 School Sys. 2016-2017</t>
  </si>
  <si>
    <t>State Totals w/o dup value Learn.Comm.</t>
  </si>
  <si>
    <t>ck adj amnt</t>
  </si>
  <si>
    <t>ck adjusted</t>
  </si>
  <si>
    <t>reck totadj</t>
  </si>
  <si>
    <t>reck totUNadjust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</si>
</sst>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0" fontId="18" fillId="0" borderId="0" xfId="52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5" fillId="0" borderId="12" xfId="0" applyNumberFormat="1" applyFont="1" applyBorder="1" applyAlignment="1">
      <alignment/>
    </xf>
    <xf numFmtId="1" fontId="24" fillId="0" borderId="12" xfId="0" applyNumberFormat="1" applyFont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21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164" fontId="23" fillId="0" borderId="13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25" fillId="0" borderId="10" xfId="0" applyFont="1" applyBorder="1" applyAlignment="1">
      <alignment/>
    </xf>
    <xf numFmtId="1" fontId="24" fillId="0" borderId="14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0" fontId="24" fillId="32" borderId="10" xfId="0" applyFont="1" applyFill="1" applyBorder="1" applyAlignment="1">
      <alignment/>
    </xf>
    <xf numFmtId="1" fontId="24" fillId="32" borderId="14" xfId="0" applyNumberFormat="1" applyFont="1" applyFill="1" applyBorder="1" applyAlignment="1">
      <alignment horizontal="center"/>
    </xf>
    <xf numFmtId="1" fontId="24" fillId="32" borderId="15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/>
    </xf>
    <xf numFmtId="10" fontId="23" fillId="32" borderId="10" xfId="0" applyNumberFormat="1" applyFont="1" applyFill="1" applyBorder="1" applyAlignment="1">
      <alignment/>
    </xf>
    <xf numFmtId="0" fontId="24" fillId="32" borderId="16" xfId="0" applyFont="1" applyFill="1" applyBorder="1" applyAlignment="1">
      <alignment/>
    </xf>
    <xf numFmtId="1" fontId="24" fillId="32" borderId="17" xfId="0" applyNumberFormat="1" applyFont="1" applyFill="1" applyBorder="1" applyAlignment="1">
      <alignment horizontal="center"/>
    </xf>
    <xf numFmtId="1" fontId="24" fillId="32" borderId="18" xfId="0" applyNumberFormat="1" applyFont="1" applyFill="1" applyBorder="1" applyAlignment="1">
      <alignment horizontal="center"/>
    </xf>
    <xf numFmtId="3" fontId="18" fillId="32" borderId="16" xfId="0" applyNumberFormat="1" applyFont="1" applyFill="1" applyBorder="1" applyAlignment="1">
      <alignment/>
    </xf>
    <xf numFmtId="10" fontId="23" fillId="32" borderId="16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1" fontId="18" fillId="0" borderId="0" xfId="0" applyNumberFormat="1" applyFont="1" applyAlignment="1">
      <alignment horizontal="center"/>
    </xf>
    <xf numFmtId="1" fontId="18" fillId="33" borderId="0" xfId="0" applyNumberFormat="1" applyFont="1" applyFill="1" applyAlignment="1">
      <alignment horizontal="center"/>
    </xf>
    <xf numFmtId="1" fontId="18" fillId="34" borderId="0" xfId="0" applyNumberFormat="1" applyFont="1" applyFill="1" applyAlignment="1">
      <alignment horizontal="center"/>
    </xf>
    <xf numFmtId="1" fontId="26" fillId="35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36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 horizontal="left"/>
    </xf>
    <xf numFmtId="1" fontId="21" fillId="36" borderId="0" xfId="0" applyNumberFormat="1" applyFont="1" applyFill="1" applyAlignment="1">
      <alignment horizontal="center"/>
    </xf>
    <xf numFmtId="1" fontId="21" fillId="33" borderId="0" xfId="0" applyNumberFormat="1" applyFont="1" applyFill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/>
    </xf>
    <xf numFmtId="1" fontId="24" fillId="0" borderId="19" xfId="0" applyNumberFormat="1" applyFont="1" applyBorder="1" applyAlignment="1">
      <alignment horizontal="center"/>
    </xf>
    <xf numFmtId="1" fontId="21" fillId="36" borderId="19" xfId="0" applyNumberFormat="1" applyFont="1" applyFill="1" applyBorder="1" applyAlignment="1">
      <alignment horizontal="center"/>
    </xf>
    <xf numFmtId="1" fontId="18" fillId="33" borderId="19" xfId="0" applyNumberFormat="1" applyFont="1" applyFill="1" applyBorder="1" applyAlignment="1">
      <alignment horizontal="center"/>
    </xf>
    <xf numFmtId="1" fontId="18" fillId="34" borderId="19" xfId="0" applyNumberFormat="1" applyFont="1" applyFill="1" applyBorder="1" applyAlignment="1">
      <alignment horizontal="center"/>
    </xf>
    <xf numFmtId="1" fontId="26" fillId="35" borderId="19" xfId="0" applyNumberFormat="1" applyFont="1" applyFill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1" fontId="18" fillId="36" borderId="19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13" xfId="0" applyNumberFormat="1" applyFont="1" applyBorder="1" applyAlignment="1">
      <alignment/>
    </xf>
    <xf numFmtId="10" fontId="21" fillId="36" borderId="13" xfId="0" applyNumberFormat="1" applyFont="1" applyFill="1" applyBorder="1" applyAlignment="1">
      <alignment horizontal="right"/>
    </xf>
    <xf numFmtId="3" fontId="27" fillId="0" borderId="13" xfId="0" applyNumberFormat="1" applyFont="1" applyBorder="1" applyAlignment="1">
      <alignment/>
    </xf>
    <xf numFmtId="10" fontId="27" fillId="36" borderId="13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34" borderId="13" xfId="0" applyNumberFormat="1" applyFont="1" applyFill="1" applyBorder="1" applyAlignment="1">
      <alignment/>
    </xf>
    <xf numFmtId="10" fontId="23" fillId="35" borderId="13" xfId="0" applyNumberFormat="1" applyFont="1" applyFill="1" applyBorder="1" applyAlignment="1">
      <alignment/>
    </xf>
    <xf numFmtId="10" fontId="21" fillId="36" borderId="13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" fontId="27" fillId="0" borderId="13" xfId="0" applyNumberFormat="1" applyFont="1" applyFill="1" applyBorder="1" applyAlignment="1">
      <alignment/>
    </xf>
    <xf numFmtId="1" fontId="25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37" borderId="13" xfId="0" applyNumberFormat="1" applyFont="1" applyFill="1" applyBorder="1" applyAlignment="1">
      <alignment/>
    </xf>
    <xf numFmtId="3" fontId="25" fillId="34" borderId="13" xfId="0" applyNumberFormat="1" applyFont="1" applyFill="1" applyBorder="1" applyAlignment="1">
      <alignment/>
    </xf>
    <xf numFmtId="10" fontId="26" fillId="35" borderId="13" xfId="0" applyNumberFormat="1" applyFont="1" applyFill="1" applyBorder="1" applyAlignment="1">
      <alignment/>
    </xf>
    <xf numFmtId="3" fontId="25" fillId="33" borderId="13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 horizontal="center"/>
    </xf>
    <xf numFmtId="10" fontId="24" fillId="36" borderId="13" xfId="0" applyNumberFormat="1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/>
    </xf>
    <xf numFmtId="10" fontId="25" fillId="36" borderId="13" xfId="0" applyNumberFormat="1" applyFont="1" applyFill="1" applyBorder="1" applyAlignment="1">
      <alignment/>
    </xf>
    <xf numFmtId="3" fontId="25" fillId="38" borderId="13" xfId="0" applyNumberFormat="1" applyFont="1" applyFill="1" applyBorder="1" applyAlignment="1">
      <alignment/>
    </xf>
    <xf numFmtId="10" fontId="24" fillId="36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story%20sysadj%201999%20to%202016%20SAV2016%20Cert%2010-7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totals SAV1994-2016"/>
      <sheetName val="sysadj2016 Oct 7, 2016"/>
      <sheetName val="sysadj16sectors cert 10-7-16"/>
      <sheetName val="sysadj2015 Oct 9, 2015"/>
      <sheetName val="sysadj15sectors cert 10-9-15"/>
      <sheetName val="sysadj2014 Oct 9, 2014"/>
      <sheetName val="sysadj14sectors cert 10-9-14"/>
      <sheetName val="sysadj2013 Oct 9, 2013"/>
      <sheetName val="sysadj13sectors cert 10-9-13"/>
      <sheetName val="sysadj2012 Oct 9, 2012"/>
      <sheetName val="sysadj12sectors cert 10-9-12"/>
      <sheetName val="stateSAV byproptype1998-2012"/>
      <sheetName val="sysadj2011 Oct 7, 2011"/>
      <sheetName val="sysadj11sectors cert 10-7-11"/>
      <sheetName val="sysadj2010 Oct 8, 2010"/>
      <sheetName val="sysadj10sectors cert 10-8-10"/>
      <sheetName val="sysadj2009 OCT 8, 2009"/>
      <sheetName val="sysadj09sectors cert 10-8-09"/>
      <sheetName val="sysadj08 OCT 9, 2008"/>
      <sheetName val="sysadj08sectors cert 10-9-08"/>
      <sheetName val="sysadj07 recert April 29, 2008"/>
      <sheetName val="sysadj07sectors recert 4-29-08"/>
      <sheetName val="sysadj07 recert Dec 17 2007"/>
      <sheetName val="sysadj07sectors recert12-17-07"/>
      <sheetName val="sysadj07 Oct 9 2007"/>
      <sheetName val="recert sysadj06 may 31 2007"/>
      <sheetName val="orig sysadj06 oct10, 2006"/>
      <sheetName val="LB126recert sysadj05 jan 5 2006"/>
      <sheetName val="recert sysadj2005 nov22,2005"/>
      <sheetName val="orig sysadj2005 oct7,2005"/>
      <sheetName val="sysadj2004 oct8,2004"/>
      <sheetName val="recertsav2003july04"/>
      <sheetName val="recertsav2003dec03"/>
      <sheetName val="origsav2003oct03"/>
      <sheetName val="2002sysadj"/>
      <sheetName val="2001sysadj"/>
      <sheetName val="2000sysadj"/>
      <sheetName val="1999sys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braskalegislature.gov/laws/statutes.php?statute=79-10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tabSelected="1" zoomScalePageLayoutView="0" workbookViewId="0" topLeftCell="A1">
      <selection activeCell="G256" sqref="G256"/>
    </sheetView>
  </sheetViews>
  <sheetFormatPr defaultColWidth="9.140625" defaultRowHeight="12.75"/>
  <cols>
    <col min="1" max="1" width="34.7109375" style="0" customWidth="1"/>
    <col min="2" max="2" width="9.140625" style="0" customWidth="1"/>
    <col min="3" max="3" width="5.421875" style="0" bestFit="1" customWidth="1"/>
    <col min="4" max="4" width="17.57421875" style="0" customWidth="1"/>
    <col min="5" max="5" width="14.421875" style="0" customWidth="1"/>
    <col min="6" max="6" width="12.57421875" style="0" customWidth="1"/>
    <col min="7" max="7" width="18.28125" style="0" customWidth="1"/>
    <col min="10" max="10" width="10.140625" style="0" bestFit="1" customWidth="1"/>
    <col min="12" max="12" width="13.28125" style="0" bestFit="1" customWidth="1"/>
    <col min="13" max="13" width="11.28125" style="0" bestFit="1" customWidth="1"/>
    <col min="14" max="14" width="13.421875" style="0" bestFit="1" customWidth="1"/>
    <col min="15" max="15" width="13.8515625" style="0" bestFit="1" customWidth="1"/>
    <col min="16" max="16" width="12.57421875" style="0" bestFit="1" customWidth="1"/>
    <col min="17" max="17" width="12.57421875" style="0" customWidth="1"/>
    <col min="18" max="18" width="13.7109375" style="0" bestFit="1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1" t="s">
        <v>1</v>
      </c>
      <c r="B2" s="1"/>
      <c r="C2" s="1"/>
      <c r="D2" s="2"/>
      <c r="E2" s="2"/>
      <c r="F2" s="2"/>
      <c r="G2" s="2"/>
    </row>
    <row r="3" spans="1:7" ht="12.75">
      <c r="A3" s="3" t="s">
        <v>2</v>
      </c>
      <c r="B3" s="1"/>
      <c r="C3" s="1"/>
      <c r="D3" s="2"/>
      <c r="E3" s="2"/>
      <c r="F3" s="2"/>
      <c r="G3" s="2"/>
    </row>
    <row r="4" spans="1:7" ht="12.75">
      <c r="A4" s="4"/>
      <c r="B4" s="1"/>
      <c r="C4" s="1"/>
      <c r="D4" s="2"/>
      <c r="E4" s="2"/>
      <c r="F4" s="2"/>
      <c r="G4" s="2"/>
    </row>
    <row r="5" spans="1:7" ht="12.75">
      <c r="A5" s="5"/>
      <c r="B5" s="6" t="s">
        <v>3</v>
      </c>
      <c r="C5" s="7"/>
      <c r="D5" s="8"/>
      <c r="E5" s="9"/>
      <c r="F5" s="10" t="s">
        <v>4</v>
      </c>
      <c r="G5" s="8"/>
    </row>
    <row r="6" spans="1:7" ht="12.75">
      <c r="A6" s="11"/>
      <c r="B6" s="12" t="s">
        <v>5</v>
      </c>
      <c r="C6" s="13"/>
      <c r="D6" s="14" t="s">
        <v>6</v>
      </c>
      <c r="E6" s="15" t="s">
        <v>7</v>
      </c>
      <c r="F6" s="16" t="s">
        <v>8</v>
      </c>
      <c r="G6" s="14" t="s">
        <v>9</v>
      </c>
    </row>
    <row r="7" spans="1:18" ht="12.75">
      <c r="A7" s="17" t="s">
        <v>10</v>
      </c>
      <c r="B7" s="18" t="s">
        <v>11</v>
      </c>
      <c r="C7" s="18" t="s">
        <v>12</v>
      </c>
      <c r="D7" s="19" t="s">
        <v>13</v>
      </c>
      <c r="E7" s="20" t="s">
        <v>14</v>
      </c>
      <c r="F7" s="21" t="s">
        <v>15</v>
      </c>
      <c r="G7" s="19" t="s">
        <v>13</v>
      </c>
      <c r="I7" s="22"/>
      <c r="J7" s="22"/>
      <c r="K7" s="22"/>
      <c r="L7" s="22"/>
      <c r="M7" s="22"/>
      <c r="N7" s="22"/>
      <c r="O7" s="22"/>
      <c r="P7" s="22"/>
      <c r="R7" s="22"/>
    </row>
    <row r="8" spans="1:18" ht="12.75">
      <c r="A8" s="23" t="s">
        <v>16</v>
      </c>
      <c r="B8" s="24" t="s">
        <v>17</v>
      </c>
      <c r="C8" s="24">
        <v>0</v>
      </c>
      <c r="D8" s="25">
        <v>53762170346</v>
      </c>
      <c r="E8" s="25">
        <v>452662171</v>
      </c>
      <c r="F8" s="26">
        <f>+E8/D8</f>
        <v>0.008419715351645563</v>
      </c>
      <c r="G8" s="25">
        <v>54214832517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23" t="s">
        <v>18</v>
      </c>
      <c r="B9" s="24" t="s">
        <v>19</v>
      </c>
      <c r="C9" s="24">
        <v>3</v>
      </c>
      <c r="D9" s="25">
        <v>488259413</v>
      </c>
      <c r="E9" s="25">
        <v>-6642537</v>
      </c>
      <c r="F9" s="26">
        <f aca="true" t="shared" si="0" ref="F9:F72">+E9/D9</f>
        <v>-0.013604524199925666</v>
      </c>
      <c r="G9" s="25">
        <v>481616876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23" t="s">
        <v>20</v>
      </c>
      <c r="B10" s="24" t="s">
        <v>21</v>
      </c>
      <c r="C10" s="24">
        <v>3</v>
      </c>
      <c r="D10" s="25">
        <v>1032357951</v>
      </c>
      <c r="E10" s="25">
        <v>27658102</v>
      </c>
      <c r="F10" s="26">
        <f t="shared" si="0"/>
        <v>0.02679119386178874</v>
      </c>
      <c r="G10" s="25">
        <v>1060016053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23" t="s">
        <v>22</v>
      </c>
      <c r="B11" s="24" t="s">
        <v>23</v>
      </c>
      <c r="C11" s="24">
        <v>3</v>
      </c>
      <c r="D11" s="25">
        <v>1760412248</v>
      </c>
      <c r="E11" s="25">
        <v>-10424133</v>
      </c>
      <c r="F11" s="26">
        <f t="shared" si="0"/>
        <v>-0.005921415856906717</v>
      </c>
      <c r="G11" s="25">
        <v>1749988115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23" t="s">
        <v>24</v>
      </c>
      <c r="B12" s="24" t="s">
        <v>25</v>
      </c>
      <c r="C12" s="24">
        <v>3</v>
      </c>
      <c r="D12" s="25">
        <v>839699236</v>
      </c>
      <c r="E12" s="25">
        <v>-1878219</v>
      </c>
      <c r="F12" s="26">
        <f t="shared" si="0"/>
        <v>-0.00223677588293054</v>
      </c>
      <c r="G12" s="25">
        <v>837821017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23" t="s">
        <v>26</v>
      </c>
      <c r="B13" s="24" t="s">
        <v>27</v>
      </c>
      <c r="C13" s="24">
        <v>3</v>
      </c>
      <c r="D13" s="25">
        <v>571888337</v>
      </c>
      <c r="E13" s="25">
        <v>11062882</v>
      </c>
      <c r="F13" s="26">
        <f t="shared" si="0"/>
        <v>0.019344479130372613</v>
      </c>
      <c r="G13" s="25">
        <v>582951219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3" t="s">
        <v>28</v>
      </c>
      <c r="B14" s="24" t="s">
        <v>29</v>
      </c>
      <c r="C14" s="24">
        <v>3</v>
      </c>
      <c r="D14" s="25">
        <v>748709062</v>
      </c>
      <c r="E14" s="25">
        <v>16342491</v>
      </c>
      <c r="F14" s="26">
        <f t="shared" si="0"/>
        <v>0.021827558699964018</v>
      </c>
      <c r="G14" s="25">
        <v>765051553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3" t="s">
        <v>30</v>
      </c>
      <c r="B15" s="24" t="s">
        <v>31</v>
      </c>
      <c r="C15" s="24">
        <v>3</v>
      </c>
      <c r="D15" s="25">
        <v>1116468060</v>
      </c>
      <c r="E15" s="25">
        <v>20881361</v>
      </c>
      <c r="F15" s="26">
        <f t="shared" si="0"/>
        <v>0.018703052732202657</v>
      </c>
      <c r="G15" s="25">
        <v>1137349421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3" t="s">
        <v>32</v>
      </c>
      <c r="B16" s="24" t="s">
        <v>33</v>
      </c>
      <c r="C16" s="24">
        <v>2</v>
      </c>
      <c r="D16" s="25">
        <v>225137414</v>
      </c>
      <c r="E16" s="25">
        <v>8535154</v>
      </c>
      <c r="F16" s="26">
        <f t="shared" si="0"/>
        <v>0.03791086451761412</v>
      </c>
      <c r="G16" s="25">
        <v>233672568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3" t="s">
        <v>34</v>
      </c>
      <c r="B17" s="24" t="s">
        <v>35</v>
      </c>
      <c r="C17" s="24">
        <v>3</v>
      </c>
      <c r="D17" s="25">
        <v>306718518</v>
      </c>
      <c r="E17" s="25">
        <v>-1678587</v>
      </c>
      <c r="F17" s="26">
        <f t="shared" si="0"/>
        <v>-0.005472727929651772</v>
      </c>
      <c r="G17" s="25">
        <v>305039931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3" t="s">
        <v>36</v>
      </c>
      <c r="B18" s="24" t="s">
        <v>37</v>
      </c>
      <c r="C18" s="24">
        <v>3</v>
      </c>
      <c r="D18" s="25">
        <v>405609848</v>
      </c>
      <c r="E18" s="25">
        <v>9027041</v>
      </c>
      <c r="F18" s="26">
        <f t="shared" si="0"/>
        <v>0.02225547787981716</v>
      </c>
      <c r="G18" s="25">
        <v>414636889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3" t="s">
        <v>38</v>
      </c>
      <c r="B19" s="24" t="s">
        <v>39</v>
      </c>
      <c r="C19" s="24">
        <v>3</v>
      </c>
      <c r="D19" s="25">
        <v>1462542990</v>
      </c>
      <c r="E19" s="25">
        <v>33914707</v>
      </c>
      <c r="F19" s="26">
        <f t="shared" si="0"/>
        <v>0.023188861614249028</v>
      </c>
      <c r="G19" s="25">
        <v>1496457697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3" t="s">
        <v>40</v>
      </c>
      <c r="B20" s="24" t="s">
        <v>41</v>
      </c>
      <c r="C20" s="24">
        <v>3</v>
      </c>
      <c r="D20" s="25">
        <v>464303244</v>
      </c>
      <c r="E20" s="25">
        <v>3364548</v>
      </c>
      <c r="F20" s="26">
        <f t="shared" si="0"/>
        <v>0.007246445170217247</v>
      </c>
      <c r="G20" s="25">
        <v>467667792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3" t="s">
        <v>42</v>
      </c>
      <c r="B21" s="24" t="s">
        <v>43</v>
      </c>
      <c r="C21" s="24">
        <v>3</v>
      </c>
      <c r="D21" s="25">
        <v>828362290</v>
      </c>
      <c r="E21" s="25">
        <v>17008018</v>
      </c>
      <c r="F21" s="26">
        <f t="shared" si="0"/>
        <v>0.020532100755093523</v>
      </c>
      <c r="G21" s="25">
        <v>845370308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3" t="s">
        <v>44</v>
      </c>
      <c r="B22" s="24" t="s">
        <v>45</v>
      </c>
      <c r="C22" s="24">
        <v>3</v>
      </c>
      <c r="D22" s="25">
        <v>992932910</v>
      </c>
      <c r="E22" s="25">
        <v>-684295</v>
      </c>
      <c r="F22" s="26">
        <f t="shared" si="0"/>
        <v>-0.0006891653938633175</v>
      </c>
      <c r="G22" s="25">
        <v>992248615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3" t="s">
        <v>46</v>
      </c>
      <c r="B23" s="24" t="s">
        <v>47</v>
      </c>
      <c r="C23" s="24">
        <v>3</v>
      </c>
      <c r="D23" s="25">
        <v>663677566</v>
      </c>
      <c r="E23" s="25">
        <v>-633657</v>
      </c>
      <c r="F23" s="26">
        <f t="shared" si="0"/>
        <v>-0.0009547663390508516</v>
      </c>
      <c r="G23" s="25">
        <v>663043909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2.75">
      <c r="A24" s="23" t="s">
        <v>48</v>
      </c>
      <c r="B24" s="24" t="s">
        <v>49</v>
      </c>
      <c r="C24" s="24">
        <v>3</v>
      </c>
      <c r="D24" s="25">
        <v>184236075</v>
      </c>
      <c r="E24" s="25">
        <v>1954338</v>
      </c>
      <c r="F24" s="26">
        <f t="shared" si="0"/>
        <v>0.01060779220356274</v>
      </c>
      <c r="G24" s="25">
        <v>186190413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3" t="s">
        <v>50</v>
      </c>
      <c r="B25" s="24" t="s">
        <v>51</v>
      </c>
      <c r="C25" s="24">
        <v>3</v>
      </c>
      <c r="D25" s="25">
        <v>481873047</v>
      </c>
      <c r="E25" s="25">
        <v>4810351</v>
      </c>
      <c r="F25" s="26">
        <f t="shared" si="0"/>
        <v>0.009982610627317364</v>
      </c>
      <c r="G25" s="25">
        <v>486683398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3" t="s">
        <v>52</v>
      </c>
      <c r="B26" s="24" t="s">
        <v>53</v>
      </c>
      <c r="C26" s="24">
        <v>3</v>
      </c>
      <c r="D26" s="25">
        <v>806690241</v>
      </c>
      <c r="E26" s="25">
        <v>8186979</v>
      </c>
      <c r="F26" s="26">
        <f t="shared" si="0"/>
        <v>0.010148850926783432</v>
      </c>
      <c r="G26" s="25">
        <v>814877220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3" t="s">
        <v>54</v>
      </c>
      <c r="B27" s="24" t="s">
        <v>55</v>
      </c>
      <c r="C27" s="24">
        <v>3</v>
      </c>
      <c r="D27" s="25">
        <v>612085290</v>
      </c>
      <c r="E27" s="25">
        <v>5332505</v>
      </c>
      <c r="F27" s="26">
        <f t="shared" si="0"/>
        <v>0.008712029331729243</v>
      </c>
      <c r="G27" s="25">
        <v>617417795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3" t="s">
        <v>56</v>
      </c>
      <c r="B28" s="24" t="s">
        <v>57</v>
      </c>
      <c r="C28" s="24">
        <v>3</v>
      </c>
      <c r="D28" s="25">
        <v>3495984643</v>
      </c>
      <c r="E28" s="25">
        <v>-56986184</v>
      </c>
      <c r="F28" s="26">
        <f t="shared" si="0"/>
        <v>-0.016300467484633627</v>
      </c>
      <c r="G28" s="25">
        <v>3438998459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3" t="s">
        <v>58</v>
      </c>
      <c r="B29" s="24" t="s">
        <v>59</v>
      </c>
      <c r="C29" s="24">
        <v>3</v>
      </c>
      <c r="D29" s="25">
        <v>406551785</v>
      </c>
      <c r="E29" s="25">
        <v>4966503</v>
      </c>
      <c r="F29" s="26">
        <f t="shared" si="0"/>
        <v>0.012216163311151124</v>
      </c>
      <c r="G29" s="25">
        <v>411518288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3" t="s">
        <v>60</v>
      </c>
      <c r="B30" s="24" t="s">
        <v>61</v>
      </c>
      <c r="C30" s="24">
        <v>3</v>
      </c>
      <c r="D30" s="25">
        <v>375520964</v>
      </c>
      <c r="E30" s="25">
        <v>1371186</v>
      </c>
      <c r="F30" s="26">
        <f t="shared" si="0"/>
        <v>0.003651423306422914</v>
      </c>
      <c r="G30" s="25">
        <v>376892150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3" t="s">
        <v>62</v>
      </c>
      <c r="B31" s="24" t="s">
        <v>63</v>
      </c>
      <c r="C31" s="24">
        <v>3</v>
      </c>
      <c r="D31" s="25">
        <v>672634115</v>
      </c>
      <c r="E31" s="25">
        <v>9197430</v>
      </c>
      <c r="F31" s="26">
        <f t="shared" si="0"/>
        <v>0.013673748914742453</v>
      </c>
      <c r="G31" s="25">
        <v>681831545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3" t="s">
        <v>64</v>
      </c>
      <c r="B32" s="24" t="s">
        <v>65</v>
      </c>
      <c r="C32" s="24">
        <v>3</v>
      </c>
      <c r="D32" s="25">
        <v>399474041</v>
      </c>
      <c r="E32" s="25">
        <v>6290704</v>
      </c>
      <c r="F32" s="26">
        <f t="shared" si="0"/>
        <v>0.015747466304074562</v>
      </c>
      <c r="G32" s="25">
        <v>405764745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23" t="s">
        <v>66</v>
      </c>
      <c r="B33" s="24" t="s">
        <v>67</v>
      </c>
      <c r="C33" s="24">
        <v>2</v>
      </c>
      <c r="D33" s="25">
        <v>364380498</v>
      </c>
      <c r="E33" s="25">
        <v>6238729</v>
      </c>
      <c r="F33" s="26">
        <f t="shared" si="0"/>
        <v>0.017121467900293612</v>
      </c>
      <c r="G33" s="25">
        <v>370619227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23" t="s">
        <v>68</v>
      </c>
      <c r="B34" s="24" t="s">
        <v>69</v>
      </c>
      <c r="C34" s="24">
        <v>3</v>
      </c>
      <c r="D34" s="25">
        <v>951639707</v>
      </c>
      <c r="E34" s="25">
        <v>-459642</v>
      </c>
      <c r="F34" s="26">
        <f t="shared" si="0"/>
        <v>-0.0004830000226125495</v>
      </c>
      <c r="G34" s="25">
        <v>951180065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23" t="s">
        <v>70</v>
      </c>
      <c r="B35" s="24" t="s">
        <v>71</v>
      </c>
      <c r="C35" s="24">
        <v>3</v>
      </c>
      <c r="D35" s="25">
        <v>599639562</v>
      </c>
      <c r="E35" s="25">
        <v>-414861</v>
      </c>
      <c r="F35" s="26">
        <f t="shared" si="0"/>
        <v>-0.0006918506154202014</v>
      </c>
      <c r="G35" s="25">
        <v>599224701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23" t="s">
        <v>72</v>
      </c>
      <c r="B36" s="24" t="s">
        <v>73</v>
      </c>
      <c r="C36" s="24">
        <v>3</v>
      </c>
      <c r="D36" s="25">
        <v>553781132</v>
      </c>
      <c r="E36" s="25">
        <v>-519545</v>
      </c>
      <c r="F36" s="26">
        <f t="shared" si="0"/>
        <v>-0.0009381775036712518</v>
      </c>
      <c r="G36" s="25">
        <v>553261587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23" t="s">
        <v>74</v>
      </c>
      <c r="B37" s="24" t="s">
        <v>75</v>
      </c>
      <c r="C37" s="24">
        <v>3</v>
      </c>
      <c r="D37" s="25">
        <v>1346767283</v>
      </c>
      <c r="E37" s="25">
        <v>30704135</v>
      </c>
      <c r="F37" s="26">
        <f t="shared" si="0"/>
        <v>0.022798396863045862</v>
      </c>
      <c r="G37" s="25">
        <v>1377471418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23" t="s">
        <v>76</v>
      </c>
      <c r="B38" s="24" t="s">
        <v>77</v>
      </c>
      <c r="C38" s="24">
        <v>3</v>
      </c>
      <c r="D38" s="25">
        <v>915260180</v>
      </c>
      <c r="E38" s="25">
        <v>23103330</v>
      </c>
      <c r="F38" s="26">
        <f t="shared" si="0"/>
        <v>0.02524236332449206</v>
      </c>
      <c r="G38" s="25">
        <v>938363510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3" t="s">
        <v>78</v>
      </c>
      <c r="B39" s="24" t="s">
        <v>79</v>
      </c>
      <c r="C39" s="24">
        <v>3</v>
      </c>
      <c r="D39" s="25">
        <v>711449897</v>
      </c>
      <c r="E39" s="25">
        <v>9757851</v>
      </c>
      <c r="F39" s="26">
        <f t="shared" si="0"/>
        <v>0.013715443689213156</v>
      </c>
      <c r="G39" s="25">
        <v>721207748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23" t="s">
        <v>80</v>
      </c>
      <c r="B40" s="24" t="s">
        <v>81</v>
      </c>
      <c r="C40" s="24">
        <v>3</v>
      </c>
      <c r="D40" s="25">
        <v>381018091</v>
      </c>
      <c r="E40" s="25">
        <v>4701166</v>
      </c>
      <c r="F40" s="26">
        <f t="shared" si="0"/>
        <v>0.01233843250765749</v>
      </c>
      <c r="G40" s="25">
        <v>385719257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23" t="s">
        <v>82</v>
      </c>
      <c r="B41" s="24" t="s">
        <v>83</v>
      </c>
      <c r="C41" s="24">
        <v>3</v>
      </c>
      <c r="D41" s="25">
        <v>507178174</v>
      </c>
      <c r="E41" s="25">
        <v>5923016</v>
      </c>
      <c r="F41" s="26">
        <f t="shared" si="0"/>
        <v>0.011678373210121617</v>
      </c>
      <c r="G41" s="25">
        <v>513101190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3" t="s">
        <v>84</v>
      </c>
      <c r="B42" s="24" t="s">
        <v>85</v>
      </c>
      <c r="C42" s="24">
        <v>3</v>
      </c>
      <c r="D42" s="25">
        <v>727782145</v>
      </c>
      <c r="E42" s="25">
        <v>11648137</v>
      </c>
      <c r="F42" s="26">
        <f t="shared" si="0"/>
        <v>0.016004977698374286</v>
      </c>
      <c r="G42" s="25">
        <v>739430282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23" t="s">
        <v>86</v>
      </c>
      <c r="B43" s="24" t="s">
        <v>87</v>
      </c>
      <c r="C43" s="24">
        <v>3</v>
      </c>
      <c r="D43" s="25">
        <v>470270721</v>
      </c>
      <c r="E43" s="25">
        <v>6605130</v>
      </c>
      <c r="F43" s="26">
        <f t="shared" si="0"/>
        <v>0.014045377917542096</v>
      </c>
      <c r="G43" s="25">
        <v>476875851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23" t="s">
        <v>88</v>
      </c>
      <c r="B44" s="24" t="s">
        <v>89</v>
      </c>
      <c r="C44" s="24">
        <v>3</v>
      </c>
      <c r="D44" s="25">
        <v>1202883001</v>
      </c>
      <c r="E44" s="25">
        <v>-6599073</v>
      </c>
      <c r="F44" s="26">
        <f t="shared" si="0"/>
        <v>-0.005486047266869639</v>
      </c>
      <c r="G44" s="25">
        <v>1196283928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23" t="s">
        <v>90</v>
      </c>
      <c r="B45" s="24" t="s">
        <v>91</v>
      </c>
      <c r="C45" s="24">
        <v>3</v>
      </c>
      <c r="D45" s="25">
        <v>767513842</v>
      </c>
      <c r="E45" s="25">
        <v>4246613</v>
      </c>
      <c r="F45" s="26">
        <f t="shared" si="0"/>
        <v>0.005532946466390895</v>
      </c>
      <c r="G45" s="25">
        <v>771760455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23" t="s">
        <v>92</v>
      </c>
      <c r="B46" s="24" t="s">
        <v>93</v>
      </c>
      <c r="C46" s="24">
        <v>3</v>
      </c>
      <c r="D46" s="25">
        <v>1084931695</v>
      </c>
      <c r="E46" s="25">
        <v>-7930363</v>
      </c>
      <c r="F46" s="26">
        <f t="shared" si="0"/>
        <v>-0.007309550487415707</v>
      </c>
      <c r="G46" s="25">
        <v>1077001332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23" t="s">
        <v>94</v>
      </c>
      <c r="B47" s="24" t="s">
        <v>95</v>
      </c>
      <c r="C47" s="24">
        <v>3</v>
      </c>
      <c r="D47" s="25">
        <v>178264496</v>
      </c>
      <c r="E47" s="25">
        <v>-1362213</v>
      </c>
      <c r="F47" s="26">
        <f t="shared" si="0"/>
        <v>-0.0076415272281699885</v>
      </c>
      <c r="G47" s="25">
        <v>176902283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3" t="s">
        <v>96</v>
      </c>
      <c r="B48" s="24" t="s">
        <v>97</v>
      </c>
      <c r="C48" s="24">
        <v>3</v>
      </c>
      <c r="D48" s="25">
        <v>1407697073</v>
      </c>
      <c r="E48" s="25">
        <v>34934235</v>
      </c>
      <c r="F48" s="26">
        <f t="shared" si="0"/>
        <v>0.024816585663242335</v>
      </c>
      <c r="G48" s="25">
        <v>1442631308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23" t="s">
        <v>98</v>
      </c>
      <c r="B49" s="24" t="s">
        <v>99</v>
      </c>
      <c r="C49" s="24">
        <v>3</v>
      </c>
      <c r="D49" s="25">
        <v>444010760</v>
      </c>
      <c r="E49" s="25">
        <v>9906224</v>
      </c>
      <c r="F49" s="26">
        <f t="shared" si="0"/>
        <v>0.022310774630776967</v>
      </c>
      <c r="G49" s="25">
        <v>453916984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23" t="s">
        <v>100</v>
      </c>
      <c r="B50" s="24" t="s">
        <v>101</v>
      </c>
      <c r="C50" s="24">
        <v>3</v>
      </c>
      <c r="D50" s="25">
        <v>1193878148</v>
      </c>
      <c r="E50" s="25">
        <v>1203857</v>
      </c>
      <c r="F50" s="26">
        <f t="shared" si="0"/>
        <v>0.0010083583504872057</v>
      </c>
      <c r="G50" s="25">
        <v>1195082005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23" t="s">
        <v>102</v>
      </c>
      <c r="B51" s="24" t="s">
        <v>103</v>
      </c>
      <c r="C51" s="24">
        <v>2</v>
      </c>
      <c r="D51" s="25">
        <v>175440916</v>
      </c>
      <c r="E51" s="25">
        <v>129261</v>
      </c>
      <c r="F51" s="26">
        <f t="shared" si="0"/>
        <v>0.0007367779589112496</v>
      </c>
      <c r="G51" s="25">
        <v>175570177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23" t="s">
        <v>104</v>
      </c>
      <c r="B52" s="24" t="s">
        <v>105</v>
      </c>
      <c r="C52" s="24">
        <v>3</v>
      </c>
      <c r="D52" s="25">
        <v>757945853</v>
      </c>
      <c r="E52" s="25">
        <v>-11511505</v>
      </c>
      <c r="F52" s="26">
        <f t="shared" si="0"/>
        <v>-0.015187766981555079</v>
      </c>
      <c r="G52" s="25">
        <v>746434348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23" t="s">
        <v>106</v>
      </c>
      <c r="B53" s="24" t="s">
        <v>107</v>
      </c>
      <c r="C53" s="24">
        <v>3</v>
      </c>
      <c r="D53" s="25">
        <v>479233883</v>
      </c>
      <c r="E53" s="25">
        <v>-9182843</v>
      </c>
      <c r="F53" s="26">
        <f t="shared" si="0"/>
        <v>-0.019161506157526847</v>
      </c>
      <c r="G53" s="25">
        <v>470051040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3" t="s">
        <v>108</v>
      </c>
      <c r="B54" s="24" t="s">
        <v>109</v>
      </c>
      <c r="C54" s="24">
        <v>3</v>
      </c>
      <c r="D54" s="25">
        <v>353155977</v>
      </c>
      <c r="E54" s="25">
        <v>-8652057</v>
      </c>
      <c r="F54" s="26">
        <f t="shared" si="0"/>
        <v>-0.024499251218959264</v>
      </c>
      <c r="G54" s="25">
        <v>344503920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23" t="s">
        <v>110</v>
      </c>
      <c r="B55" s="24" t="s">
        <v>111</v>
      </c>
      <c r="C55" s="24">
        <v>3</v>
      </c>
      <c r="D55" s="25">
        <v>828418844</v>
      </c>
      <c r="E55" s="25">
        <v>-795495</v>
      </c>
      <c r="F55" s="26">
        <f t="shared" si="0"/>
        <v>-0.0009602570073840571</v>
      </c>
      <c r="G55" s="25">
        <v>827623349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23" t="s">
        <v>112</v>
      </c>
      <c r="B56" s="24" t="s">
        <v>113</v>
      </c>
      <c r="C56" s="24">
        <v>3</v>
      </c>
      <c r="D56" s="25">
        <v>406220733</v>
      </c>
      <c r="E56" s="25">
        <v>-3680899</v>
      </c>
      <c r="F56" s="26">
        <f t="shared" si="0"/>
        <v>-0.009061327256282609</v>
      </c>
      <c r="G56" s="25">
        <v>402539834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23" t="s">
        <v>114</v>
      </c>
      <c r="B57" s="24" t="s">
        <v>115</v>
      </c>
      <c r="C57" s="24">
        <v>3</v>
      </c>
      <c r="D57" s="25">
        <v>470336611</v>
      </c>
      <c r="E57" s="25">
        <v>-473177</v>
      </c>
      <c r="F57" s="26">
        <f t="shared" si="0"/>
        <v>-0.0010060390557179058</v>
      </c>
      <c r="G57" s="25">
        <v>469863434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23" t="s">
        <v>116</v>
      </c>
      <c r="B58" s="24" t="s">
        <v>117</v>
      </c>
      <c r="C58" s="24">
        <v>3</v>
      </c>
      <c r="D58" s="25">
        <v>405943399</v>
      </c>
      <c r="E58" s="25">
        <v>6432359</v>
      </c>
      <c r="F58" s="26">
        <f t="shared" si="0"/>
        <v>0.015845457804820717</v>
      </c>
      <c r="G58" s="25">
        <v>412375758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23" t="s">
        <v>118</v>
      </c>
      <c r="B59" s="24" t="s">
        <v>119</v>
      </c>
      <c r="C59" s="24">
        <v>3</v>
      </c>
      <c r="D59" s="25">
        <v>711000959</v>
      </c>
      <c r="E59" s="25">
        <v>11776004</v>
      </c>
      <c r="F59" s="26">
        <f t="shared" si="0"/>
        <v>0.016562571190568535</v>
      </c>
      <c r="G59" s="25">
        <v>722776963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>
      <c r="A60" s="23" t="s">
        <v>120</v>
      </c>
      <c r="B60" s="24" t="s">
        <v>121</v>
      </c>
      <c r="C60" s="24">
        <v>3</v>
      </c>
      <c r="D60" s="25">
        <v>1359750290</v>
      </c>
      <c r="E60" s="25">
        <v>5897067</v>
      </c>
      <c r="F60" s="26">
        <f t="shared" si="0"/>
        <v>0.004336874971359631</v>
      </c>
      <c r="G60" s="25">
        <v>1365647357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>
      <c r="A61" s="23" t="s">
        <v>122</v>
      </c>
      <c r="B61" s="24" t="s">
        <v>123</v>
      </c>
      <c r="C61" s="24">
        <v>3</v>
      </c>
      <c r="D61" s="25">
        <v>1296226741</v>
      </c>
      <c r="E61" s="25">
        <v>15717834</v>
      </c>
      <c r="F61" s="26">
        <f t="shared" si="0"/>
        <v>0.01212583686390713</v>
      </c>
      <c r="G61" s="25">
        <v>1311944575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>
      <c r="A62" s="23" t="s">
        <v>124</v>
      </c>
      <c r="B62" s="24" t="s">
        <v>125</v>
      </c>
      <c r="C62" s="24">
        <v>3</v>
      </c>
      <c r="D62" s="25">
        <v>433952452</v>
      </c>
      <c r="E62" s="25">
        <v>3244685</v>
      </c>
      <c r="F62" s="26">
        <f t="shared" si="0"/>
        <v>0.0074770518867813655</v>
      </c>
      <c r="G62" s="25">
        <v>437197137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3" t="s">
        <v>126</v>
      </c>
      <c r="B63" s="24" t="s">
        <v>127</v>
      </c>
      <c r="C63" s="24">
        <v>3</v>
      </c>
      <c r="D63" s="25">
        <v>911780332</v>
      </c>
      <c r="E63" s="25">
        <v>17649415</v>
      </c>
      <c r="F63" s="26">
        <f t="shared" si="0"/>
        <v>0.019357091155153366</v>
      </c>
      <c r="G63" s="25">
        <v>929429747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3" t="s">
        <v>128</v>
      </c>
      <c r="B64" s="24" t="s">
        <v>129</v>
      </c>
      <c r="C64" s="24">
        <v>3</v>
      </c>
      <c r="D64" s="25">
        <v>648602047</v>
      </c>
      <c r="E64" s="25">
        <v>21277091</v>
      </c>
      <c r="F64" s="26">
        <f t="shared" si="0"/>
        <v>0.032804538774451324</v>
      </c>
      <c r="G64" s="25">
        <v>669879138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3" t="s">
        <v>130</v>
      </c>
      <c r="B65" s="24" t="s">
        <v>131</v>
      </c>
      <c r="C65" s="24">
        <v>3</v>
      </c>
      <c r="D65" s="25">
        <v>933794117</v>
      </c>
      <c r="E65" s="25">
        <v>19990018</v>
      </c>
      <c r="F65" s="26">
        <f t="shared" si="0"/>
        <v>0.02140730770956442</v>
      </c>
      <c r="G65" s="25">
        <v>953784135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3" t="s">
        <v>132</v>
      </c>
      <c r="B66" s="24" t="s">
        <v>133</v>
      </c>
      <c r="C66" s="24">
        <v>3</v>
      </c>
      <c r="D66" s="25">
        <v>378923551</v>
      </c>
      <c r="E66" s="25">
        <v>12402389</v>
      </c>
      <c r="F66" s="26">
        <f t="shared" si="0"/>
        <v>0.03273058369496806</v>
      </c>
      <c r="G66" s="25">
        <v>391325940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23" t="s">
        <v>134</v>
      </c>
      <c r="B67" s="24" t="s">
        <v>135</v>
      </c>
      <c r="C67" s="24">
        <v>3</v>
      </c>
      <c r="D67" s="25">
        <v>391770135</v>
      </c>
      <c r="E67" s="25">
        <v>14212795</v>
      </c>
      <c r="F67" s="26">
        <f t="shared" si="0"/>
        <v>0.036278403406119764</v>
      </c>
      <c r="G67" s="25">
        <v>405982930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3" t="s">
        <v>136</v>
      </c>
      <c r="B68" s="24" t="s">
        <v>137</v>
      </c>
      <c r="C68" s="24">
        <v>3</v>
      </c>
      <c r="D68" s="25">
        <v>444795175</v>
      </c>
      <c r="E68" s="25">
        <v>13350900</v>
      </c>
      <c r="F68" s="26">
        <f t="shared" si="0"/>
        <v>0.030015838188892224</v>
      </c>
      <c r="G68" s="25">
        <v>458146075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23" t="s">
        <v>138</v>
      </c>
      <c r="B69" s="24" t="s">
        <v>139</v>
      </c>
      <c r="C69" s="24">
        <v>3</v>
      </c>
      <c r="D69" s="25">
        <v>514253827</v>
      </c>
      <c r="E69" s="25">
        <v>17458000</v>
      </c>
      <c r="F69" s="26">
        <f t="shared" si="0"/>
        <v>0.03394821600423403</v>
      </c>
      <c r="G69" s="25">
        <v>531711827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23" t="s">
        <v>140</v>
      </c>
      <c r="B70" s="24" t="s">
        <v>141</v>
      </c>
      <c r="C70" s="24">
        <v>3</v>
      </c>
      <c r="D70" s="25">
        <v>870293430</v>
      </c>
      <c r="E70" s="25">
        <v>5896875</v>
      </c>
      <c r="F70" s="26">
        <f t="shared" si="0"/>
        <v>0.0067757319505445425</v>
      </c>
      <c r="G70" s="25">
        <v>876190305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3" t="s">
        <v>142</v>
      </c>
      <c r="B71" s="24" t="s">
        <v>143</v>
      </c>
      <c r="C71" s="24">
        <v>3</v>
      </c>
      <c r="D71" s="25">
        <v>405090698</v>
      </c>
      <c r="E71" s="25">
        <v>8858822</v>
      </c>
      <c r="F71" s="26">
        <f t="shared" si="0"/>
        <v>0.021868737158709083</v>
      </c>
      <c r="G71" s="25">
        <v>413949520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23" t="s">
        <v>144</v>
      </c>
      <c r="B72" s="24" t="s">
        <v>145</v>
      </c>
      <c r="C72" s="24">
        <v>3</v>
      </c>
      <c r="D72" s="25">
        <v>511181538</v>
      </c>
      <c r="E72" s="25">
        <v>-4412411</v>
      </c>
      <c r="F72" s="26">
        <f t="shared" si="0"/>
        <v>-0.008631788654307778</v>
      </c>
      <c r="G72" s="25">
        <v>506769127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>
      <c r="A73" s="23" t="s">
        <v>146</v>
      </c>
      <c r="B73" s="24" t="s">
        <v>147</v>
      </c>
      <c r="C73" s="24">
        <v>3</v>
      </c>
      <c r="D73" s="25">
        <v>237669881</v>
      </c>
      <c r="E73" s="25">
        <v>-842486</v>
      </c>
      <c r="F73" s="26">
        <f aca="true" t="shared" si="1" ref="F73:F136">+E73/D73</f>
        <v>-0.003544773937931159</v>
      </c>
      <c r="G73" s="25">
        <v>236827395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3" t="s">
        <v>148</v>
      </c>
      <c r="B74" s="24" t="s">
        <v>149</v>
      </c>
      <c r="C74" s="24">
        <v>3</v>
      </c>
      <c r="D74" s="25">
        <v>1031792298</v>
      </c>
      <c r="E74" s="25">
        <v>2119325</v>
      </c>
      <c r="F74" s="26">
        <f t="shared" si="1"/>
        <v>0.0020540228921150563</v>
      </c>
      <c r="G74" s="25">
        <v>1033911623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>
      <c r="A75" s="23" t="s">
        <v>150</v>
      </c>
      <c r="B75" s="24" t="s">
        <v>151</v>
      </c>
      <c r="C75" s="24">
        <v>3</v>
      </c>
      <c r="D75" s="25">
        <v>343755977</v>
      </c>
      <c r="E75" s="25">
        <v>3173565</v>
      </c>
      <c r="F75" s="26">
        <f t="shared" si="1"/>
        <v>0.009232028567753457</v>
      </c>
      <c r="G75" s="25">
        <v>346929542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3" t="s">
        <v>152</v>
      </c>
      <c r="B76" s="24" t="s">
        <v>153</v>
      </c>
      <c r="C76" s="24">
        <v>3</v>
      </c>
      <c r="D76" s="25">
        <v>840899011</v>
      </c>
      <c r="E76" s="25">
        <v>4836065</v>
      </c>
      <c r="F76" s="26">
        <f t="shared" si="1"/>
        <v>0.005751065153767912</v>
      </c>
      <c r="G76" s="25">
        <v>845735076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3" t="s">
        <v>154</v>
      </c>
      <c r="B77" s="24" t="s">
        <v>155</v>
      </c>
      <c r="C77" s="24">
        <v>3</v>
      </c>
      <c r="D77" s="25">
        <v>876152096</v>
      </c>
      <c r="E77" s="25">
        <v>6700060</v>
      </c>
      <c r="F77" s="26">
        <f t="shared" si="1"/>
        <v>0.007647142580139419</v>
      </c>
      <c r="G77" s="25">
        <v>882852156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3" t="s">
        <v>156</v>
      </c>
      <c r="B78" s="24" t="s">
        <v>157</v>
      </c>
      <c r="C78" s="24">
        <v>3</v>
      </c>
      <c r="D78" s="25">
        <v>408108145</v>
      </c>
      <c r="E78" s="25">
        <v>6909413</v>
      </c>
      <c r="F78" s="26">
        <f t="shared" si="1"/>
        <v>0.01693034820464071</v>
      </c>
      <c r="G78" s="25">
        <v>415017558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3" t="s">
        <v>158</v>
      </c>
      <c r="B79" s="24" t="s">
        <v>159</v>
      </c>
      <c r="C79" s="24">
        <v>3</v>
      </c>
      <c r="D79" s="25">
        <v>486788345</v>
      </c>
      <c r="E79" s="25">
        <v>-845880</v>
      </c>
      <c r="F79" s="26">
        <f t="shared" si="1"/>
        <v>-0.0017376751286023498</v>
      </c>
      <c r="G79" s="25">
        <v>485942465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3" t="s">
        <v>160</v>
      </c>
      <c r="B80" s="24" t="s">
        <v>161</v>
      </c>
      <c r="C80" s="24">
        <v>3</v>
      </c>
      <c r="D80" s="25">
        <v>465716168</v>
      </c>
      <c r="E80" s="25">
        <v>2736646</v>
      </c>
      <c r="F80" s="26">
        <f t="shared" si="1"/>
        <v>0.005876209992348816</v>
      </c>
      <c r="G80" s="25">
        <v>468452814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3" t="s">
        <v>162</v>
      </c>
      <c r="B81" s="24" t="s">
        <v>163</v>
      </c>
      <c r="C81" s="24">
        <v>3</v>
      </c>
      <c r="D81" s="25">
        <v>419557157</v>
      </c>
      <c r="E81" s="25">
        <v>3682859</v>
      </c>
      <c r="F81" s="26">
        <f t="shared" si="1"/>
        <v>0.008777967288971787</v>
      </c>
      <c r="G81" s="25">
        <v>423240016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3" t="s">
        <v>164</v>
      </c>
      <c r="B82" s="24" t="s">
        <v>165</v>
      </c>
      <c r="C82" s="24">
        <v>3</v>
      </c>
      <c r="D82" s="25">
        <v>348482402</v>
      </c>
      <c r="E82" s="25">
        <v>513539</v>
      </c>
      <c r="F82" s="26">
        <f t="shared" si="1"/>
        <v>0.0014736439976673484</v>
      </c>
      <c r="G82" s="25">
        <v>348995941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3" t="s">
        <v>166</v>
      </c>
      <c r="B83" s="24" t="s">
        <v>167</v>
      </c>
      <c r="C83" s="24">
        <v>3</v>
      </c>
      <c r="D83" s="25">
        <v>485159911</v>
      </c>
      <c r="E83" s="25">
        <v>5824341</v>
      </c>
      <c r="F83" s="26">
        <f t="shared" si="1"/>
        <v>0.01200499230860812</v>
      </c>
      <c r="G83" s="25">
        <v>490984252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3" t="s">
        <v>168</v>
      </c>
      <c r="B84" s="24" t="s">
        <v>169</v>
      </c>
      <c r="C84" s="24">
        <v>3</v>
      </c>
      <c r="D84" s="25">
        <v>2088283192</v>
      </c>
      <c r="E84" s="25">
        <v>8359580</v>
      </c>
      <c r="F84" s="26">
        <f t="shared" si="1"/>
        <v>0.004003087336058969</v>
      </c>
      <c r="G84" s="25">
        <v>2096642772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3" t="s">
        <v>170</v>
      </c>
      <c r="B85" s="24" t="s">
        <v>171</v>
      </c>
      <c r="C85" s="24">
        <v>3</v>
      </c>
      <c r="D85" s="25">
        <v>476788779</v>
      </c>
      <c r="E85" s="25">
        <v>15833024</v>
      </c>
      <c r="F85" s="26">
        <f t="shared" si="1"/>
        <v>0.03320762714510108</v>
      </c>
      <c r="G85" s="25">
        <v>492621803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3" t="s">
        <v>172</v>
      </c>
      <c r="B86" s="24" t="s">
        <v>173</v>
      </c>
      <c r="C86" s="24">
        <v>3</v>
      </c>
      <c r="D86" s="25">
        <v>864413557</v>
      </c>
      <c r="E86" s="25">
        <v>20162130</v>
      </c>
      <c r="F86" s="26">
        <f t="shared" si="1"/>
        <v>0.02332463418317258</v>
      </c>
      <c r="G86" s="25">
        <v>884575687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3" t="s">
        <v>174</v>
      </c>
      <c r="B87" s="24" t="s">
        <v>175</v>
      </c>
      <c r="C87" s="24">
        <v>3</v>
      </c>
      <c r="D87" s="25">
        <v>1065367315</v>
      </c>
      <c r="E87" s="25">
        <v>33928985</v>
      </c>
      <c r="F87" s="26">
        <f t="shared" si="1"/>
        <v>0.03184721787715066</v>
      </c>
      <c r="G87" s="25">
        <v>1099296300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3" t="s">
        <v>176</v>
      </c>
      <c r="B88" s="24" t="s">
        <v>177</v>
      </c>
      <c r="C88" s="24">
        <v>5</v>
      </c>
      <c r="D88" s="25">
        <v>20208566051</v>
      </c>
      <c r="E88" s="25">
        <v>196829584</v>
      </c>
      <c r="F88" s="26">
        <f t="shared" si="1"/>
        <v>0.009739908487483212</v>
      </c>
      <c r="G88" s="25">
        <v>20405395635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3" t="s">
        <v>178</v>
      </c>
      <c r="B89" s="24" t="s">
        <v>179</v>
      </c>
      <c r="C89" s="24">
        <v>3</v>
      </c>
      <c r="D89" s="25">
        <v>5301263575</v>
      </c>
      <c r="E89" s="25">
        <v>68675689</v>
      </c>
      <c r="F89" s="26">
        <f t="shared" si="1"/>
        <v>0.012954588661440022</v>
      </c>
      <c r="G89" s="25">
        <v>5369939264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23" t="s">
        <v>180</v>
      </c>
      <c r="B90" s="24" t="s">
        <v>181</v>
      </c>
      <c r="C90" s="24">
        <v>3</v>
      </c>
      <c r="D90" s="25">
        <v>912003345</v>
      </c>
      <c r="E90" s="25">
        <v>12799669</v>
      </c>
      <c r="F90" s="26">
        <f t="shared" si="1"/>
        <v>0.014034673304844075</v>
      </c>
      <c r="G90" s="25">
        <v>924803014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>
      <c r="A91" s="23" t="s">
        <v>182</v>
      </c>
      <c r="B91" s="24" t="s">
        <v>183</v>
      </c>
      <c r="C91" s="24">
        <v>3</v>
      </c>
      <c r="D91" s="25">
        <v>10055992961</v>
      </c>
      <c r="E91" s="25">
        <v>105307953</v>
      </c>
      <c r="F91" s="26">
        <f t="shared" si="1"/>
        <v>0.010472158583286026</v>
      </c>
      <c r="G91" s="25">
        <v>10161300914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>
      <c r="A92" s="23" t="s">
        <v>184</v>
      </c>
      <c r="B92" s="24" t="s">
        <v>185</v>
      </c>
      <c r="C92" s="24">
        <v>3</v>
      </c>
      <c r="D92" s="25">
        <v>1573788825</v>
      </c>
      <c r="E92" s="25">
        <v>4330665</v>
      </c>
      <c r="F92" s="26">
        <f t="shared" si="1"/>
        <v>0.0027517446630744755</v>
      </c>
      <c r="G92" s="25">
        <v>1578119490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>
      <c r="A93" s="23" t="s">
        <v>186</v>
      </c>
      <c r="B93" s="24" t="s">
        <v>187</v>
      </c>
      <c r="C93" s="24">
        <v>3</v>
      </c>
      <c r="D93" s="25">
        <v>1049695988</v>
      </c>
      <c r="E93" s="25">
        <v>19348173</v>
      </c>
      <c r="F93" s="26">
        <f t="shared" si="1"/>
        <v>0.018432168190777157</v>
      </c>
      <c r="G93" s="25">
        <v>1069044161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>
      <c r="A94" s="23" t="s">
        <v>188</v>
      </c>
      <c r="B94" s="24" t="s">
        <v>189</v>
      </c>
      <c r="C94" s="24">
        <v>3</v>
      </c>
      <c r="D94" s="25">
        <v>3410742455</v>
      </c>
      <c r="E94" s="25">
        <v>29220048</v>
      </c>
      <c r="F94" s="26">
        <f t="shared" si="1"/>
        <v>0.008567063736273807</v>
      </c>
      <c r="G94" s="25">
        <v>3439962503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>
      <c r="A95" s="23" t="s">
        <v>190</v>
      </c>
      <c r="B95" s="24" t="s">
        <v>191</v>
      </c>
      <c r="C95" s="24">
        <v>3</v>
      </c>
      <c r="D95" s="25">
        <v>1000461170</v>
      </c>
      <c r="E95" s="25">
        <v>17331799</v>
      </c>
      <c r="F95" s="26">
        <f t="shared" si="1"/>
        <v>0.017323809778644384</v>
      </c>
      <c r="G95" s="25">
        <v>1017792969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>
      <c r="A96" s="23" t="s">
        <v>192</v>
      </c>
      <c r="B96" s="24" t="s">
        <v>193</v>
      </c>
      <c r="C96" s="24">
        <v>3</v>
      </c>
      <c r="D96" s="25">
        <v>735732993</v>
      </c>
      <c r="E96" s="25">
        <v>11499895</v>
      </c>
      <c r="F96" s="26">
        <f t="shared" si="1"/>
        <v>0.015630527799369735</v>
      </c>
      <c r="G96" s="25">
        <v>747232888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>
      <c r="A97" s="23" t="s">
        <v>194</v>
      </c>
      <c r="B97" s="24" t="s">
        <v>195</v>
      </c>
      <c r="C97" s="24">
        <v>3</v>
      </c>
      <c r="D97" s="25">
        <v>1194038891</v>
      </c>
      <c r="E97" s="25">
        <v>21760042</v>
      </c>
      <c r="F97" s="26">
        <f t="shared" si="1"/>
        <v>0.018223897198001736</v>
      </c>
      <c r="G97" s="25">
        <v>1215798933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>
      <c r="A98" s="23" t="s">
        <v>196</v>
      </c>
      <c r="B98" s="24" t="s">
        <v>197</v>
      </c>
      <c r="C98" s="24">
        <v>3</v>
      </c>
      <c r="D98" s="25">
        <v>554269684</v>
      </c>
      <c r="E98" s="25">
        <v>9226785</v>
      </c>
      <c r="F98" s="26">
        <f t="shared" si="1"/>
        <v>0.016646743032043585</v>
      </c>
      <c r="G98" s="25">
        <v>563496469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>
      <c r="A99" s="23" t="s">
        <v>198</v>
      </c>
      <c r="B99" s="24" t="s">
        <v>199</v>
      </c>
      <c r="C99" s="24">
        <v>3</v>
      </c>
      <c r="D99" s="25">
        <v>488569918</v>
      </c>
      <c r="E99" s="25">
        <v>-16168641</v>
      </c>
      <c r="F99" s="26">
        <f t="shared" si="1"/>
        <v>-0.03309381196899642</v>
      </c>
      <c r="G99" s="25">
        <v>472401277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>
      <c r="A100" s="23" t="s">
        <v>200</v>
      </c>
      <c r="B100" s="24" t="s">
        <v>201</v>
      </c>
      <c r="C100" s="24">
        <v>3</v>
      </c>
      <c r="D100" s="25">
        <v>363946547</v>
      </c>
      <c r="E100" s="25">
        <v>3440808</v>
      </c>
      <c r="F100" s="26">
        <f t="shared" si="1"/>
        <v>0.009454157563418235</v>
      </c>
      <c r="G100" s="25">
        <v>367387355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>
      <c r="A101" s="23" t="s">
        <v>202</v>
      </c>
      <c r="B101" s="24" t="s">
        <v>203</v>
      </c>
      <c r="C101" s="24">
        <v>3</v>
      </c>
      <c r="D101" s="25">
        <v>447638370</v>
      </c>
      <c r="E101" s="25">
        <v>3337582</v>
      </c>
      <c r="F101" s="26">
        <f t="shared" si="1"/>
        <v>0.0074559783603894364</v>
      </c>
      <c r="G101" s="25">
        <v>450975952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>
      <c r="A102" s="23" t="s">
        <v>204</v>
      </c>
      <c r="B102" s="24" t="s">
        <v>205</v>
      </c>
      <c r="C102" s="24">
        <v>3</v>
      </c>
      <c r="D102" s="25">
        <v>294113431</v>
      </c>
      <c r="E102" s="25">
        <v>2162075</v>
      </c>
      <c r="F102" s="26">
        <f t="shared" si="1"/>
        <v>0.007351160375943525</v>
      </c>
      <c r="G102" s="25">
        <v>296275506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>
      <c r="A103" s="23" t="s">
        <v>206</v>
      </c>
      <c r="B103" s="24" t="s">
        <v>207</v>
      </c>
      <c r="C103" s="24">
        <v>3</v>
      </c>
      <c r="D103" s="25">
        <v>522435349</v>
      </c>
      <c r="E103" s="25">
        <v>-4092967</v>
      </c>
      <c r="F103" s="26">
        <f t="shared" si="1"/>
        <v>-0.007834399046378464</v>
      </c>
      <c r="G103" s="25">
        <v>518342382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>
      <c r="A104" s="23" t="s">
        <v>208</v>
      </c>
      <c r="B104" s="24" t="s">
        <v>209</v>
      </c>
      <c r="C104" s="24">
        <v>3</v>
      </c>
      <c r="D104" s="25">
        <v>359830573</v>
      </c>
      <c r="E104" s="25">
        <v>-1230517</v>
      </c>
      <c r="F104" s="26">
        <f t="shared" si="1"/>
        <v>-0.003419712198829753</v>
      </c>
      <c r="G104" s="25">
        <v>358600056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>
      <c r="A105" s="23" t="s">
        <v>210</v>
      </c>
      <c r="B105" s="24" t="s">
        <v>211</v>
      </c>
      <c r="C105" s="24">
        <v>3</v>
      </c>
      <c r="D105" s="25">
        <v>855118316</v>
      </c>
      <c r="E105" s="25">
        <v>2106775</v>
      </c>
      <c r="F105" s="26">
        <f t="shared" si="1"/>
        <v>0.002463723394272378</v>
      </c>
      <c r="G105" s="25">
        <v>857225091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>
      <c r="A106" s="23" t="s">
        <v>212</v>
      </c>
      <c r="B106" s="24" t="s">
        <v>213</v>
      </c>
      <c r="C106" s="24">
        <v>3</v>
      </c>
      <c r="D106" s="25">
        <v>408970461</v>
      </c>
      <c r="E106" s="25">
        <v>-3909751</v>
      </c>
      <c r="F106" s="26">
        <f t="shared" si="1"/>
        <v>-0.009559983844407776</v>
      </c>
      <c r="G106" s="25">
        <v>405060710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>
      <c r="A107" s="23" t="s">
        <v>214</v>
      </c>
      <c r="B107" s="24" t="s">
        <v>215</v>
      </c>
      <c r="C107" s="24">
        <v>3</v>
      </c>
      <c r="D107" s="25">
        <v>1175507275</v>
      </c>
      <c r="E107" s="25">
        <v>-6427921</v>
      </c>
      <c r="F107" s="26">
        <f t="shared" si="1"/>
        <v>-0.0054682103094598035</v>
      </c>
      <c r="G107" s="25">
        <v>1169079354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>
      <c r="A108" s="23" t="s">
        <v>216</v>
      </c>
      <c r="B108" s="24" t="s">
        <v>217</v>
      </c>
      <c r="C108" s="24">
        <v>3</v>
      </c>
      <c r="D108" s="25">
        <v>526990786</v>
      </c>
      <c r="E108" s="25">
        <v>-3426813</v>
      </c>
      <c r="F108" s="26">
        <f t="shared" si="1"/>
        <v>-0.006502605151809998</v>
      </c>
      <c r="G108" s="25">
        <v>523563973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>
      <c r="A109" s="23" t="s">
        <v>218</v>
      </c>
      <c r="B109" s="24" t="s">
        <v>219</v>
      </c>
      <c r="C109" s="24">
        <v>3</v>
      </c>
      <c r="D109" s="25">
        <v>659369912</v>
      </c>
      <c r="E109" s="25">
        <v>-1256979</v>
      </c>
      <c r="F109" s="26">
        <f t="shared" si="1"/>
        <v>-0.0019063335725880072</v>
      </c>
      <c r="G109" s="25">
        <v>658112933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>
      <c r="A110" s="23" t="s">
        <v>220</v>
      </c>
      <c r="B110" s="24" t="s">
        <v>221</v>
      </c>
      <c r="C110" s="24">
        <v>3</v>
      </c>
      <c r="D110" s="25">
        <v>760280411</v>
      </c>
      <c r="E110" s="25">
        <v>7890579</v>
      </c>
      <c r="F110" s="26">
        <f t="shared" si="1"/>
        <v>0.010378511514746893</v>
      </c>
      <c r="G110" s="25">
        <v>768170990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>
      <c r="A111" s="23" t="s">
        <v>222</v>
      </c>
      <c r="B111" s="24" t="s">
        <v>223</v>
      </c>
      <c r="C111" s="24">
        <v>3</v>
      </c>
      <c r="D111" s="25">
        <v>456232244</v>
      </c>
      <c r="E111" s="25">
        <v>4633663</v>
      </c>
      <c r="F111" s="26">
        <f t="shared" si="1"/>
        <v>0.010156368956684262</v>
      </c>
      <c r="G111" s="25">
        <v>460865907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>
      <c r="A112" s="23" t="s">
        <v>224</v>
      </c>
      <c r="B112" s="24" t="s">
        <v>225</v>
      </c>
      <c r="C112" s="24">
        <v>3</v>
      </c>
      <c r="D112" s="25">
        <v>483274801</v>
      </c>
      <c r="E112" s="25">
        <v>3211020</v>
      </c>
      <c r="F112" s="26">
        <f t="shared" si="1"/>
        <v>0.00664429428837528</v>
      </c>
      <c r="G112" s="25">
        <v>486485821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>
      <c r="A113" s="23" t="s">
        <v>226</v>
      </c>
      <c r="B113" s="24" t="s">
        <v>227</v>
      </c>
      <c r="C113" s="24">
        <v>3</v>
      </c>
      <c r="D113" s="25">
        <v>529700606</v>
      </c>
      <c r="E113" s="25">
        <v>5953260</v>
      </c>
      <c r="F113" s="26">
        <f t="shared" si="1"/>
        <v>0.011238914837110835</v>
      </c>
      <c r="G113" s="25">
        <v>535653866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>
      <c r="A114" s="23" t="s">
        <v>228</v>
      </c>
      <c r="B114" s="24" t="s">
        <v>229</v>
      </c>
      <c r="C114" s="24">
        <v>3</v>
      </c>
      <c r="D114" s="25">
        <v>860922622</v>
      </c>
      <c r="E114" s="25">
        <v>9347393</v>
      </c>
      <c r="F114" s="26">
        <f t="shared" si="1"/>
        <v>0.010857413617829176</v>
      </c>
      <c r="G114" s="25">
        <v>870270015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>
      <c r="A115" s="23" t="s">
        <v>230</v>
      </c>
      <c r="B115" s="24" t="s">
        <v>231</v>
      </c>
      <c r="C115" s="24">
        <v>3</v>
      </c>
      <c r="D115" s="25">
        <v>3050120812</v>
      </c>
      <c r="E115" s="25">
        <v>98236736</v>
      </c>
      <c r="F115" s="26">
        <f t="shared" si="1"/>
        <v>0.03220749014711487</v>
      </c>
      <c r="G115" s="25">
        <v>3148357548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>
      <c r="A116" s="23" t="s">
        <v>232</v>
      </c>
      <c r="B116" s="24" t="s">
        <v>233</v>
      </c>
      <c r="C116" s="24">
        <v>3</v>
      </c>
      <c r="D116" s="25">
        <v>1014479633</v>
      </c>
      <c r="E116" s="25">
        <v>-6883257</v>
      </c>
      <c r="F116" s="26">
        <f t="shared" si="1"/>
        <v>-0.006785012508969709</v>
      </c>
      <c r="G116" s="25">
        <v>1007596376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>
      <c r="A117" s="23" t="s">
        <v>234</v>
      </c>
      <c r="B117" s="24" t="s">
        <v>235</v>
      </c>
      <c r="C117" s="24">
        <v>3</v>
      </c>
      <c r="D117" s="25">
        <v>899792551</v>
      </c>
      <c r="E117" s="25">
        <v>-10643442</v>
      </c>
      <c r="F117" s="26">
        <f t="shared" si="1"/>
        <v>-0.0118287731857429</v>
      </c>
      <c r="G117" s="25">
        <v>889149109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>
      <c r="A118" s="23" t="s">
        <v>236</v>
      </c>
      <c r="B118" s="24" t="s">
        <v>237</v>
      </c>
      <c r="C118" s="24">
        <v>3</v>
      </c>
      <c r="D118" s="25">
        <v>791747588</v>
      </c>
      <c r="E118" s="25">
        <v>-2717516</v>
      </c>
      <c r="F118" s="26">
        <f t="shared" si="1"/>
        <v>-0.0034323009519544</v>
      </c>
      <c r="G118" s="25">
        <v>789030072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>
      <c r="A119" s="23" t="s">
        <v>238</v>
      </c>
      <c r="B119" s="24" t="s">
        <v>239</v>
      </c>
      <c r="C119" s="24">
        <v>2</v>
      </c>
      <c r="D119" s="25">
        <v>393647464</v>
      </c>
      <c r="E119" s="25">
        <v>14402821</v>
      </c>
      <c r="F119" s="26">
        <f t="shared" si="1"/>
        <v>0.036588120887779935</v>
      </c>
      <c r="G119" s="25">
        <v>408050285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>
      <c r="A120" s="23" t="s">
        <v>240</v>
      </c>
      <c r="B120" s="24" t="s">
        <v>241</v>
      </c>
      <c r="C120" s="24">
        <v>3</v>
      </c>
      <c r="D120" s="25">
        <v>388168166</v>
      </c>
      <c r="E120" s="25">
        <v>13432302</v>
      </c>
      <c r="F120" s="26">
        <f t="shared" si="1"/>
        <v>0.034604336925455136</v>
      </c>
      <c r="G120" s="25">
        <v>401600468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>
      <c r="A121" s="23" t="s">
        <v>242</v>
      </c>
      <c r="B121" s="24" t="s">
        <v>243</v>
      </c>
      <c r="C121" s="24">
        <v>3</v>
      </c>
      <c r="D121" s="27">
        <v>1814521493</v>
      </c>
      <c r="E121" s="25">
        <v>47745583</v>
      </c>
      <c r="F121" s="26">
        <f t="shared" si="1"/>
        <v>0.026313043512678855</v>
      </c>
      <c r="G121" s="27">
        <v>1862267076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>
      <c r="A122" s="23" t="s">
        <v>244</v>
      </c>
      <c r="B122" s="24" t="s">
        <v>245</v>
      </c>
      <c r="C122" s="24">
        <v>3</v>
      </c>
      <c r="D122" s="25">
        <v>354289858</v>
      </c>
      <c r="E122" s="25">
        <v>2514882</v>
      </c>
      <c r="F122" s="26">
        <f t="shared" si="1"/>
        <v>0.007098374235708435</v>
      </c>
      <c r="G122" s="25">
        <v>356804740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>
      <c r="A123" s="23" t="s">
        <v>246</v>
      </c>
      <c r="B123" s="24" t="s">
        <v>247</v>
      </c>
      <c r="C123" s="24">
        <v>3</v>
      </c>
      <c r="D123" s="25">
        <v>422382641</v>
      </c>
      <c r="E123" s="25">
        <v>10503830</v>
      </c>
      <c r="F123" s="26">
        <f t="shared" si="1"/>
        <v>0.024868043760349515</v>
      </c>
      <c r="G123" s="25">
        <v>432886471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>
      <c r="A124" s="23" t="s">
        <v>248</v>
      </c>
      <c r="B124" s="24" t="s">
        <v>249</v>
      </c>
      <c r="C124" s="24">
        <v>3</v>
      </c>
      <c r="D124" s="25">
        <v>439747215</v>
      </c>
      <c r="E124" s="25">
        <v>4414185</v>
      </c>
      <c r="F124" s="26">
        <f t="shared" si="1"/>
        <v>0.010038005584640257</v>
      </c>
      <c r="G124" s="25">
        <v>444161400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>
      <c r="A125" s="23" t="s">
        <v>250</v>
      </c>
      <c r="B125" s="24" t="s">
        <v>251</v>
      </c>
      <c r="C125" s="24">
        <v>3</v>
      </c>
      <c r="D125" s="25">
        <v>1220430813</v>
      </c>
      <c r="E125" s="25">
        <v>5798062</v>
      </c>
      <c r="F125" s="26">
        <f t="shared" si="1"/>
        <v>0.0047508321964991225</v>
      </c>
      <c r="G125" s="25">
        <v>1226228875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>
      <c r="A126" s="23" t="s">
        <v>252</v>
      </c>
      <c r="B126" s="24" t="s">
        <v>253</v>
      </c>
      <c r="C126" s="24">
        <v>2</v>
      </c>
      <c r="D126" s="25">
        <v>309945185</v>
      </c>
      <c r="E126" s="25">
        <v>1460791</v>
      </c>
      <c r="F126" s="26">
        <f t="shared" si="1"/>
        <v>0.004713062408115809</v>
      </c>
      <c r="G126" s="25">
        <v>311405976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>
      <c r="A127" s="23" t="s">
        <v>254</v>
      </c>
      <c r="B127" s="24" t="s">
        <v>255</v>
      </c>
      <c r="C127" s="24">
        <v>3</v>
      </c>
      <c r="D127" s="25">
        <v>193194890</v>
      </c>
      <c r="E127" s="25">
        <v>961306</v>
      </c>
      <c r="F127" s="26">
        <f t="shared" si="1"/>
        <v>0.0049758355409917935</v>
      </c>
      <c r="G127" s="25">
        <v>194156196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>
      <c r="A128" s="23" t="s">
        <v>256</v>
      </c>
      <c r="B128" s="24" t="s">
        <v>257</v>
      </c>
      <c r="C128" s="24">
        <v>2</v>
      </c>
      <c r="D128" s="25">
        <v>308634634</v>
      </c>
      <c r="E128" s="25">
        <v>999733</v>
      </c>
      <c r="F128" s="26">
        <f t="shared" si="1"/>
        <v>0.003239211967377582</v>
      </c>
      <c r="G128" s="25">
        <v>309634367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>
      <c r="A129" s="23" t="s">
        <v>258</v>
      </c>
      <c r="B129" s="24" t="s">
        <v>259</v>
      </c>
      <c r="C129" s="24">
        <v>3</v>
      </c>
      <c r="D129" s="25">
        <v>1102068441</v>
      </c>
      <c r="E129" s="25">
        <v>2939008</v>
      </c>
      <c r="F129" s="26">
        <f t="shared" si="1"/>
        <v>0.0026668107811282475</v>
      </c>
      <c r="G129" s="25">
        <v>1105007449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>
      <c r="A130" s="23" t="s">
        <v>260</v>
      </c>
      <c r="B130" s="24" t="s">
        <v>261</v>
      </c>
      <c r="C130" s="24">
        <v>3</v>
      </c>
      <c r="D130" s="25">
        <v>471199987</v>
      </c>
      <c r="E130" s="25">
        <v>7635520</v>
      </c>
      <c r="F130" s="26">
        <f t="shared" si="1"/>
        <v>0.016204414708525874</v>
      </c>
      <c r="G130" s="25">
        <v>478835507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>
      <c r="A131" s="23" t="s">
        <v>262</v>
      </c>
      <c r="B131" s="24" t="s">
        <v>263</v>
      </c>
      <c r="C131" s="24">
        <v>3</v>
      </c>
      <c r="D131" s="25">
        <v>604511409</v>
      </c>
      <c r="E131" s="25">
        <v>3326424</v>
      </c>
      <c r="F131" s="26">
        <f t="shared" si="1"/>
        <v>0.00550266537649416</v>
      </c>
      <c r="G131" s="25">
        <v>607837833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>
      <c r="A132" s="23" t="s">
        <v>264</v>
      </c>
      <c r="B132" s="24" t="s">
        <v>265</v>
      </c>
      <c r="C132" s="24">
        <v>3</v>
      </c>
      <c r="D132" s="25">
        <v>597757313</v>
      </c>
      <c r="E132" s="25">
        <v>361197</v>
      </c>
      <c r="F132" s="26">
        <f t="shared" si="1"/>
        <v>0.0006042535861037638</v>
      </c>
      <c r="G132" s="25">
        <v>598118510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>
      <c r="A133" s="23" t="s">
        <v>266</v>
      </c>
      <c r="B133" s="24" t="s">
        <v>267</v>
      </c>
      <c r="C133" s="24">
        <v>2</v>
      </c>
      <c r="D133" s="25">
        <v>168399967</v>
      </c>
      <c r="E133" s="25">
        <v>327711</v>
      </c>
      <c r="F133" s="26">
        <f t="shared" si="1"/>
        <v>0.0019460276972619597</v>
      </c>
      <c r="G133" s="25">
        <v>168727678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>
      <c r="A134" s="23" t="s">
        <v>268</v>
      </c>
      <c r="B134" s="24" t="s">
        <v>269</v>
      </c>
      <c r="C134" s="24">
        <v>3</v>
      </c>
      <c r="D134" s="25">
        <v>1158536842</v>
      </c>
      <c r="E134" s="25">
        <v>10725039</v>
      </c>
      <c r="F134" s="26">
        <f t="shared" si="1"/>
        <v>0.00925740003355025</v>
      </c>
      <c r="G134" s="25">
        <v>1169261881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>
      <c r="A135" s="23" t="s">
        <v>270</v>
      </c>
      <c r="B135" s="24" t="s">
        <v>271</v>
      </c>
      <c r="C135" s="24">
        <v>3</v>
      </c>
      <c r="D135" s="25">
        <v>974388311</v>
      </c>
      <c r="E135" s="25">
        <v>3113197</v>
      </c>
      <c r="F135" s="26">
        <f t="shared" si="1"/>
        <v>0.0031950270388660276</v>
      </c>
      <c r="G135" s="25">
        <v>977501508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>
      <c r="A136" s="23" t="s">
        <v>272</v>
      </c>
      <c r="B136" s="24" t="s">
        <v>273</v>
      </c>
      <c r="C136" s="24">
        <v>3</v>
      </c>
      <c r="D136" s="25">
        <v>460142438</v>
      </c>
      <c r="E136" s="25">
        <v>6711338</v>
      </c>
      <c r="F136" s="26">
        <f t="shared" si="1"/>
        <v>0.014585348895812996</v>
      </c>
      <c r="G136" s="25">
        <v>466853776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>
      <c r="A137" s="23" t="s">
        <v>274</v>
      </c>
      <c r="B137" s="24" t="s">
        <v>275</v>
      </c>
      <c r="C137" s="24">
        <v>3</v>
      </c>
      <c r="D137" s="25">
        <v>299234270</v>
      </c>
      <c r="E137" s="25">
        <v>5373425</v>
      </c>
      <c r="F137" s="26">
        <f aca="true" t="shared" si="2" ref="F137:F200">+E137/D137</f>
        <v>0.01795725135359663</v>
      </c>
      <c r="G137" s="25">
        <v>304607695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>
      <c r="A138" s="23" t="s">
        <v>276</v>
      </c>
      <c r="B138" s="24" t="s">
        <v>277</v>
      </c>
      <c r="C138" s="24">
        <v>3</v>
      </c>
      <c r="D138" s="25">
        <v>713250755</v>
      </c>
      <c r="E138" s="25">
        <v>10226294</v>
      </c>
      <c r="F138" s="26">
        <f t="shared" si="2"/>
        <v>0.014337585944791604</v>
      </c>
      <c r="G138" s="25">
        <v>723477049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>
      <c r="A139" s="23" t="s">
        <v>278</v>
      </c>
      <c r="B139" s="24" t="s">
        <v>279</v>
      </c>
      <c r="C139" s="24">
        <v>3</v>
      </c>
      <c r="D139" s="25">
        <v>816243980</v>
      </c>
      <c r="E139" s="25">
        <v>-5345783</v>
      </c>
      <c r="F139" s="26">
        <f t="shared" si="2"/>
        <v>-0.0065492464642740765</v>
      </c>
      <c r="G139" s="25">
        <v>810898197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>
      <c r="A140" s="23" t="s">
        <v>280</v>
      </c>
      <c r="B140" s="24" t="s">
        <v>281</v>
      </c>
      <c r="C140" s="24">
        <v>3</v>
      </c>
      <c r="D140" s="25">
        <v>589952964</v>
      </c>
      <c r="E140" s="25">
        <v>1462541</v>
      </c>
      <c r="F140" s="26">
        <f t="shared" si="2"/>
        <v>0.0024790806882021192</v>
      </c>
      <c r="G140" s="25">
        <v>591415505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>
      <c r="A141" s="23" t="s">
        <v>282</v>
      </c>
      <c r="B141" s="24" t="s">
        <v>283</v>
      </c>
      <c r="C141" s="24">
        <v>3</v>
      </c>
      <c r="D141" s="25">
        <v>1415050332</v>
      </c>
      <c r="E141" s="25">
        <v>-12678198</v>
      </c>
      <c r="F141" s="26">
        <f t="shared" si="2"/>
        <v>-0.008959538550180701</v>
      </c>
      <c r="G141" s="25">
        <v>1402372134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23" t="s">
        <v>284</v>
      </c>
      <c r="B142" s="24" t="s">
        <v>285</v>
      </c>
      <c r="C142" s="24">
        <v>3</v>
      </c>
      <c r="D142" s="25">
        <v>994499184</v>
      </c>
      <c r="E142" s="25">
        <v>-4843845</v>
      </c>
      <c r="F142" s="26">
        <f t="shared" si="2"/>
        <v>-0.004870637480583393</v>
      </c>
      <c r="G142" s="25">
        <v>989655339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23" t="s">
        <v>286</v>
      </c>
      <c r="B143" s="24" t="s">
        <v>287</v>
      </c>
      <c r="C143" s="24">
        <v>3</v>
      </c>
      <c r="D143" s="25">
        <v>488100789</v>
      </c>
      <c r="E143" s="25">
        <v>1966450</v>
      </c>
      <c r="F143" s="26">
        <f t="shared" si="2"/>
        <v>0.004028778572615665</v>
      </c>
      <c r="G143" s="25">
        <v>490067239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>
      <c r="A144" s="23" t="s">
        <v>288</v>
      </c>
      <c r="B144" s="24" t="s">
        <v>289</v>
      </c>
      <c r="C144" s="24">
        <v>2</v>
      </c>
      <c r="D144" s="25">
        <v>479287253</v>
      </c>
      <c r="E144" s="25">
        <v>11713053</v>
      </c>
      <c r="F144" s="26">
        <f t="shared" si="2"/>
        <v>0.024438482197647764</v>
      </c>
      <c r="G144" s="25">
        <v>491000306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>
      <c r="A145" s="23" t="s">
        <v>290</v>
      </c>
      <c r="B145" s="24" t="s">
        <v>291</v>
      </c>
      <c r="C145" s="24">
        <v>3</v>
      </c>
      <c r="D145" s="25">
        <v>559934611</v>
      </c>
      <c r="E145" s="25">
        <v>-8020766</v>
      </c>
      <c r="F145" s="26">
        <f t="shared" si="2"/>
        <v>-0.014324469040546593</v>
      </c>
      <c r="G145" s="25">
        <v>551913845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>
      <c r="A146" s="23" t="s">
        <v>292</v>
      </c>
      <c r="B146" s="24" t="s">
        <v>293</v>
      </c>
      <c r="C146" s="24">
        <v>3</v>
      </c>
      <c r="D146" s="25">
        <v>513878172</v>
      </c>
      <c r="E146" s="25">
        <v>10980126</v>
      </c>
      <c r="F146" s="26">
        <f t="shared" si="2"/>
        <v>0.021367177277185456</v>
      </c>
      <c r="G146" s="25">
        <v>524858298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23" t="s">
        <v>294</v>
      </c>
      <c r="B147" s="24" t="s">
        <v>295</v>
      </c>
      <c r="C147" s="24">
        <v>3</v>
      </c>
      <c r="D147" s="25">
        <v>551186027</v>
      </c>
      <c r="E147" s="25">
        <v>1419739</v>
      </c>
      <c r="F147" s="26">
        <f t="shared" si="2"/>
        <v>0.0025757891718107724</v>
      </c>
      <c r="G147" s="25">
        <v>552605766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23" t="s">
        <v>296</v>
      </c>
      <c r="B148" s="24" t="s">
        <v>297</v>
      </c>
      <c r="C148" s="24">
        <v>3</v>
      </c>
      <c r="D148" s="25">
        <v>187197405</v>
      </c>
      <c r="E148" s="25">
        <v>3685609</v>
      </c>
      <c r="F148" s="26">
        <f t="shared" si="2"/>
        <v>0.019688355188470695</v>
      </c>
      <c r="G148" s="25">
        <v>190883014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>
      <c r="A149" s="23" t="s">
        <v>298</v>
      </c>
      <c r="B149" s="24" t="s">
        <v>299</v>
      </c>
      <c r="C149" s="24">
        <v>2</v>
      </c>
      <c r="D149" s="25">
        <v>6749557</v>
      </c>
      <c r="E149" s="25">
        <v>142669</v>
      </c>
      <c r="F149" s="26">
        <f t="shared" si="2"/>
        <v>0.02113753539676752</v>
      </c>
      <c r="G149" s="25">
        <v>6892226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>
      <c r="A150" s="23" t="s">
        <v>300</v>
      </c>
      <c r="B150" s="24" t="s">
        <v>301</v>
      </c>
      <c r="C150" s="24">
        <v>3</v>
      </c>
      <c r="D150" s="25">
        <v>384358295</v>
      </c>
      <c r="E150" s="25">
        <v>4849916</v>
      </c>
      <c r="F150" s="26">
        <f t="shared" si="2"/>
        <v>0.012618216031996915</v>
      </c>
      <c r="G150" s="25">
        <v>389208211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>
      <c r="A151" s="23" t="s">
        <v>302</v>
      </c>
      <c r="B151" s="24" t="s">
        <v>303</v>
      </c>
      <c r="C151" s="24">
        <v>3</v>
      </c>
      <c r="D151" s="25">
        <v>599399980</v>
      </c>
      <c r="E151" s="25">
        <v>12292517</v>
      </c>
      <c r="F151" s="26">
        <f t="shared" si="2"/>
        <v>0.020508037053988556</v>
      </c>
      <c r="G151" s="25">
        <v>611692497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23" t="s">
        <v>304</v>
      </c>
      <c r="B152" s="24" t="s">
        <v>305</v>
      </c>
      <c r="C152" s="24">
        <v>4</v>
      </c>
      <c r="D152" s="25">
        <v>19461814212</v>
      </c>
      <c r="E152" s="25">
        <v>-323652125</v>
      </c>
      <c r="F152" s="26">
        <f t="shared" si="2"/>
        <v>-0.016630110711900573</v>
      </c>
      <c r="G152" s="25">
        <v>19138162087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23" t="s">
        <v>306</v>
      </c>
      <c r="B153" s="24" t="s">
        <v>307</v>
      </c>
      <c r="C153" s="24">
        <v>3</v>
      </c>
      <c r="D153" s="25">
        <v>1675398220</v>
      </c>
      <c r="E153" s="25">
        <v>-26178115</v>
      </c>
      <c r="F153" s="26">
        <f t="shared" si="2"/>
        <v>-0.015625010631800718</v>
      </c>
      <c r="G153" s="25">
        <v>1649220105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23" t="s">
        <v>308</v>
      </c>
      <c r="B154" s="24" t="s">
        <v>309</v>
      </c>
      <c r="C154" s="24">
        <v>3</v>
      </c>
      <c r="D154" s="25">
        <v>342261084</v>
      </c>
      <c r="E154" s="25">
        <v>-8861551</v>
      </c>
      <c r="F154" s="26">
        <f t="shared" si="2"/>
        <v>-0.02589120240149768</v>
      </c>
      <c r="G154" s="25">
        <v>333399533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>
      <c r="A155" s="23" t="s">
        <v>310</v>
      </c>
      <c r="B155" s="24" t="s">
        <v>311</v>
      </c>
      <c r="C155" s="24">
        <v>3</v>
      </c>
      <c r="D155" s="25">
        <v>1386805332</v>
      </c>
      <c r="E155" s="25">
        <v>-31285111</v>
      </c>
      <c r="F155" s="26">
        <f t="shared" si="2"/>
        <v>-0.022559122234468015</v>
      </c>
      <c r="G155" s="25">
        <v>1355520221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>
      <c r="A156" s="23" t="s">
        <v>312</v>
      </c>
      <c r="B156" s="24" t="s">
        <v>313</v>
      </c>
      <c r="C156" s="24">
        <v>3</v>
      </c>
      <c r="D156" s="25">
        <v>701470511</v>
      </c>
      <c r="E156" s="25">
        <v>-1627625</v>
      </c>
      <c r="F156" s="26">
        <f t="shared" si="2"/>
        <v>-0.0023203042387051963</v>
      </c>
      <c r="G156" s="25">
        <v>699842886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>
      <c r="A157" s="23" t="s">
        <v>314</v>
      </c>
      <c r="B157" s="24" t="s">
        <v>315</v>
      </c>
      <c r="C157" s="24">
        <v>3</v>
      </c>
      <c r="D157" s="25">
        <v>2211826897</v>
      </c>
      <c r="E157" s="25">
        <v>-10618821</v>
      </c>
      <c r="F157" s="26">
        <f t="shared" si="2"/>
        <v>-0.004800927692127617</v>
      </c>
      <c r="G157" s="25">
        <v>2201208076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>
      <c r="A158" s="23" t="s">
        <v>316</v>
      </c>
      <c r="B158" s="24" t="s">
        <v>317</v>
      </c>
      <c r="C158" s="24">
        <v>2</v>
      </c>
      <c r="D158" s="25">
        <v>289105468</v>
      </c>
      <c r="E158" s="25">
        <v>1605362</v>
      </c>
      <c r="F158" s="26">
        <f t="shared" si="2"/>
        <v>0.005552859346126238</v>
      </c>
      <c r="G158" s="25">
        <v>290710830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>
      <c r="A159" s="23" t="s">
        <v>318</v>
      </c>
      <c r="B159" s="24" t="s">
        <v>319</v>
      </c>
      <c r="C159" s="24">
        <v>3</v>
      </c>
      <c r="D159" s="25">
        <v>269186626</v>
      </c>
      <c r="E159" s="25">
        <v>1809647</v>
      </c>
      <c r="F159" s="26">
        <f t="shared" si="2"/>
        <v>0.00672264824924846</v>
      </c>
      <c r="G159" s="25">
        <v>270996273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>
      <c r="A160" s="23" t="s">
        <v>320</v>
      </c>
      <c r="B160" s="24" t="s">
        <v>321</v>
      </c>
      <c r="C160" s="24">
        <v>3</v>
      </c>
      <c r="D160" s="25">
        <v>549861520</v>
      </c>
      <c r="E160" s="25">
        <v>2994667</v>
      </c>
      <c r="F160" s="26">
        <f t="shared" si="2"/>
        <v>0.005446220350171076</v>
      </c>
      <c r="G160" s="25">
        <v>552856187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>
      <c r="A161" s="23" t="s">
        <v>322</v>
      </c>
      <c r="B161" s="24" t="s">
        <v>323</v>
      </c>
      <c r="C161" s="24">
        <v>3</v>
      </c>
      <c r="D161" s="25">
        <v>403314261</v>
      </c>
      <c r="E161" s="25">
        <v>2488406</v>
      </c>
      <c r="F161" s="26">
        <f t="shared" si="2"/>
        <v>0.006169893407265359</v>
      </c>
      <c r="G161" s="25">
        <v>405802667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>
      <c r="A162" s="23" t="s">
        <v>324</v>
      </c>
      <c r="B162" s="24" t="s">
        <v>325</v>
      </c>
      <c r="C162" s="24">
        <v>2</v>
      </c>
      <c r="D162" s="25">
        <v>578188699</v>
      </c>
      <c r="E162" s="25">
        <v>8444798</v>
      </c>
      <c r="F162" s="26">
        <f t="shared" si="2"/>
        <v>0.014605608886174373</v>
      </c>
      <c r="G162" s="25">
        <v>586633497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23" t="s">
        <v>326</v>
      </c>
      <c r="B163" s="24" t="s">
        <v>327</v>
      </c>
      <c r="C163" s="24">
        <v>3</v>
      </c>
      <c r="D163" s="25">
        <v>347782780</v>
      </c>
      <c r="E163" s="25">
        <v>6947671</v>
      </c>
      <c r="F163" s="26">
        <f t="shared" si="2"/>
        <v>0.019977041416484164</v>
      </c>
      <c r="G163" s="25">
        <v>354730451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>
      <c r="A164" s="23" t="s">
        <v>328</v>
      </c>
      <c r="B164" s="24" t="s">
        <v>329</v>
      </c>
      <c r="C164" s="24">
        <v>2</v>
      </c>
      <c r="D164" s="25">
        <v>340044230</v>
      </c>
      <c r="E164" s="25">
        <v>8410854</v>
      </c>
      <c r="F164" s="26">
        <f t="shared" si="2"/>
        <v>0.024734588203422832</v>
      </c>
      <c r="G164" s="25">
        <v>348455084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>
      <c r="A165" s="23" t="s">
        <v>330</v>
      </c>
      <c r="B165" s="24" t="s">
        <v>331</v>
      </c>
      <c r="C165" s="24">
        <v>3</v>
      </c>
      <c r="D165" s="25">
        <v>819593464</v>
      </c>
      <c r="E165" s="25">
        <v>28328557</v>
      </c>
      <c r="F165" s="26">
        <f t="shared" si="2"/>
        <v>0.034564156797619365</v>
      </c>
      <c r="G165" s="25">
        <v>847922021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>
      <c r="A166" s="23" t="s">
        <v>332</v>
      </c>
      <c r="B166" s="24" t="s">
        <v>333</v>
      </c>
      <c r="C166" s="24">
        <v>3</v>
      </c>
      <c r="D166" s="25">
        <v>2289121655</v>
      </c>
      <c r="E166" s="25">
        <v>35531371</v>
      </c>
      <c r="F166" s="26">
        <f t="shared" si="2"/>
        <v>0.015521836038023939</v>
      </c>
      <c r="G166" s="25">
        <v>2324653026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>
      <c r="A167" s="23" t="s">
        <v>334</v>
      </c>
      <c r="B167" s="24" t="s">
        <v>335</v>
      </c>
      <c r="C167" s="24">
        <v>3</v>
      </c>
      <c r="D167" s="25">
        <v>641276837</v>
      </c>
      <c r="E167" s="25">
        <v>22194216</v>
      </c>
      <c r="F167" s="26">
        <f t="shared" si="2"/>
        <v>0.03460941471678323</v>
      </c>
      <c r="G167" s="25">
        <v>663471053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>
      <c r="A168" s="23" t="s">
        <v>336</v>
      </c>
      <c r="B168" s="24" t="s">
        <v>337</v>
      </c>
      <c r="C168" s="24">
        <v>3</v>
      </c>
      <c r="D168" s="25">
        <v>656774569</v>
      </c>
      <c r="E168" s="25">
        <v>8015276</v>
      </c>
      <c r="F168" s="26">
        <f t="shared" si="2"/>
        <v>0.012203998720906625</v>
      </c>
      <c r="G168" s="25">
        <v>664789845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>
      <c r="A169" s="23" t="s">
        <v>338</v>
      </c>
      <c r="B169" s="24" t="s">
        <v>339</v>
      </c>
      <c r="C169" s="24">
        <v>3</v>
      </c>
      <c r="D169" s="25">
        <v>742425045</v>
      </c>
      <c r="E169" s="25">
        <v>22316747</v>
      </c>
      <c r="F169" s="26">
        <f t="shared" si="2"/>
        <v>0.030059259382878175</v>
      </c>
      <c r="G169" s="25">
        <v>764741792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>
      <c r="A170" s="23" t="s">
        <v>340</v>
      </c>
      <c r="B170" s="24" t="s">
        <v>341</v>
      </c>
      <c r="C170" s="24">
        <v>3</v>
      </c>
      <c r="D170" s="25">
        <v>248018256</v>
      </c>
      <c r="E170" s="25">
        <v>9518003</v>
      </c>
      <c r="F170" s="26">
        <f t="shared" si="2"/>
        <v>0.03837621936991606</v>
      </c>
      <c r="G170" s="25">
        <v>257536259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>
      <c r="A171" s="23" t="s">
        <v>342</v>
      </c>
      <c r="B171" s="24" t="s">
        <v>343</v>
      </c>
      <c r="C171" s="24">
        <v>3</v>
      </c>
      <c r="D171" s="25">
        <v>978988509</v>
      </c>
      <c r="E171" s="25">
        <v>-19287096</v>
      </c>
      <c r="F171" s="26">
        <f t="shared" si="2"/>
        <v>-0.019701044315321988</v>
      </c>
      <c r="G171" s="25">
        <v>959701413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>
      <c r="A172" s="23" t="s">
        <v>344</v>
      </c>
      <c r="B172" s="24" t="s">
        <v>345</v>
      </c>
      <c r="C172" s="24">
        <v>3</v>
      </c>
      <c r="D172" s="25">
        <v>321267163</v>
      </c>
      <c r="E172" s="25">
        <v>-3281735</v>
      </c>
      <c r="F172" s="26">
        <f t="shared" si="2"/>
        <v>-0.010214971767905206</v>
      </c>
      <c r="G172" s="25">
        <v>317985428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>
      <c r="A173" s="23" t="s">
        <v>346</v>
      </c>
      <c r="B173" s="24" t="s">
        <v>347</v>
      </c>
      <c r="C173" s="24">
        <v>3</v>
      </c>
      <c r="D173" s="25">
        <v>302450635</v>
      </c>
      <c r="E173" s="25">
        <v>4814002</v>
      </c>
      <c r="F173" s="26">
        <f t="shared" si="2"/>
        <v>0.01591665363836978</v>
      </c>
      <c r="G173" s="25">
        <v>307264637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>
      <c r="A174" s="23" t="s">
        <v>348</v>
      </c>
      <c r="B174" s="24" t="s">
        <v>349</v>
      </c>
      <c r="C174" s="24">
        <v>3</v>
      </c>
      <c r="D174" s="25">
        <v>586670366</v>
      </c>
      <c r="E174" s="25">
        <v>9752039</v>
      </c>
      <c r="F174" s="26">
        <f t="shared" si="2"/>
        <v>0.01662268893261263</v>
      </c>
      <c r="G174" s="25">
        <v>596422405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>
      <c r="A175" s="23" t="s">
        <v>350</v>
      </c>
      <c r="B175" s="24" t="s">
        <v>351</v>
      </c>
      <c r="C175" s="24">
        <v>3</v>
      </c>
      <c r="D175" s="25">
        <v>568383501</v>
      </c>
      <c r="E175" s="25">
        <v>10027405</v>
      </c>
      <c r="F175" s="26">
        <f t="shared" si="2"/>
        <v>0.017641970575074804</v>
      </c>
      <c r="G175" s="25">
        <v>578410906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>
      <c r="A176" s="23" t="s">
        <v>352</v>
      </c>
      <c r="B176" s="24" t="s">
        <v>353</v>
      </c>
      <c r="C176" s="24">
        <v>3</v>
      </c>
      <c r="D176" s="25">
        <v>1020299609</v>
      </c>
      <c r="E176" s="25">
        <v>-4505466</v>
      </c>
      <c r="F176" s="26">
        <f t="shared" si="2"/>
        <v>-0.004415826449660043</v>
      </c>
      <c r="G176" s="25">
        <v>1015794143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>
      <c r="A177" s="23" t="s">
        <v>354</v>
      </c>
      <c r="B177" s="24" t="s">
        <v>355</v>
      </c>
      <c r="C177" s="24">
        <v>3</v>
      </c>
      <c r="D177" s="25">
        <v>452301304</v>
      </c>
      <c r="E177" s="25">
        <v>13384193</v>
      </c>
      <c r="F177" s="26">
        <f t="shared" si="2"/>
        <v>0.02959132083333547</v>
      </c>
      <c r="G177" s="25">
        <v>465685497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>
      <c r="A178" s="23" t="s">
        <v>356</v>
      </c>
      <c r="B178" s="24" t="s">
        <v>357</v>
      </c>
      <c r="C178" s="24">
        <v>3</v>
      </c>
      <c r="D178" s="25">
        <v>624732075</v>
      </c>
      <c r="E178" s="25">
        <v>11498840</v>
      </c>
      <c r="F178" s="26">
        <f t="shared" si="2"/>
        <v>0.0184060342987832</v>
      </c>
      <c r="G178" s="25">
        <v>636230915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>
      <c r="A179" s="23" t="s">
        <v>358</v>
      </c>
      <c r="B179" s="24" t="s">
        <v>359</v>
      </c>
      <c r="C179" s="24">
        <v>3</v>
      </c>
      <c r="D179" s="25">
        <v>581932886</v>
      </c>
      <c r="E179" s="25">
        <v>14530019</v>
      </c>
      <c r="F179" s="26">
        <f t="shared" si="2"/>
        <v>0.024968547661697194</v>
      </c>
      <c r="G179" s="25">
        <v>596462905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>
      <c r="A180" s="23" t="s">
        <v>360</v>
      </c>
      <c r="B180" s="24" t="s">
        <v>361</v>
      </c>
      <c r="C180" s="24">
        <v>3</v>
      </c>
      <c r="D180" s="25">
        <v>1690035217</v>
      </c>
      <c r="E180" s="25">
        <v>3100358</v>
      </c>
      <c r="F180" s="26">
        <f t="shared" si="2"/>
        <v>0.0018344931329321525</v>
      </c>
      <c r="G180" s="25">
        <v>1693135575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>
      <c r="A181" s="23" t="s">
        <v>362</v>
      </c>
      <c r="B181" s="24" t="s">
        <v>363</v>
      </c>
      <c r="C181" s="24">
        <v>3</v>
      </c>
      <c r="D181" s="25">
        <v>839161666</v>
      </c>
      <c r="E181" s="25">
        <v>106609</v>
      </c>
      <c r="F181" s="26">
        <f t="shared" si="2"/>
        <v>0.00012704226648980414</v>
      </c>
      <c r="G181" s="25">
        <v>839268275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>
      <c r="A182" s="23" t="s">
        <v>364</v>
      </c>
      <c r="B182" s="24" t="s">
        <v>365</v>
      </c>
      <c r="C182" s="24">
        <v>3</v>
      </c>
      <c r="D182" s="25">
        <v>937720314</v>
      </c>
      <c r="E182" s="25">
        <v>-1897326</v>
      </c>
      <c r="F182" s="26">
        <f t="shared" si="2"/>
        <v>-0.00202333891211831</v>
      </c>
      <c r="G182" s="25">
        <v>935822988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>
      <c r="A183" s="23" t="s">
        <v>366</v>
      </c>
      <c r="B183" s="24" t="s">
        <v>367</v>
      </c>
      <c r="C183" s="24">
        <v>3</v>
      </c>
      <c r="D183" s="25">
        <v>525154636</v>
      </c>
      <c r="E183" s="25">
        <v>-5955624</v>
      </c>
      <c r="F183" s="26">
        <f t="shared" si="2"/>
        <v>-0.011340705368922992</v>
      </c>
      <c r="G183" s="25">
        <v>519199012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>
      <c r="A184" s="23" t="s">
        <v>368</v>
      </c>
      <c r="B184" s="24" t="s">
        <v>369</v>
      </c>
      <c r="C184" s="24">
        <v>3</v>
      </c>
      <c r="D184" s="25">
        <v>317035898</v>
      </c>
      <c r="E184" s="25">
        <v>1363004</v>
      </c>
      <c r="F184" s="26">
        <f t="shared" si="2"/>
        <v>0.004299210305831045</v>
      </c>
      <c r="G184" s="25">
        <v>318398902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2.75">
      <c r="A185" s="23" t="s">
        <v>370</v>
      </c>
      <c r="B185" s="24" t="s">
        <v>371</v>
      </c>
      <c r="C185" s="24">
        <v>3</v>
      </c>
      <c r="D185" s="25">
        <v>434169674</v>
      </c>
      <c r="E185" s="25">
        <v>1069171</v>
      </c>
      <c r="F185" s="26">
        <f t="shared" si="2"/>
        <v>0.0024625649003757917</v>
      </c>
      <c r="G185" s="25">
        <v>435238845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2.75">
      <c r="A186" s="23" t="s">
        <v>372</v>
      </c>
      <c r="B186" s="24" t="s">
        <v>373</v>
      </c>
      <c r="C186" s="24">
        <v>3</v>
      </c>
      <c r="D186" s="25">
        <v>1252567572</v>
      </c>
      <c r="E186" s="25">
        <v>39543450</v>
      </c>
      <c r="F186" s="26">
        <f t="shared" si="2"/>
        <v>0.031569913579081545</v>
      </c>
      <c r="G186" s="25">
        <v>1292111022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>
      <c r="A187" s="23" t="s">
        <v>374</v>
      </c>
      <c r="B187" s="24" t="s">
        <v>375</v>
      </c>
      <c r="C187" s="24">
        <v>3</v>
      </c>
      <c r="D187" s="25">
        <v>1141401938</v>
      </c>
      <c r="E187" s="25">
        <v>24125488</v>
      </c>
      <c r="F187" s="26">
        <f t="shared" si="2"/>
        <v>0.02113671546963853</v>
      </c>
      <c r="G187" s="25">
        <v>1165527426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2.75">
      <c r="A188" s="23" t="s">
        <v>376</v>
      </c>
      <c r="B188" s="24" t="s">
        <v>377</v>
      </c>
      <c r="C188" s="24">
        <v>3</v>
      </c>
      <c r="D188" s="25">
        <v>620201504</v>
      </c>
      <c r="E188" s="25">
        <v>8376444</v>
      </c>
      <c r="F188" s="26">
        <f t="shared" si="2"/>
        <v>0.013506004009948353</v>
      </c>
      <c r="G188" s="25">
        <v>628577948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2.75">
      <c r="A189" s="23" t="s">
        <v>378</v>
      </c>
      <c r="B189" s="24" t="s">
        <v>379</v>
      </c>
      <c r="C189" s="24">
        <v>2</v>
      </c>
      <c r="D189" s="25">
        <v>536768348</v>
      </c>
      <c r="E189" s="25">
        <v>13177723</v>
      </c>
      <c r="F189" s="26">
        <f t="shared" si="2"/>
        <v>0.024550111885509315</v>
      </c>
      <c r="G189" s="25">
        <v>549946071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2.75">
      <c r="A190" s="23" t="s">
        <v>380</v>
      </c>
      <c r="B190" s="24" t="s">
        <v>381</v>
      </c>
      <c r="C190" s="24">
        <v>3</v>
      </c>
      <c r="D190" s="25">
        <v>827332526</v>
      </c>
      <c r="E190" s="25">
        <v>16887253</v>
      </c>
      <c r="F190" s="26">
        <f t="shared" si="2"/>
        <v>0.02041168752502304</v>
      </c>
      <c r="G190" s="25">
        <v>844219779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2.75">
      <c r="A191" s="23" t="s">
        <v>382</v>
      </c>
      <c r="B191" s="24" t="s">
        <v>383</v>
      </c>
      <c r="C191" s="24">
        <v>3</v>
      </c>
      <c r="D191" s="25">
        <v>747921840</v>
      </c>
      <c r="E191" s="25">
        <v>15886285</v>
      </c>
      <c r="F191" s="26">
        <f t="shared" si="2"/>
        <v>0.02124056839950014</v>
      </c>
      <c r="G191" s="25">
        <v>763808125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>
      <c r="A192" s="23" t="s">
        <v>384</v>
      </c>
      <c r="B192" s="24" t="s">
        <v>385</v>
      </c>
      <c r="C192" s="24">
        <v>3</v>
      </c>
      <c r="D192" s="25">
        <v>432199083</v>
      </c>
      <c r="E192" s="25">
        <v>9418431</v>
      </c>
      <c r="F192" s="26">
        <f t="shared" si="2"/>
        <v>0.021791881034601824</v>
      </c>
      <c r="G192" s="25">
        <v>441617514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2.75">
      <c r="A193" s="23" t="s">
        <v>386</v>
      </c>
      <c r="B193" s="24" t="s">
        <v>387</v>
      </c>
      <c r="C193" s="24">
        <v>3</v>
      </c>
      <c r="D193" s="25">
        <v>1866334289</v>
      </c>
      <c r="E193" s="25">
        <v>-15801305</v>
      </c>
      <c r="F193" s="26">
        <f t="shared" si="2"/>
        <v>-0.008466492360522665</v>
      </c>
      <c r="G193" s="25">
        <v>1850532984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2.75">
      <c r="A194" s="23" t="s">
        <v>388</v>
      </c>
      <c r="B194" s="24" t="s">
        <v>389</v>
      </c>
      <c r="C194" s="24">
        <v>3</v>
      </c>
      <c r="D194" s="25">
        <v>1459447619</v>
      </c>
      <c r="E194" s="25">
        <v>-27836586</v>
      </c>
      <c r="F194" s="26">
        <f t="shared" si="2"/>
        <v>-0.0190733710738268</v>
      </c>
      <c r="G194" s="25">
        <v>1431611033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2.75">
      <c r="A195" s="23" t="s">
        <v>390</v>
      </c>
      <c r="B195" s="24" t="s">
        <v>391</v>
      </c>
      <c r="C195" s="24">
        <v>3</v>
      </c>
      <c r="D195" s="25">
        <v>926505068</v>
      </c>
      <c r="E195" s="25">
        <v>-17348585</v>
      </c>
      <c r="F195" s="26">
        <f t="shared" si="2"/>
        <v>-0.01872475995997466</v>
      </c>
      <c r="G195" s="25">
        <v>909156483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>
      <c r="A196" s="23" t="s">
        <v>392</v>
      </c>
      <c r="B196" s="24" t="s">
        <v>393</v>
      </c>
      <c r="C196" s="24">
        <v>3</v>
      </c>
      <c r="D196" s="25">
        <v>860499908</v>
      </c>
      <c r="E196" s="25">
        <v>11406326</v>
      </c>
      <c r="F196" s="26">
        <f t="shared" si="2"/>
        <v>0.013255464520049665</v>
      </c>
      <c r="G196" s="25">
        <v>871906234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2.75">
      <c r="A197" s="23" t="s">
        <v>394</v>
      </c>
      <c r="B197" s="24" t="s">
        <v>395</v>
      </c>
      <c r="C197" s="24">
        <v>3</v>
      </c>
      <c r="D197" s="25">
        <v>543104653</v>
      </c>
      <c r="E197" s="25">
        <v>11213724</v>
      </c>
      <c r="F197" s="26">
        <f t="shared" si="2"/>
        <v>0.02064744600890024</v>
      </c>
      <c r="G197" s="25">
        <v>554318377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2.75">
      <c r="A198" s="23" t="s">
        <v>396</v>
      </c>
      <c r="B198" s="24" t="s">
        <v>397</v>
      </c>
      <c r="C198" s="24">
        <v>3</v>
      </c>
      <c r="D198" s="25">
        <v>784244948</v>
      </c>
      <c r="E198" s="25">
        <v>16965573</v>
      </c>
      <c r="F198" s="26">
        <f t="shared" si="2"/>
        <v>0.021633002601120995</v>
      </c>
      <c r="G198" s="25">
        <v>801210521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>
      <c r="A199" s="23" t="s">
        <v>398</v>
      </c>
      <c r="B199" s="24" t="s">
        <v>399</v>
      </c>
      <c r="C199" s="24">
        <v>3</v>
      </c>
      <c r="D199" s="25">
        <v>902663609</v>
      </c>
      <c r="E199" s="25">
        <v>5080390</v>
      </c>
      <c r="F199" s="26">
        <f t="shared" si="2"/>
        <v>0.005628220689685519</v>
      </c>
      <c r="G199" s="25">
        <v>907743999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>
      <c r="A200" s="23" t="s">
        <v>400</v>
      </c>
      <c r="B200" s="24" t="s">
        <v>401</v>
      </c>
      <c r="C200" s="24">
        <v>3</v>
      </c>
      <c r="D200" s="25">
        <v>720363792</v>
      </c>
      <c r="E200" s="25">
        <v>20407439</v>
      </c>
      <c r="F200" s="26">
        <f t="shared" si="2"/>
        <v>0.028329351400826652</v>
      </c>
      <c r="G200" s="25">
        <v>740771231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2.75">
      <c r="A201" s="23" t="s">
        <v>402</v>
      </c>
      <c r="B201" s="24" t="s">
        <v>403</v>
      </c>
      <c r="C201" s="24">
        <v>3</v>
      </c>
      <c r="D201" s="25">
        <v>760558120</v>
      </c>
      <c r="E201" s="25">
        <v>13917929</v>
      </c>
      <c r="F201" s="26">
        <f aca="true" t="shared" si="3" ref="F201:F253">+E201/D201</f>
        <v>0.01829962580637493</v>
      </c>
      <c r="G201" s="25">
        <v>774476049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2.75">
      <c r="A202" s="23" t="s">
        <v>404</v>
      </c>
      <c r="B202" s="24" t="s">
        <v>405</v>
      </c>
      <c r="C202" s="24">
        <v>3</v>
      </c>
      <c r="D202" s="25">
        <v>926835865</v>
      </c>
      <c r="E202" s="25">
        <v>18066585</v>
      </c>
      <c r="F202" s="26">
        <f t="shared" si="3"/>
        <v>0.019492755602417262</v>
      </c>
      <c r="G202" s="25">
        <v>944902450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>
      <c r="A203" s="23" t="s">
        <v>406</v>
      </c>
      <c r="B203" s="24" t="s">
        <v>407</v>
      </c>
      <c r="C203" s="24">
        <v>3</v>
      </c>
      <c r="D203" s="25">
        <v>844685877</v>
      </c>
      <c r="E203" s="25">
        <v>17334079</v>
      </c>
      <c r="F203" s="26">
        <f t="shared" si="3"/>
        <v>0.020521331623968894</v>
      </c>
      <c r="G203" s="25">
        <v>862019956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3" t="s">
        <v>408</v>
      </c>
      <c r="B204" s="24" t="s">
        <v>409</v>
      </c>
      <c r="C204" s="24">
        <v>3</v>
      </c>
      <c r="D204" s="25">
        <v>663390669</v>
      </c>
      <c r="E204" s="25">
        <v>-16158273</v>
      </c>
      <c r="F204" s="26">
        <f t="shared" si="3"/>
        <v>-0.024357100205158296</v>
      </c>
      <c r="G204" s="25">
        <v>647232396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2.75">
      <c r="A205" s="23" t="s">
        <v>410</v>
      </c>
      <c r="B205" s="24" t="s">
        <v>411</v>
      </c>
      <c r="C205" s="24">
        <v>3</v>
      </c>
      <c r="D205" s="25">
        <v>1017245003</v>
      </c>
      <c r="E205" s="25">
        <v>-11852730</v>
      </c>
      <c r="F205" s="26">
        <f t="shared" si="3"/>
        <v>-0.011651794764333681</v>
      </c>
      <c r="G205" s="25">
        <v>1005392273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2.75">
      <c r="A206" s="23" t="s">
        <v>412</v>
      </c>
      <c r="B206" s="24" t="s">
        <v>413</v>
      </c>
      <c r="C206" s="24">
        <v>3</v>
      </c>
      <c r="D206" s="25">
        <v>404922192</v>
      </c>
      <c r="E206" s="25">
        <v>3624872</v>
      </c>
      <c r="F206" s="26">
        <f t="shared" si="3"/>
        <v>0.008952021083596228</v>
      </c>
      <c r="G206" s="25">
        <v>408547064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2.75">
      <c r="A207" s="23" t="s">
        <v>414</v>
      </c>
      <c r="B207" s="24" t="s">
        <v>415</v>
      </c>
      <c r="C207" s="24">
        <v>3</v>
      </c>
      <c r="D207" s="25">
        <v>460199942</v>
      </c>
      <c r="E207" s="25">
        <v>3712295</v>
      </c>
      <c r="F207" s="26">
        <f t="shared" si="3"/>
        <v>0.008066700277854446</v>
      </c>
      <c r="G207" s="25">
        <v>463912237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2.75">
      <c r="A208" s="23" t="s">
        <v>416</v>
      </c>
      <c r="B208" s="24" t="s">
        <v>417</v>
      </c>
      <c r="C208" s="24">
        <v>3</v>
      </c>
      <c r="D208" s="25">
        <v>674332829</v>
      </c>
      <c r="E208" s="25">
        <v>3329568</v>
      </c>
      <c r="F208" s="26">
        <f t="shared" si="3"/>
        <v>0.004937573638432484</v>
      </c>
      <c r="G208" s="25">
        <v>677662397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>
      <c r="A209" s="23" t="s">
        <v>418</v>
      </c>
      <c r="B209" s="24" t="s">
        <v>419</v>
      </c>
      <c r="C209" s="24">
        <v>3</v>
      </c>
      <c r="D209" s="25">
        <v>2687399336</v>
      </c>
      <c r="E209" s="25">
        <v>382873</v>
      </c>
      <c r="F209" s="26">
        <f t="shared" si="3"/>
        <v>0.0001424697084914365</v>
      </c>
      <c r="G209" s="25">
        <v>2687782209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>
      <c r="A210" s="23" t="s">
        <v>420</v>
      </c>
      <c r="B210" s="24" t="s">
        <v>421</v>
      </c>
      <c r="C210" s="24">
        <v>3</v>
      </c>
      <c r="D210" s="25">
        <v>5061368693</v>
      </c>
      <c r="E210" s="25">
        <v>552506</v>
      </c>
      <c r="F210" s="26">
        <f t="shared" si="3"/>
        <v>0.00010916138173536532</v>
      </c>
      <c r="G210" s="25">
        <v>5061921199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>
      <c r="A211" s="23" t="s">
        <v>422</v>
      </c>
      <c r="B211" s="24" t="s">
        <v>423</v>
      </c>
      <c r="C211" s="24">
        <v>3</v>
      </c>
      <c r="D211" s="25">
        <v>2144822634</v>
      </c>
      <c r="E211" s="25">
        <v>9121041</v>
      </c>
      <c r="F211" s="26">
        <f t="shared" si="3"/>
        <v>0.004252585204674785</v>
      </c>
      <c r="G211" s="25">
        <v>2153943675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>
      <c r="A212" s="23" t="s">
        <v>424</v>
      </c>
      <c r="B212" s="24" t="s">
        <v>425</v>
      </c>
      <c r="C212" s="24">
        <v>3</v>
      </c>
      <c r="D212" s="25">
        <v>1356526483</v>
      </c>
      <c r="E212" s="25">
        <v>6093970</v>
      </c>
      <c r="F212" s="26">
        <f t="shared" si="3"/>
        <v>0.0044923339694209275</v>
      </c>
      <c r="G212" s="25">
        <v>1362620453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>
      <c r="A213" s="23" t="s">
        <v>426</v>
      </c>
      <c r="B213" s="24" t="s">
        <v>427</v>
      </c>
      <c r="C213" s="24">
        <v>3</v>
      </c>
      <c r="D213" s="25">
        <v>731158541</v>
      </c>
      <c r="E213" s="25">
        <v>12284005</v>
      </c>
      <c r="F213" s="26">
        <f t="shared" si="3"/>
        <v>0.016800740620767775</v>
      </c>
      <c r="G213" s="25">
        <v>743442546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>
      <c r="A214" s="23" t="s">
        <v>428</v>
      </c>
      <c r="B214" s="24" t="s">
        <v>429</v>
      </c>
      <c r="C214" s="24">
        <v>3</v>
      </c>
      <c r="D214" s="25">
        <v>302943057</v>
      </c>
      <c r="E214" s="25">
        <v>6699103</v>
      </c>
      <c r="F214" s="26">
        <f t="shared" si="3"/>
        <v>0.022113406612913396</v>
      </c>
      <c r="G214" s="25">
        <v>309642160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>
      <c r="A215" s="23" t="s">
        <v>430</v>
      </c>
      <c r="B215" s="24" t="s">
        <v>431</v>
      </c>
      <c r="C215" s="24">
        <v>3</v>
      </c>
      <c r="D215" s="25">
        <v>972609566</v>
      </c>
      <c r="E215" s="25">
        <v>26566286</v>
      </c>
      <c r="F215" s="26">
        <f t="shared" si="3"/>
        <v>0.027314440376376065</v>
      </c>
      <c r="G215" s="25">
        <v>999175852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2.75">
      <c r="A216" s="23" t="s">
        <v>432</v>
      </c>
      <c r="B216" s="24" t="s">
        <v>433</v>
      </c>
      <c r="C216" s="24">
        <v>3</v>
      </c>
      <c r="D216" s="25">
        <v>403606341</v>
      </c>
      <c r="E216" s="25">
        <v>13028239</v>
      </c>
      <c r="F216" s="26">
        <f t="shared" si="3"/>
        <v>0.0322795696611714</v>
      </c>
      <c r="G216" s="25">
        <v>416634580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>
      <c r="A217" s="23" t="s">
        <v>434</v>
      </c>
      <c r="B217" s="24" t="s">
        <v>435</v>
      </c>
      <c r="C217" s="24">
        <v>3</v>
      </c>
      <c r="D217" s="25">
        <v>295876294</v>
      </c>
      <c r="E217" s="25">
        <v>9438257</v>
      </c>
      <c r="F217" s="26">
        <f t="shared" si="3"/>
        <v>0.03189933492948239</v>
      </c>
      <c r="G217" s="25">
        <v>305314551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>
      <c r="A218" s="23" t="s">
        <v>436</v>
      </c>
      <c r="B218" s="24" t="s">
        <v>437</v>
      </c>
      <c r="C218" s="24">
        <v>3</v>
      </c>
      <c r="D218" s="25">
        <v>42974327</v>
      </c>
      <c r="E218" s="25">
        <v>869519</v>
      </c>
      <c r="F218" s="26">
        <f t="shared" si="3"/>
        <v>0.02023345240519997</v>
      </c>
      <c r="G218" s="25">
        <v>43843846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>
      <c r="A219" s="23" t="s">
        <v>438</v>
      </c>
      <c r="B219" s="24" t="s">
        <v>439</v>
      </c>
      <c r="C219" s="24">
        <v>3</v>
      </c>
      <c r="D219" s="25">
        <v>369819686</v>
      </c>
      <c r="E219" s="25">
        <v>5239279</v>
      </c>
      <c r="F219" s="26">
        <f t="shared" si="3"/>
        <v>0.014167117647706834</v>
      </c>
      <c r="G219" s="25">
        <v>375058965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>
      <c r="A220" s="23" t="s">
        <v>440</v>
      </c>
      <c r="B220" s="24" t="s">
        <v>441</v>
      </c>
      <c r="C220" s="24">
        <v>3</v>
      </c>
      <c r="D220" s="25">
        <v>738474003</v>
      </c>
      <c r="E220" s="25">
        <v>19506640</v>
      </c>
      <c r="F220" s="26">
        <f t="shared" si="3"/>
        <v>0.02641479580967727</v>
      </c>
      <c r="G220" s="25">
        <v>757980643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>
      <c r="A221" s="23" t="s">
        <v>442</v>
      </c>
      <c r="B221" s="24" t="s">
        <v>443</v>
      </c>
      <c r="C221" s="24">
        <v>3</v>
      </c>
      <c r="D221" s="25">
        <v>294509055</v>
      </c>
      <c r="E221" s="25">
        <v>5435332</v>
      </c>
      <c r="F221" s="26">
        <f t="shared" si="3"/>
        <v>0.01845556836953621</v>
      </c>
      <c r="G221" s="25">
        <v>299944387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>
      <c r="A222" s="23" t="s">
        <v>444</v>
      </c>
      <c r="B222" s="24" t="s">
        <v>445</v>
      </c>
      <c r="C222" s="24">
        <v>3</v>
      </c>
      <c r="D222" s="25">
        <v>1399597708</v>
      </c>
      <c r="E222" s="25">
        <v>40827855</v>
      </c>
      <c r="F222" s="26">
        <f t="shared" si="3"/>
        <v>0.029171135939013697</v>
      </c>
      <c r="G222" s="25">
        <v>1440425563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>
      <c r="A223" s="23" t="s">
        <v>446</v>
      </c>
      <c r="B223" s="24" t="s">
        <v>447</v>
      </c>
      <c r="C223" s="24">
        <v>3</v>
      </c>
      <c r="D223" s="25">
        <v>635157943</v>
      </c>
      <c r="E223" s="25">
        <v>816004</v>
      </c>
      <c r="F223" s="26">
        <f t="shared" si="3"/>
        <v>0.0012847261204761474</v>
      </c>
      <c r="G223" s="25">
        <v>635973947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>
      <c r="A224" s="23" t="s">
        <v>448</v>
      </c>
      <c r="B224" s="24" t="s">
        <v>449</v>
      </c>
      <c r="C224" s="24">
        <v>3</v>
      </c>
      <c r="D224" s="25">
        <v>1538357114</v>
      </c>
      <c r="E224" s="25">
        <v>10065849</v>
      </c>
      <c r="F224" s="26">
        <f t="shared" si="3"/>
        <v>0.006543245978709727</v>
      </c>
      <c r="G224" s="25">
        <v>1548422963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>
      <c r="A225" s="23" t="s">
        <v>450</v>
      </c>
      <c r="B225" s="24" t="s">
        <v>451</v>
      </c>
      <c r="C225" s="24">
        <v>3</v>
      </c>
      <c r="D225" s="25">
        <v>1608315723</v>
      </c>
      <c r="E225" s="25">
        <v>-4289459</v>
      </c>
      <c r="F225" s="26">
        <f t="shared" si="3"/>
        <v>-0.002667050342577544</v>
      </c>
      <c r="G225" s="25">
        <v>1604026264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>
      <c r="A226" s="23" t="s">
        <v>452</v>
      </c>
      <c r="B226" s="24" t="s">
        <v>453</v>
      </c>
      <c r="C226" s="24">
        <v>3</v>
      </c>
      <c r="D226" s="25">
        <v>169149490</v>
      </c>
      <c r="E226" s="25">
        <v>1244106</v>
      </c>
      <c r="F226" s="26">
        <f t="shared" si="3"/>
        <v>0.007355067993406306</v>
      </c>
      <c r="G226" s="25">
        <v>170393596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>
      <c r="A227" s="23" t="s">
        <v>454</v>
      </c>
      <c r="B227" s="24" t="s">
        <v>455</v>
      </c>
      <c r="C227" s="24">
        <v>3</v>
      </c>
      <c r="D227" s="25">
        <v>844087762</v>
      </c>
      <c r="E227" s="25">
        <v>6602816</v>
      </c>
      <c r="F227" s="26">
        <f t="shared" si="3"/>
        <v>0.007822428303373506</v>
      </c>
      <c r="G227" s="25">
        <v>850690578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>
      <c r="A228" s="23" t="s">
        <v>456</v>
      </c>
      <c r="B228" s="24" t="s">
        <v>457</v>
      </c>
      <c r="C228" s="24">
        <v>3</v>
      </c>
      <c r="D228" s="25">
        <v>632296761</v>
      </c>
      <c r="E228" s="25">
        <v>7683053</v>
      </c>
      <c r="F228" s="26">
        <f t="shared" si="3"/>
        <v>0.01215102381332616</v>
      </c>
      <c r="G228" s="25">
        <v>639979814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>
      <c r="A229" s="23" t="s">
        <v>458</v>
      </c>
      <c r="B229" s="24" t="s">
        <v>459</v>
      </c>
      <c r="C229" s="24">
        <v>2</v>
      </c>
      <c r="D229" s="25">
        <v>265667150</v>
      </c>
      <c r="E229" s="25">
        <v>5592741</v>
      </c>
      <c r="F229" s="26">
        <f t="shared" si="3"/>
        <v>0.02105168441036086</v>
      </c>
      <c r="G229" s="25">
        <v>271259891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>
      <c r="A230" s="23" t="s">
        <v>460</v>
      </c>
      <c r="B230" s="24" t="s">
        <v>461</v>
      </c>
      <c r="C230" s="24">
        <v>3</v>
      </c>
      <c r="D230" s="25">
        <v>516420730</v>
      </c>
      <c r="E230" s="25">
        <v>6489052</v>
      </c>
      <c r="F230" s="26">
        <f t="shared" si="3"/>
        <v>0.0125654367128136</v>
      </c>
      <c r="G230" s="25">
        <v>522909782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>
      <c r="A231" s="23" t="s">
        <v>462</v>
      </c>
      <c r="B231" s="24" t="s">
        <v>463</v>
      </c>
      <c r="C231" s="24">
        <v>3</v>
      </c>
      <c r="D231" s="25">
        <v>604160248</v>
      </c>
      <c r="E231" s="25">
        <v>20275071</v>
      </c>
      <c r="F231" s="26">
        <f t="shared" si="3"/>
        <v>0.033559094738719056</v>
      </c>
      <c r="G231" s="25">
        <v>624435319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>
      <c r="A232" s="23" t="s">
        <v>464</v>
      </c>
      <c r="B232" s="24" t="s">
        <v>465</v>
      </c>
      <c r="C232" s="24">
        <v>3</v>
      </c>
      <c r="D232" s="25">
        <v>594131681</v>
      </c>
      <c r="E232" s="25">
        <v>12948867</v>
      </c>
      <c r="F232" s="26">
        <f t="shared" si="3"/>
        <v>0.021794607852261626</v>
      </c>
      <c r="G232" s="25">
        <v>607080548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>
      <c r="A233" s="23" t="s">
        <v>466</v>
      </c>
      <c r="B233" s="24" t="s">
        <v>467</v>
      </c>
      <c r="C233" s="24">
        <v>3</v>
      </c>
      <c r="D233" s="25">
        <v>874186854</v>
      </c>
      <c r="E233" s="25">
        <v>16733315</v>
      </c>
      <c r="F233" s="26">
        <f t="shared" si="3"/>
        <v>0.019141577024904564</v>
      </c>
      <c r="G233" s="25">
        <v>890920169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>
      <c r="A234" s="23" t="s">
        <v>468</v>
      </c>
      <c r="B234" s="24" t="s">
        <v>469</v>
      </c>
      <c r="C234" s="24">
        <v>2</v>
      </c>
      <c r="D234" s="25">
        <v>986164749</v>
      </c>
      <c r="E234" s="25">
        <v>21409963</v>
      </c>
      <c r="F234" s="26">
        <f t="shared" si="3"/>
        <v>0.021710330876976013</v>
      </c>
      <c r="G234" s="25">
        <v>1007574712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>
      <c r="A235" s="23" t="s">
        <v>470</v>
      </c>
      <c r="B235" s="24" t="s">
        <v>471</v>
      </c>
      <c r="C235" s="24">
        <v>2</v>
      </c>
      <c r="D235" s="25">
        <v>261416926</v>
      </c>
      <c r="E235" s="25">
        <v>1749076</v>
      </c>
      <c r="F235" s="26">
        <f t="shared" si="3"/>
        <v>0.006690752686763672</v>
      </c>
      <c r="G235" s="25">
        <v>263166002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>
      <c r="A236" s="23" t="s">
        <v>472</v>
      </c>
      <c r="B236" s="24" t="s">
        <v>473</v>
      </c>
      <c r="C236" s="24">
        <v>3</v>
      </c>
      <c r="D236" s="25">
        <v>618356152</v>
      </c>
      <c r="E236" s="25">
        <v>2634257</v>
      </c>
      <c r="F236" s="26">
        <f t="shared" si="3"/>
        <v>0.004260096695860156</v>
      </c>
      <c r="G236" s="25">
        <v>620990409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>
      <c r="A237" s="23" t="s">
        <v>474</v>
      </c>
      <c r="B237" s="24" t="s">
        <v>475</v>
      </c>
      <c r="C237" s="24">
        <v>3</v>
      </c>
      <c r="D237" s="25">
        <v>176043230</v>
      </c>
      <c r="E237" s="25">
        <v>-128298</v>
      </c>
      <c r="F237" s="26">
        <f t="shared" si="3"/>
        <v>-0.0007287869008083981</v>
      </c>
      <c r="G237" s="25">
        <v>175914932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>
      <c r="A238" s="23" t="s">
        <v>476</v>
      </c>
      <c r="B238" s="24" t="s">
        <v>477</v>
      </c>
      <c r="C238" s="24">
        <v>3</v>
      </c>
      <c r="D238" s="25">
        <v>19593798</v>
      </c>
      <c r="E238" s="25">
        <v>-10094</v>
      </c>
      <c r="F238" s="26">
        <f t="shared" si="3"/>
        <v>-0.0005151630122960337</v>
      </c>
      <c r="G238" s="25">
        <v>19583704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>
      <c r="A239" s="23" t="s">
        <v>478</v>
      </c>
      <c r="B239" s="24" t="s">
        <v>479</v>
      </c>
      <c r="C239" s="24">
        <v>3</v>
      </c>
      <c r="D239" s="25">
        <v>100606980</v>
      </c>
      <c r="E239" s="25">
        <v>-87671</v>
      </c>
      <c r="F239" s="26">
        <f t="shared" si="3"/>
        <v>-0.0008714206509329671</v>
      </c>
      <c r="G239" s="25">
        <v>100519309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>
      <c r="A240" s="23" t="s">
        <v>480</v>
      </c>
      <c r="B240" s="24" t="s">
        <v>481</v>
      </c>
      <c r="C240" s="24">
        <v>3</v>
      </c>
      <c r="D240" s="25">
        <v>828426515</v>
      </c>
      <c r="E240" s="25">
        <v>90093</v>
      </c>
      <c r="F240" s="26">
        <f t="shared" si="3"/>
        <v>0.00010875195128200357</v>
      </c>
      <c r="G240" s="25">
        <v>828516608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>
      <c r="A241" s="23" t="s">
        <v>482</v>
      </c>
      <c r="B241" s="24" t="s">
        <v>483</v>
      </c>
      <c r="C241" s="24">
        <v>2</v>
      </c>
      <c r="D241" s="25">
        <v>176550429</v>
      </c>
      <c r="E241" s="25">
        <v>1436766</v>
      </c>
      <c r="F241" s="26">
        <f t="shared" si="3"/>
        <v>0.008137992120087117</v>
      </c>
      <c r="G241" s="25">
        <v>177987195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>
      <c r="A242" s="23" t="s">
        <v>484</v>
      </c>
      <c r="B242" s="24" t="s">
        <v>485</v>
      </c>
      <c r="C242" s="24">
        <v>3</v>
      </c>
      <c r="D242" s="25">
        <v>1703646007</v>
      </c>
      <c r="E242" s="25">
        <v>17326185</v>
      </c>
      <c r="F242" s="26">
        <f t="shared" si="3"/>
        <v>0.010170061696390897</v>
      </c>
      <c r="G242" s="25">
        <v>1720972192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>
      <c r="A243" s="23" t="s">
        <v>486</v>
      </c>
      <c r="B243" s="24" t="s">
        <v>487</v>
      </c>
      <c r="C243" s="24">
        <v>3</v>
      </c>
      <c r="D243" s="25">
        <v>373046608</v>
      </c>
      <c r="E243" s="25">
        <v>5833815</v>
      </c>
      <c r="F243" s="26">
        <f t="shared" si="3"/>
        <v>0.015638300616849465</v>
      </c>
      <c r="G243" s="25">
        <v>378880423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>
      <c r="A244" s="23" t="s">
        <v>488</v>
      </c>
      <c r="B244" s="24" t="s">
        <v>489</v>
      </c>
      <c r="C244" s="24">
        <v>3</v>
      </c>
      <c r="D244" s="25">
        <v>691939625</v>
      </c>
      <c r="E244" s="25">
        <v>6012116</v>
      </c>
      <c r="F244" s="26">
        <f t="shared" si="3"/>
        <v>0.008688786973285421</v>
      </c>
      <c r="G244" s="25">
        <v>697951741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>
      <c r="A245" s="23" t="s">
        <v>490</v>
      </c>
      <c r="B245" s="24" t="s">
        <v>491</v>
      </c>
      <c r="C245" s="24">
        <v>3</v>
      </c>
      <c r="D245" s="25">
        <v>928117634</v>
      </c>
      <c r="E245" s="25">
        <v>17428699</v>
      </c>
      <c r="F245" s="26">
        <f t="shared" si="3"/>
        <v>0.01877854526358455</v>
      </c>
      <c r="G245" s="25">
        <v>945546333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>
      <c r="A246" s="23" t="s">
        <v>492</v>
      </c>
      <c r="B246" s="24" t="s">
        <v>493</v>
      </c>
      <c r="C246" s="24">
        <v>3</v>
      </c>
      <c r="D246" s="25">
        <v>500555282</v>
      </c>
      <c r="E246" s="25">
        <v>4376558</v>
      </c>
      <c r="F246" s="26">
        <f t="shared" si="3"/>
        <v>0.008743405888183196</v>
      </c>
      <c r="G246" s="25">
        <v>504931840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>
      <c r="A247" s="23" t="s">
        <v>494</v>
      </c>
      <c r="B247" s="24" t="s">
        <v>495</v>
      </c>
      <c r="C247" s="24">
        <v>3</v>
      </c>
      <c r="D247" s="25">
        <v>409870010</v>
      </c>
      <c r="E247" s="25">
        <v>10115989</v>
      </c>
      <c r="F247" s="26">
        <f t="shared" si="3"/>
        <v>0.024680968973553347</v>
      </c>
      <c r="G247" s="25">
        <v>419985999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>
      <c r="A248" s="23" t="s">
        <v>496</v>
      </c>
      <c r="B248" s="24" t="s">
        <v>497</v>
      </c>
      <c r="C248" s="24">
        <v>3</v>
      </c>
      <c r="D248" s="25">
        <v>381178628</v>
      </c>
      <c r="E248" s="25">
        <v>12584262</v>
      </c>
      <c r="F248" s="26">
        <f t="shared" si="3"/>
        <v>0.033014080736971436</v>
      </c>
      <c r="G248" s="25">
        <v>393762890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>
      <c r="A249" s="23" t="s">
        <v>498</v>
      </c>
      <c r="B249" s="24" t="s">
        <v>499</v>
      </c>
      <c r="C249" s="24">
        <v>3</v>
      </c>
      <c r="D249" s="25">
        <v>372426512</v>
      </c>
      <c r="E249" s="25">
        <v>2244212</v>
      </c>
      <c r="F249" s="26">
        <f t="shared" si="3"/>
        <v>0.006025919014057732</v>
      </c>
      <c r="G249" s="25">
        <v>374670724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>
      <c r="A250" s="23" t="s">
        <v>500</v>
      </c>
      <c r="B250" s="24" t="s">
        <v>501</v>
      </c>
      <c r="C250" s="24">
        <v>3</v>
      </c>
      <c r="D250" s="25">
        <v>560984838</v>
      </c>
      <c r="E250" s="25">
        <v>873083</v>
      </c>
      <c r="F250" s="26">
        <f t="shared" si="3"/>
        <v>0.0015563397454959379</v>
      </c>
      <c r="G250" s="25">
        <v>561857921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>
      <c r="A251" s="23" t="s">
        <v>502</v>
      </c>
      <c r="B251" s="24" t="s">
        <v>503</v>
      </c>
      <c r="C251" s="24">
        <v>3</v>
      </c>
      <c r="D251" s="25">
        <v>1100544625</v>
      </c>
      <c r="E251" s="25">
        <v>-14010914</v>
      </c>
      <c r="F251" s="26">
        <f t="shared" si="3"/>
        <v>-0.012730891307565106</v>
      </c>
      <c r="G251" s="25">
        <v>1086533711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2.75">
      <c r="A252" s="23" t="s">
        <v>504</v>
      </c>
      <c r="B252" s="24" t="s">
        <v>505</v>
      </c>
      <c r="C252" s="24">
        <v>2</v>
      </c>
      <c r="D252" s="25">
        <v>356548071</v>
      </c>
      <c r="E252" s="25">
        <v>-1049013</v>
      </c>
      <c r="F252" s="26">
        <f t="shared" si="3"/>
        <v>-0.00294213623722003</v>
      </c>
      <c r="G252" s="25">
        <v>355499058</v>
      </c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2.75">
      <c r="A253" s="23" t="s">
        <v>506</v>
      </c>
      <c r="B253" s="24" t="s">
        <v>507</v>
      </c>
      <c r="C253" s="24">
        <v>3</v>
      </c>
      <c r="D253" s="25">
        <v>827152716</v>
      </c>
      <c r="E253" s="25">
        <v>4769574</v>
      </c>
      <c r="F253" s="26">
        <f t="shared" si="3"/>
        <v>0.005766255623344892</v>
      </c>
      <c r="G253" s="25">
        <v>831922290</v>
      </c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7" ht="12.75">
      <c r="A254" s="28" t="s">
        <v>508</v>
      </c>
      <c r="B254" s="29"/>
      <c r="C254" s="30"/>
      <c r="D254" s="31">
        <f>SUM(D8:D253)</f>
        <v>291930667394</v>
      </c>
      <c r="E254" s="31">
        <f>SUM(E8:E253)</f>
        <v>1982872917</v>
      </c>
      <c r="F254" s="26">
        <f>+E254/D254</f>
        <v>0.006792273434992851</v>
      </c>
      <c r="G254" s="31">
        <f>SUM(G8:G253)</f>
        <v>293913540311</v>
      </c>
    </row>
    <row r="255" spans="1:7" ht="12.75">
      <c r="A255" s="32" t="s">
        <v>509</v>
      </c>
      <c r="B255" s="33"/>
      <c r="C255" s="34"/>
      <c r="D255" s="35"/>
      <c r="E255" s="35"/>
      <c r="F255" s="36"/>
      <c r="G255" s="35"/>
    </row>
    <row r="256" spans="1:7" ht="13.5" thickBot="1">
      <c r="A256" s="37" t="s">
        <v>510</v>
      </c>
      <c r="B256" s="38"/>
      <c r="C256" s="39"/>
      <c r="D256" s="40">
        <f>SUM(D8:D253)-D8</f>
        <v>238168497048</v>
      </c>
      <c r="E256" s="40">
        <f>SUM(E8:E253)-E8</f>
        <v>1530210746</v>
      </c>
      <c r="F256" s="41">
        <f>+E256/D256</f>
        <v>0.00642490826858434</v>
      </c>
      <c r="G256" s="40">
        <f>SUM(G8:G253)-G8</f>
        <v>239698707794</v>
      </c>
    </row>
    <row r="257" ht="13.5" thickTop="1"/>
  </sheetData>
  <sheetProtection/>
  <hyperlinks>
    <hyperlink ref="A3" r:id="rId1" display="Certified to Dept. of Education October 7, 2011, pursuant to Neb. Rev. Stat. § 79-1016"/>
  </hyperlinks>
  <printOptions horizontalCentered="1"/>
  <pageMargins left="0.5" right="0.5" top="0.5" bottom="0.5" header="0" footer="0.3"/>
  <pageSetup fitToHeight="5" fitToWidth="1" horizontalDpi="300" verticalDpi="300" orientation="portrait" scale="87" r:id="rId2"/>
  <headerFooter alignWithMargins="0">
    <oddFooter>&amp;L&amp;8Note: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1"/>
  <sheetViews>
    <sheetView zoomScalePageLayoutView="0" workbookViewId="0" topLeftCell="A235">
      <selection activeCell="G256" sqref="G256"/>
    </sheetView>
  </sheetViews>
  <sheetFormatPr defaultColWidth="9.140625" defaultRowHeight="12.75"/>
  <cols>
    <col min="1" max="1" width="7.8515625" style="22" customWidth="1"/>
    <col min="2" max="2" width="33.140625" style="22" customWidth="1"/>
    <col min="3" max="3" width="4.421875" style="44" bestFit="1" customWidth="1"/>
    <col min="4" max="4" width="3.57421875" style="44" bestFit="1" customWidth="1"/>
    <col min="5" max="5" width="7.140625" style="44" bestFit="1" customWidth="1"/>
    <col min="6" max="6" width="14.00390625" style="22" bestFit="1" customWidth="1"/>
    <col min="7" max="7" width="7.7109375" style="22" bestFit="1" customWidth="1"/>
    <col min="8" max="8" width="15.57421875" style="22" bestFit="1" customWidth="1"/>
    <col min="9" max="9" width="8.7109375" style="22" customWidth="1"/>
    <col min="10" max="10" width="17.28125" style="22" bestFit="1" customWidth="1"/>
    <col min="11" max="12" width="16.7109375" style="22" customWidth="1"/>
    <col min="13" max="13" width="13.28125" style="46" customWidth="1"/>
    <col min="14" max="14" width="8.7109375" style="22" bestFit="1" customWidth="1"/>
    <col min="15" max="15" width="14.421875" style="22" bestFit="1" customWidth="1"/>
    <col min="16" max="16" width="16.57421875" style="22" bestFit="1" customWidth="1"/>
    <col min="17" max="17" width="14.421875" style="22" bestFit="1" customWidth="1"/>
    <col min="18" max="18" width="10.57421875" style="46" bestFit="1" customWidth="1"/>
    <col min="19" max="19" width="7.8515625" style="22" bestFit="1" customWidth="1"/>
    <col min="20" max="20" width="15.421875" style="22" bestFit="1" customWidth="1"/>
    <col min="21" max="21" width="16.7109375" style="22" customWidth="1"/>
    <col min="22" max="22" width="15.421875" style="22" bestFit="1" customWidth="1"/>
    <col min="23" max="23" width="11.8515625" style="46" bestFit="1" customWidth="1"/>
    <col min="24" max="24" width="7.8515625" style="22" bestFit="1" customWidth="1"/>
    <col min="25" max="25" width="15.140625" style="22" customWidth="1"/>
    <col min="26" max="26" width="16.57421875" style="22" bestFit="1" customWidth="1"/>
    <col min="27" max="27" width="15.28125" style="22" customWidth="1"/>
    <col min="28" max="28" width="9.00390625" style="46" bestFit="1" customWidth="1"/>
    <col min="29" max="29" width="11.140625" style="22" customWidth="1"/>
    <col min="30" max="30" width="17.57421875" style="22" bestFit="1" customWidth="1"/>
    <col min="31" max="31" width="8.7109375" style="22" bestFit="1" customWidth="1"/>
    <col min="32" max="32" width="11.140625" style="22" bestFit="1" customWidth="1"/>
    <col min="33" max="33" width="15.140625" style="22" bestFit="1" customWidth="1"/>
    <col min="34" max="35" width="18.28125" style="22" bestFit="1" customWidth="1"/>
    <col min="36" max="36" width="9.00390625" style="46" bestFit="1" customWidth="1"/>
    <col min="37" max="37" width="15.57421875" style="22" customWidth="1"/>
    <col min="38" max="38" width="16.00390625" style="22" customWidth="1"/>
    <col min="39" max="39" width="11.8515625" style="47" bestFit="1" customWidth="1"/>
    <col min="40" max="16384" width="9.140625" style="47" customWidth="1"/>
  </cols>
  <sheetData>
    <row r="1" spans="1:12" ht="12.75">
      <c r="A1" s="42" t="s">
        <v>511</v>
      </c>
      <c r="B1" s="43"/>
      <c r="I1" s="45" t="s">
        <v>512</v>
      </c>
      <c r="J1" s="45"/>
      <c r="K1" s="45"/>
      <c r="L1" s="45"/>
    </row>
    <row r="2" spans="1:2" ht="12.75">
      <c r="A2" s="43" t="s">
        <v>513</v>
      </c>
      <c r="B2" s="43"/>
    </row>
    <row r="3" spans="1:38" ht="12.75">
      <c r="A3" s="46" t="s">
        <v>514</v>
      </c>
      <c r="F3" s="48">
        <v>2016</v>
      </c>
      <c r="G3" s="48"/>
      <c r="H3" s="48">
        <f>$F$3</f>
        <v>2016</v>
      </c>
      <c r="I3" s="48"/>
      <c r="J3" s="48">
        <f>$F$3</f>
        <v>2016</v>
      </c>
      <c r="K3" s="49" t="s">
        <v>515</v>
      </c>
      <c r="L3" s="50">
        <f>$F$3</f>
        <v>2016</v>
      </c>
      <c r="M3" s="51" t="s">
        <v>516</v>
      </c>
      <c r="N3" s="52"/>
      <c r="O3" s="48">
        <f>$F$3</f>
        <v>2016</v>
      </c>
      <c r="P3" s="49" t="str">
        <f>$K$3</f>
        <v>2015 Adj Amnt</v>
      </c>
      <c r="Q3" s="50">
        <f>$F$3</f>
        <v>2016</v>
      </c>
      <c r="R3" s="51" t="s">
        <v>516</v>
      </c>
      <c r="S3" s="52"/>
      <c r="T3" s="48">
        <f>$F$3</f>
        <v>2016</v>
      </c>
      <c r="U3" s="49" t="str">
        <f>$K$3</f>
        <v>2015 Adj Amnt</v>
      </c>
      <c r="V3" s="50">
        <f>$F$3</f>
        <v>2016</v>
      </c>
      <c r="W3" s="51" t="s">
        <v>516</v>
      </c>
      <c r="X3" s="52"/>
      <c r="Y3" s="48">
        <f>$F$3</f>
        <v>2016</v>
      </c>
      <c r="Z3" s="49" t="str">
        <f>$K$3</f>
        <v>2015 Adj Amnt</v>
      </c>
      <c r="AA3" s="50">
        <f>$F$3</f>
        <v>2016</v>
      </c>
      <c r="AB3" s="51" t="s">
        <v>516</v>
      </c>
      <c r="AC3" s="52"/>
      <c r="AD3" s="48">
        <f>$F$3</f>
        <v>2016</v>
      </c>
      <c r="AE3" s="48"/>
      <c r="AF3" s="48">
        <f>$F$3</f>
        <v>2016</v>
      </c>
      <c r="AG3" s="53">
        <f>$F$3</f>
        <v>2016</v>
      </c>
      <c r="AH3" s="49">
        <f>$F$3</f>
        <v>2016</v>
      </c>
      <c r="AI3" s="50">
        <f>$F$3</f>
        <v>2016</v>
      </c>
      <c r="AJ3" s="51" t="s">
        <v>516</v>
      </c>
      <c r="AK3" s="54" t="s">
        <v>517</v>
      </c>
      <c r="AL3" s="48"/>
    </row>
    <row r="4" spans="1:38" ht="12.75">
      <c r="A4" s="46"/>
      <c r="E4" s="55" t="s">
        <v>518</v>
      </c>
      <c r="F4" s="48" t="s">
        <v>15</v>
      </c>
      <c r="G4" s="55" t="s">
        <v>519</v>
      </c>
      <c r="H4" s="48" t="s">
        <v>15</v>
      </c>
      <c r="I4" s="55" t="s">
        <v>520</v>
      </c>
      <c r="J4" s="48" t="s">
        <v>15</v>
      </c>
      <c r="K4" s="56" t="s">
        <v>521</v>
      </c>
      <c r="L4" s="50" t="s">
        <v>522</v>
      </c>
      <c r="M4" s="51" t="s">
        <v>523</v>
      </c>
      <c r="N4" s="55" t="s">
        <v>524</v>
      </c>
      <c r="O4" s="48" t="s">
        <v>15</v>
      </c>
      <c r="P4" s="56" t="s">
        <v>521</v>
      </c>
      <c r="Q4" s="50" t="s">
        <v>522</v>
      </c>
      <c r="R4" s="51" t="s">
        <v>523</v>
      </c>
      <c r="S4" s="55" t="s">
        <v>525</v>
      </c>
      <c r="T4" s="48" t="s">
        <v>15</v>
      </c>
      <c r="U4" s="56" t="s">
        <v>521</v>
      </c>
      <c r="V4" s="50" t="s">
        <v>522</v>
      </c>
      <c r="W4" s="51" t="s">
        <v>523</v>
      </c>
      <c r="X4" s="55" t="s">
        <v>526</v>
      </c>
      <c r="Y4" s="48" t="s">
        <v>15</v>
      </c>
      <c r="Z4" s="56" t="s">
        <v>527</v>
      </c>
      <c r="AA4" s="50" t="s">
        <v>522</v>
      </c>
      <c r="AB4" s="51" t="s">
        <v>523</v>
      </c>
      <c r="AC4" s="55" t="s">
        <v>528</v>
      </c>
      <c r="AD4" s="48" t="s">
        <v>15</v>
      </c>
      <c r="AE4" s="55" t="s">
        <v>529</v>
      </c>
      <c r="AF4" s="48" t="s">
        <v>15</v>
      </c>
      <c r="AG4" s="53" t="s">
        <v>530</v>
      </c>
      <c r="AH4" s="49" t="s">
        <v>531</v>
      </c>
      <c r="AI4" s="50" t="s">
        <v>532</v>
      </c>
      <c r="AJ4" s="51" t="s">
        <v>523</v>
      </c>
      <c r="AK4" s="54" t="s">
        <v>533</v>
      </c>
      <c r="AL4" s="48"/>
    </row>
    <row r="5" spans="1:40" ht="12.75">
      <c r="A5" s="57" t="s">
        <v>534</v>
      </c>
      <c r="B5" s="58" t="s">
        <v>10</v>
      </c>
      <c r="C5" s="59" t="s">
        <v>12</v>
      </c>
      <c r="D5" s="59" t="s">
        <v>535</v>
      </c>
      <c r="E5" s="60" t="s">
        <v>536</v>
      </c>
      <c r="F5" s="57" t="s">
        <v>537</v>
      </c>
      <c r="G5" s="60" t="s">
        <v>536</v>
      </c>
      <c r="H5" s="57" t="s">
        <v>538</v>
      </c>
      <c r="I5" s="60" t="s">
        <v>536</v>
      </c>
      <c r="J5" s="57" t="s">
        <v>539</v>
      </c>
      <c r="K5" s="61" t="s">
        <v>540</v>
      </c>
      <c r="L5" s="62" t="s">
        <v>540</v>
      </c>
      <c r="M5" s="63" t="s">
        <v>540</v>
      </c>
      <c r="N5" s="60" t="s">
        <v>536</v>
      </c>
      <c r="O5" s="57" t="s">
        <v>541</v>
      </c>
      <c r="P5" s="61" t="s">
        <v>541</v>
      </c>
      <c r="Q5" s="62" t="s">
        <v>541</v>
      </c>
      <c r="R5" s="63" t="s">
        <v>541</v>
      </c>
      <c r="S5" s="60" t="s">
        <v>536</v>
      </c>
      <c r="T5" s="57" t="s">
        <v>542</v>
      </c>
      <c r="U5" s="61" t="s">
        <v>542</v>
      </c>
      <c r="V5" s="62" t="s">
        <v>542</v>
      </c>
      <c r="W5" s="63" t="s">
        <v>542</v>
      </c>
      <c r="X5" s="60" t="s">
        <v>536</v>
      </c>
      <c r="Y5" s="57" t="s">
        <v>543</v>
      </c>
      <c r="Z5" s="61" t="s">
        <v>543</v>
      </c>
      <c r="AA5" s="62" t="s">
        <v>543</v>
      </c>
      <c r="AB5" s="63" t="s">
        <v>543</v>
      </c>
      <c r="AC5" s="60" t="s">
        <v>536</v>
      </c>
      <c r="AD5" s="64" t="s">
        <v>544</v>
      </c>
      <c r="AE5" s="60" t="s">
        <v>536</v>
      </c>
      <c r="AF5" s="57" t="s">
        <v>545</v>
      </c>
      <c r="AG5" s="65" t="s">
        <v>546</v>
      </c>
      <c r="AH5" s="61" t="s">
        <v>14</v>
      </c>
      <c r="AI5" s="62" t="s">
        <v>547</v>
      </c>
      <c r="AJ5" s="63" t="s">
        <v>548</v>
      </c>
      <c r="AK5" s="57" t="s">
        <v>549</v>
      </c>
      <c r="AL5" s="57" t="s">
        <v>550</v>
      </c>
      <c r="AM5" s="57" t="s">
        <v>551</v>
      </c>
      <c r="AN5" s="66"/>
    </row>
    <row r="6" spans="1:40" ht="12.75">
      <c r="A6" s="67" t="s">
        <v>17</v>
      </c>
      <c r="B6" s="68" t="s">
        <v>16</v>
      </c>
      <c r="C6" s="24">
        <v>0</v>
      </c>
      <c r="D6" s="24" t="s">
        <v>552</v>
      </c>
      <c r="E6" s="69">
        <f aca="true" t="shared" si="0" ref="E6:E69">+F6/$AG6</f>
        <v>0.035959526625469244</v>
      </c>
      <c r="F6" s="70">
        <v>1933262196</v>
      </c>
      <c r="G6" s="71">
        <f aca="true" t="shared" si="1" ref="G6:G69">+H6/$AG6</f>
        <v>0.007384543563716791</v>
      </c>
      <c r="H6" s="70">
        <v>397009089</v>
      </c>
      <c r="I6" s="71">
        <f aca="true" t="shared" si="2" ref="I6:I69">+J6/$AG6</f>
        <v>0.007286819997756048</v>
      </c>
      <c r="J6" s="70">
        <v>391755258</v>
      </c>
      <c r="K6" s="72">
        <v>-366926</v>
      </c>
      <c r="L6" s="73">
        <f aca="true" t="shared" si="3" ref="L6:L69">+J6+K6</f>
        <v>391388332</v>
      </c>
      <c r="M6" s="74">
        <f aca="true" t="shared" si="4" ref="M6:M69">+K6/J6</f>
        <v>-0.0009366204856400422</v>
      </c>
      <c r="N6" s="75">
        <f aca="true" t="shared" si="5" ref="N6:N69">+O6/$AG6</f>
        <v>0.6620509200787539</v>
      </c>
      <c r="O6" s="70">
        <v>35593294343</v>
      </c>
      <c r="P6" s="72">
        <v>554105736</v>
      </c>
      <c r="Q6" s="73">
        <f aca="true" t="shared" si="6" ref="Q6:Q69">+O6+P6</f>
        <v>36147400079</v>
      </c>
      <c r="R6" s="74">
        <f aca="true" t="shared" si="7" ref="R6:R69">+P6/O6</f>
        <v>0.01556770021511015</v>
      </c>
      <c r="S6" s="75">
        <f aca="true" t="shared" si="8" ref="S6:S69">+T6/$AG6</f>
        <v>0.2722708468202509</v>
      </c>
      <c r="T6" s="70">
        <v>14637871647</v>
      </c>
      <c r="U6" s="72">
        <v>-117053936</v>
      </c>
      <c r="V6" s="73">
        <f>+T6+U6</f>
        <v>14520817711</v>
      </c>
      <c r="W6" s="74">
        <f aca="true" t="shared" si="9" ref="W6:W69">+U6/T6</f>
        <v>-0.007996649979096514</v>
      </c>
      <c r="X6" s="75">
        <f aca="true" t="shared" si="10" ref="X6:X69">+Y6/$AG6</f>
        <v>0.013765727615478658</v>
      </c>
      <c r="Y6" s="70">
        <v>740075393</v>
      </c>
      <c r="Z6" s="72">
        <v>15977297</v>
      </c>
      <c r="AA6" s="73">
        <f>+Y6+Z6</f>
        <v>756052690</v>
      </c>
      <c r="AB6" s="74">
        <f aca="true" t="shared" si="11" ref="AB6:AB69">+Z6/Y6</f>
        <v>0.021588742378305232</v>
      </c>
      <c r="AC6" s="75">
        <f aca="true" t="shared" si="12" ref="AC6:AC69">+AD6/$AG6</f>
        <v>0.0012816152985744643</v>
      </c>
      <c r="AD6" s="70">
        <v>68902420</v>
      </c>
      <c r="AE6" s="75">
        <f aca="true" t="shared" si="13" ref="AE6:AE69">AF6/$AG6</f>
        <v>0</v>
      </c>
      <c r="AF6" s="70">
        <v>0</v>
      </c>
      <c r="AG6" s="70">
        <v>53762170346</v>
      </c>
      <c r="AH6" s="72">
        <v>452662171</v>
      </c>
      <c r="AI6" s="73">
        <v>54214832517</v>
      </c>
      <c r="AJ6" s="74">
        <f aca="true" t="shared" si="14" ref="AJ6:AJ69">+AH6/AG6</f>
        <v>0.008419715351645563</v>
      </c>
      <c r="AK6" s="70">
        <v>19267467</v>
      </c>
      <c r="AL6" s="70">
        <v>162254336</v>
      </c>
      <c r="AM6" s="25">
        <v>0</v>
      </c>
      <c r="AN6" s="76"/>
    </row>
    <row r="7" spans="1:40" ht="12.75">
      <c r="A7" s="67" t="s">
        <v>19</v>
      </c>
      <c r="B7" s="68" t="s">
        <v>18</v>
      </c>
      <c r="C7" s="24">
        <v>3</v>
      </c>
      <c r="D7" s="24"/>
      <c r="E7" s="69">
        <f t="shared" si="0"/>
        <v>0.03562292612677188</v>
      </c>
      <c r="F7" s="70">
        <v>17393229</v>
      </c>
      <c r="G7" s="71">
        <f t="shared" si="1"/>
        <v>0.01653756545191275</v>
      </c>
      <c r="H7" s="70">
        <v>8074622</v>
      </c>
      <c r="I7" s="71">
        <f t="shared" si="2"/>
        <v>0.055159047184616186</v>
      </c>
      <c r="J7" s="70">
        <v>26931924</v>
      </c>
      <c r="K7" s="72">
        <v>-25226</v>
      </c>
      <c r="L7" s="73">
        <f t="shared" si="3"/>
        <v>26906698</v>
      </c>
      <c r="M7" s="74">
        <f t="shared" si="4"/>
        <v>-0.0009366579231398396</v>
      </c>
      <c r="N7" s="75">
        <f t="shared" si="5"/>
        <v>0.12229300124112508</v>
      </c>
      <c r="O7" s="70">
        <v>59710709</v>
      </c>
      <c r="P7" s="72">
        <v>1965652</v>
      </c>
      <c r="Q7" s="73">
        <f t="shared" si="6"/>
        <v>61676361</v>
      </c>
      <c r="R7" s="74">
        <f t="shared" si="7"/>
        <v>0.03291958901375631</v>
      </c>
      <c r="S7" s="75">
        <f t="shared" si="8"/>
        <v>0.03149091362218141</v>
      </c>
      <c r="T7" s="70">
        <v>15375735</v>
      </c>
      <c r="U7" s="72">
        <v>325060</v>
      </c>
      <c r="V7" s="73">
        <f aca="true" t="shared" si="15" ref="V7:V70">+T7+U7</f>
        <v>15700795</v>
      </c>
      <c r="W7" s="74">
        <f t="shared" si="9"/>
        <v>0.021141103173279194</v>
      </c>
      <c r="X7" s="75">
        <f t="shared" si="10"/>
        <v>0.7227342138307121</v>
      </c>
      <c r="Y7" s="70">
        <v>352881783</v>
      </c>
      <c r="Z7" s="72">
        <v>-8908023</v>
      </c>
      <c r="AA7" s="73">
        <f aca="true" t="shared" si="16" ref="AA7:AA70">+Y7+Z7</f>
        <v>343973760</v>
      </c>
      <c r="AB7" s="74">
        <f t="shared" si="11"/>
        <v>-0.025243646538705002</v>
      </c>
      <c r="AC7" s="75">
        <f t="shared" si="12"/>
        <v>0.016162332542680544</v>
      </c>
      <c r="AD7" s="70">
        <v>7891411</v>
      </c>
      <c r="AE7" s="75">
        <f t="shared" si="13"/>
        <v>0</v>
      </c>
      <c r="AF7" s="70">
        <v>0</v>
      </c>
      <c r="AG7" s="70">
        <v>488259413</v>
      </c>
      <c r="AH7" s="72">
        <v>-6642537</v>
      </c>
      <c r="AI7" s="73">
        <v>481616876</v>
      </c>
      <c r="AJ7" s="74">
        <f t="shared" si="14"/>
        <v>-0.013604524199925666</v>
      </c>
      <c r="AK7" s="70">
        <v>4740</v>
      </c>
      <c r="AL7" s="70">
        <v>76330</v>
      </c>
      <c r="AM7" s="25">
        <v>0</v>
      </c>
      <c r="AN7" s="76"/>
    </row>
    <row r="8" spans="1:40" ht="12.75">
      <c r="A8" s="67" t="s">
        <v>21</v>
      </c>
      <c r="B8" s="68" t="s">
        <v>20</v>
      </c>
      <c r="C8" s="24">
        <v>3</v>
      </c>
      <c r="D8" s="24"/>
      <c r="E8" s="69">
        <f t="shared" si="0"/>
        <v>0.03939040229274119</v>
      </c>
      <c r="F8" s="70">
        <v>40664995</v>
      </c>
      <c r="G8" s="71">
        <f t="shared" si="1"/>
        <v>0.00995701635275147</v>
      </c>
      <c r="H8" s="70">
        <v>10279205</v>
      </c>
      <c r="I8" s="71">
        <f t="shared" si="2"/>
        <v>0.017309829388818258</v>
      </c>
      <c r="J8" s="70">
        <v>17869940</v>
      </c>
      <c r="K8" s="72">
        <v>-16737</v>
      </c>
      <c r="L8" s="73">
        <f t="shared" si="3"/>
        <v>17853203</v>
      </c>
      <c r="M8" s="74">
        <f t="shared" si="4"/>
        <v>-0.0009366007944066963</v>
      </c>
      <c r="N8" s="75">
        <f t="shared" si="5"/>
        <v>0.6529154828004032</v>
      </c>
      <c r="O8" s="70">
        <v>674042490</v>
      </c>
      <c r="P8" s="72">
        <v>21740546</v>
      </c>
      <c r="Q8" s="73">
        <f t="shared" si="6"/>
        <v>695783036</v>
      </c>
      <c r="R8" s="74">
        <f t="shared" si="7"/>
        <v>0.032253969627345</v>
      </c>
      <c r="S8" s="75">
        <f t="shared" si="8"/>
        <v>0.27695305753498284</v>
      </c>
      <c r="T8" s="70">
        <v>285914691</v>
      </c>
      <c r="U8" s="72">
        <v>6027958</v>
      </c>
      <c r="V8" s="73">
        <f t="shared" si="15"/>
        <v>291942649</v>
      </c>
      <c r="W8" s="74">
        <f t="shared" si="9"/>
        <v>0.021083064948208625</v>
      </c>
      <c r="X8" s="75">
        <f t="shared" si="10"/>
        <v>0.003356984848756204</v>
      </c>
      <c r="Y8" s="70">
        <v>3465610</v>
      </c>
      <c r="Z8" s="72">
        <v>-93665</v>
      </c>
      <c r="AA8" s="73">
        <f t="shared" si="16"/>
        <v>3371945</v>
      </c>
      <c r="AB8" s="74">
        <f t="shared" si="11"/>
        <v>-0.027026988033852627</v>
      </c>
      <c r="AC8" s="75">
        <f t="shared" si="12"/>
        <v>0.00011722678154682028</v>
      </c>
      <c r="AD8" s="70">
        <v>121020</v>
      </c>
      <c r="AE8" s="75">
        <f t="shared" si="13"/>
        <v>0</v>
      </c>
      <c r="AF8" s="70">
        <v>0</v>
      </c>
      <c r="AG8" s="70">
        <v>1032357951</v>
      </c>
      <c r="AH8" s="72">
        <v>27658102</v>
      </c>
      <c r="AI8" s="73">
        <v>1060016053</v>
      </c>
      <c r="AJ8" s="74">
        <f t="shared" si="14"/>
        <v>0.02679119386178874</v>
      </c>
      <c r="AK8" s="70">
        <v>85470</v>
      </c>
      <c r="AL8" s="70">
        <v>2600740</v>
      </c>
      <c r="AM8" s="25">
        <v>0</v>
      </c>
      <c r="AN8" s="76"/>
    </row>
    <row r="9" spans="1:40" ht="12.75">
      <c r="A9" s="67" t="s">
        <v>23</v>
      </c>
      <c r="B9" s="68" t="s">
        <v>22</v>
      </c>
      <c r="C9" s="24">
        <v>3</v>
      </c>
      <c r="D9" s="24"/>
      <c r="E9" s="69">
        <f t="shared" si="0"/>
        <v>0.0791607654163515</v>
      </c>
      <c r="F9" s="70">
        <v>139355581</v>
      </c>
      <c r="G9" s="71">
        <f t="shared" si="1"/>
        <v>0.011958929520013201</v>
      </c>
      <c r="H9" s="70">
        <v>21052646</v>
      </c>
      <c r="I9" s="71">
        <f t="shared" si="2"/>
        <v>0.026932527340607325</v>
      </c>
      <c r="J9" s="70">
        <v>47412351</v>
      </c>
      <c r="K9" s="72">
        <v>-44407</v>
      </c>
      <c r="L9" s="73">
        <f t="shared" si="3"/>
        <v>47367944</v>
      </c>
      <c r="M9" s="74">
        <f t="shared" si="4"/>
        <v>-0.0009366124873242417</v>
      </c>
      <c r="N9" s="75">
        <f t="shared" si="5"/>
        <v>0.222827012505539</v>
      </c>
      <c r="O9" s="70">
        <v>392267402</v>
      </c>
      <c r="P9" s="72">
        <v>12421073</v>
      </c>
      <c r="Q9" s="73">
        <f t="shared" si="6"/>
        <v>404688475</v>
      </c>
      <c r="R9" s="74">
        <f t="shared" si="7"/>
        <v>0.031664810628337654</v>
      </c>
      <c r="S9" s="75">
        <f t="shared" si="8"/>
        <v>0.09009768034742735</v>
      </c>
      <c r="T9" s="70">
        <v>158609060</v>
      </c>
      <c r="U9" s="72">
        <v>2796894</v>
      </c>
      <c r="V9" s="73">
        <f t="shared" si="15"/>
        <v>161405954</v>
      </c>
      <c r="W9" s="74">
        <f t="shared" si="9"/>
        <v>0.017633885479177547</v>
      </c>
      <c r="X9" s="75">
        <f t="shared" si="10"/>
        <v>0.5561216573630655</v>
      </c>
      <c r="Y9" s="70">
        <v>979003377</v>
      </c>
      <c r="Z9" s="72">
        <v>-25597693</v>
      </c>
      <c r="AA9" s="73">
        <f t="shared" si="16"/>
        <v>953405684</v>
      </c>
      <c r="AB9" s="74">
        <f t="shared" si="11"/>
        <v>-0.026146685089524467</v>
      </c>
      <c r="AC9" s="75">
        <f t="shared" si="12"/>
        <v>0.012901427506996077</v>
      </c>
      <c r="AD9" s="70">
        <v>22711831</v>
      </c>
      <c r="AE9" s="75">
        <f t="shared" si="13"/>
        <v>0</v>
      </c>
      <c r="AF9" s="70">
        <v>0</v>
      </c>
      <c r="AG9" s="70">
        <v>1760412248</v>
      </c>
      <c r="AH9" s="72">
        <v>-10424133</v>
      </c>
      <c r="AI9" s="73">
        <v>1749988115</v>
      </c>
      <c r="AJ9" s="74">
        <f t="shared" si="14"/>
        <v>-0.005921415856906717</v>
      </c>
      <c r="AK9" s="70">
        <v>34705</v>
      </c>
      <c r="AL9" s="70">
        <v>6005</v>
      </c>
      <c r="AM9" s="25">
        <v>0</v>
      </c>
      <c r="AN9" s="76"/>
    </row>
    <row r="10" spans="1:40" ht="12.75">
      <c r="A10" s="67" t="s">
        <v>25</v>
      </c>
      <c r="B10" s="68" t="s">
        <v>24</v>
      </c>
      <c r="C10" s="24">
        <v>3</v>
      </c>
      <c r="D10" s="24"/>
      <c r="E10" s="69">
        <f t="shared" si="0"/>
        <v>0.04665347819847248</v>
      </c>
      <c r="F10" s="70">
        <v>39174890</v>
      </c>
      <c r="G10" s="71">
        <f t="shared" si="1"/>
        <v>0.02113481856258352</v>
      </c>
      <c r="H10" s="70">
        <v>17746891</v>
      </c>
      <c r="I10" s="71">
        <f t="shared" si="2"/>
        <v>0.004179496478665368</v>
      </c>
      <c r="J10" s="70">
        <v>3509520</v>
      </c>
      <c r="K10" s="72">
        <v>-3287</v>
      </c>
      <c r="L10" s="73">
        <f t="shared" si="3"/>
        <v>3506233</v>
      </c>
      <c r="M10" s="74">
        <f t="shared" si="4"/>
        <v>-0.0009365953178782283</v>
      </c>
      <c r="N10" s="75">
        <f t="shared" si="5"/>
        <v>0.06048131619355195</v>
      </c>
      <c r="O10" s="70">
        <v>50786115</v>
      </c>
      <c r="P10" s="72">
        <v>688242</v>
      </c>
      <c r="Q10" s="73">
        <f t="shared" si="6"/>
        <v>51474357</v>
      </c>
      <c r="R10" s="74">
        <f t="shared" si="7"/>
        <v>0.01355177492903326</v>
      </c>
      <c r="S10" s="75">
        <f t="shared" si="8"/>
        <v>0.019299118428636988</v>
      </c>
      <c r="T10" s="70">
        <v>16205455</v>
      </c>
      <c r="U10" s="72">
        <v>77084</v>
      </c>
      <c r="V10" s="73">
        <f t="shared" si="15"/>
        <v>16282539</v>
      </c>
      <c r="W10" s="74">
        <f t="shared" si="9"/>
        <v>0.004756669899117303</v>
      </c>
      <c r="X10" s="75">
        <f t="shared" si="10"/>
        <v>0.8330949761635844</v>
      </c>
      <c r="Y10" s="70">
        <v>699549215</v>
      </c>
      <c r="Z10" s="72">
        <v>-2640258</v>
      </c>
      <c r="AA10" s="73">
        <f t="shared" si="16"/>
        <v>696908957</v>
      </c>
      <c r="AB10" s="74">
        <f t="shared" si="11"/>
        <v>-0.003774227664596836</v>
      </c>
      <c r="AC10" s="75">
        <f t="shared" si="12"/>
        <v>0.01515679597450533</v>
      </c>
      <c r="AD10" s="70">
        <v>12727150</v>
      </c>
      <c r="AE10" s="75">
        <f t="shared" si="13"/>
        <v>0</v>
      </c>
      <c r="AF10" s="70">
        <v>0</v>
      </c>
      <c r="AG10" s="70">
        <v>839699236</v>
      </c>
      <c r="AH10" s="72">
        <v>-1878219</v>
      </c>
      <c r="AI10" s="73">
        <v>837821017</v>
      </c>
      <c r="AJ10" s="74">
        <f t="shared" si="14"/>
        <v>-0.00223677588293054</v>
      </c>
      <c r="AK10" s="70">
        <v>297855</v>
      </c>
      <c r="AL10" s="70">
        <v>350320</v>
      </c>
      <c r="AM10" s="25">
        <v>0</v>
      </c>
      <c r="AN10" s="76"/>
    </row>
    <row r="11" spans="1:40" ht="12.75">
      <c r="A11" s="67" t="s">
        <v>27</v>
      </c>
      <c r="B11" s="68" t="s">
        <v>26</v>
      </c>
      <c r="C11" s="24">
        <v>3</v>
      </c>
      <c r="D11" s="24"/>
      <c r="E11" s="69">
        <f t="shared" si="0"/>
        <v>0.05026540522018025</v>
      </c>
      <c r="F11" s="70">
        <v>28746199</v>
      </c>
      <c r="G11" s="71">
        <f t="shared" si="1"/>
        <v>0.003182717468147982</v>
      </c>
      <c r="H11" s="70">
        <v>1820159</v>
      </c>
      <c r="I11" s="71">
        <f t="shared" si="2"/>
        <v>0.0009905062987846875</v>
      </c>
      <c r="J11" s="70">
        <v>566459</v>
      </c>
      <c r="K11" s="72">
        <v>-531</v>
      </c>
      <c r="L11" s="73">
        <f t="shared" si="3"/>
        <v>565928</v>
      </c>
      <c r="M11" s="74">
        <f t="shared" si="4"/>
        <v>-0.0009374023539214665</v>
      </c>
      <c r="N11" s="75">
        <f t="shared" si="5"/>
        <v>0.13973229532743559</v>
      </c>
      <c r="O11" s="70">
        <v>79911270</v>
      </c>
      <c r="P11" s="72">
        <v>-823153</v>
      </c>
      <c r="Q11" s="73">
        <f t="shared" si="6"/>
        <v>79088117</v>
      </c>
      <c r="R11" s="74">
        <f t="shared" si="7"/>
        <v>-0.010300837416299353</v>
      </c>
      <c r="S11" s="75">
        <f t="shared" si="8"/>
        <v>0.05664515763677831</v>
      </c>
      <c r="T11" s="70">
        <v>32394705</v>
      </c>
      <c r="U11" s="72">
        <v>0</v>
      </c>
      <c r="V11" s="73">
        <f t="shared" si="15"/>
        <v>32394705</v>
      </c>
      <c r="W11" s="74">
        <f t="shared" si="9"/>
        <v>0</v>
      </c>
      <c r="X11" s="75">
        <f t="shared" si="10"/>
        <v>0.7274668026671087</v>
      </c>
      <c r="Y11" s="70">
        <v>416029780</v>
      </c>
      <c r="Z11" s="72">
        <v>11886566</v>
      </c>
      <c r="AA11" s="73">
        <f t="shared" si="16"/>
        <v>427916346</v>
      </c>
      <c r="AB11" s="74">
        <f t="shared" si="11"/>
        <v>0.028571430631720643</v>
      </c>
      <c r="AC11" s="75">
        <f t="shared" si="12"/>
        <v>0.021717115381564425</v>
      </c>
      <c r="AD11" s="70">
        <v>12419765</v>
      </c>
      <c r="AE11" s="75">
        <f t="shared" si="13"/>
        <v>0</v>
      </c>
      <c r="AF11" s="70">
        <v>0</v>
      </c>
      <c r="AG11" s="70">
        <v>571888337</v>
      </c>
      <c r="AH11" s="72">
        <v>11062882</v>
      </c>
      <c r="AI11" s="73">
        <v>582951219</v>
      </c>
      <c r="AJ11" s="74">
        <f t="shared" si="14"/>
        <v>0.019344479130372613</v>
      </c>
      <c r="AK11" s="70">
        <v>0</v>
      </c>
      <c r="AL11" s="70">
        <v>44250</v>
      </c>
      <c r="AM11" s="25">
        <v>0</v>
      </c>
      <c r="AN11" s="76"/>
    </row>
    <row r="12" spans="1:40" ht="12.75">
      <c r="A12" s="67" t="s">
        <v>29</v>
      </c>
      <c r="B12" s="68" t="s">
        <v>28</v>
      </c>
      <c r="C12" s="24">
        <v>3</v>
      </c>
      <c r="D12" s="24"/>
      <c r="E12" s="69">
        <f t="shared" si="0"/>
        <v>0.04865380272370738</v>
      </c>
      <c r="F12" s="70">
        <v>36427543</v>
      </c>
      <c r="G12" s="71">
        <f t="shared" si="1"/>
        <v>0.002344026657446815</v>
      </c>
      <c r="H12" s="70">
        <v>1754994</v>
      </c>
      <c r="I12" s="71">
        <f t="shared" si="2"/>
        <v>0.0003097331283536675</v>
      </c>
      <c r="J12" s="70">
        <v>231900</v>
      </c>
      <c r="K12" s="72">
        <v>-218</v>
      </c>
      <c r="L12" s="73">
        <f t="shared" si="3"/>
        <v>231682</v>
      </c>
      <c r="M12" s="74">
        <f t="shared" si="4"/>
        <v>-0.0009400603708495041</v>
      </c>
      <c r="N12" s="75">
        <f t="shared" si="5"/>
        <v>0.07228975545643923</v>
      </c>
      <c r="O12" s="70">
        <v>54123995</v>
      </c>
      <c r="P12" s="72">
        <v>-424763</v>
      </c>
      <c r="Q12" s="73">
        <f t="shared" si="6"/>
        <v>53699232</v>
      </c>
      <c r="R12" s="74">
        <f t="shared" si="7"/>
        <v>-0.007847960964448394</v>
      </c>
      <c r="S12" s="75">
        <f t="shared" si="8"/>
        <v>0.04058757472338434</v>
      </c>
      <c r="T12" s="70">
        <v>30388285</v>
      </c>
      <c r="U12" s="72">
        <v>0</v>
      </c>
      <c r="V12" s="73">
        <f t="shared" si="15"/>
        <v>30388285</v>
      </c>
      <c r="W12" s="74">
        <f t="shared" si="9"/>
        <v>0</v>
      </c>
      <c r="X12" s="75">
        <f t="shared" si="10"/>
        <v>0.8073261773877127</v>
      </c>
      <c r="Y12" s="70">
        <v>604452425</v>
      </c>
      <c r="Z12" s="72">
        <v>16767472</v>
      </c>
      <c r="AA12" s="73">
        <f t="shared" si="16"/>
        <v>621219897</v>
      </c>
      <c r="AB12" s="74">
        <f t="shared" si="11"/>
        <v>0.027739936687324895</v>
      </c>
      <c r="AC12" s="75">
        <f t="shared" si="12"/>
        <v>0.02848892992295584</v>
      </c>
      <c r="AD12" s="70">
        <v>21329920</v>
      </c>
      <c r="AE12" s="75">
        <f t="shared" si="13"/>
        <v>0</v>
      </c>
      <c r="AF12" s="70">
        <v>0</v>
      </c>
      <c r="AG12" s="70">
        <v>748709062</v>
      </c>
      <c r="AH12" s="72">
        <v>16342491</v>
      </c>
      <c r="AI12" s="73">
        <v>765051553</v>
      </c>
      <c r="AJ12" s="74">
        <f t="shared" si="14"/>
        <v>0.021827558699964018</v>
      </c>
      <c r="AK12" s="70">
        <v>0</v>
      </c>
      <c r="AL12" s="70">
        <v>0</v>
      </c>
      <c r="AM12" s="25">
        <v>0</v>
      </c>
      <c r="AN12" s="76"/>
    </row>
    <row r="13" spans="1:40" ht="12.75">
      <c r="A13" s="67" t="s">
        <v>31</v>
      </c>
      <c r="B13" s="68" t="s">
        <v>30</v>
      </c>
      <c r="C13" s="24">
        <v>3</v>
      </c>
      <c r="D13" s="24" t="s">
        <v>553</v>
      </c>
      <c r="E13" s="69">
        <f t="shared" si="0"/>
        <v>0.05532418365824097</v>
      </c>
      <c r="F13" s="70">
        <v>61767684</v>
      </c>
      <c r="G13" s="71">
        <f t="shared" si="1"/>
        <v>0.0036409353259958016</v>
      </c>
      <c r="H13" s="70">
        <v>4064988</v>
      </c>
      <c r="I13" s="71">
        <f t="shared" si="2"/>
        <v>0.006360019828959549</v>
      </c>
      <c r="J13" s="70">
        <v>7100759</v>
      </c>
      <c r="K13" s="72">
        <v>-6650</v>
      </c>
      <c r="L13" s="73">
        <f t="shared" si="3"/>
        <v>7094109</v>
      </c>
      <c r="M13" s="74">
        <f t="shared" si="4"/>
        <v>-0.0009365196030452519</v>
      </c>
      <c r="N13" s="75">
        <f t="shared" si="5"/>
        <v>0.08067882210620517</v>
      </c>
      <c r="O13" s="70">
        <v>90075328</v>
      </c>
      <c r="P13" s="72">
        <v>-686159</v>
      </c>
      <c r="Q13" s="73">
        <f t="shared" si="6"/>
        <v>89389169</v>
      </c>
      <c r="R13" s="74">
        <f t="shared" si="7"/>
        <v>-0.007617613115991096</v>
      </c>
      <c r="S13" s="75">
        <f t="shared" si="8"/>
        <v>0.0487420840323905</v>
      </c>
      <c r="T13" s="70">
        <v>54418980</v>
      </c>
      <c r="U13" s="72">
        <v>0</v>
      </c>
      <c r="V13" s="73">
        <f t="shared" si="15"/>
        <v>54418980</v>
      </c>
      <c r="W13" s="74">
        <f t="shared" si="9"/>
        <v>0</v>
      </c>
      <c r="X13" s="75">
        <f t="shared" si="10"/>
        <v>0.77788094000647</v>
      </c>
      <c r="Y13" s="70">
        <v>868479224</v>
      </c>
      <c r="Z13" s="72">
        <v>21574170</v>
      </c>
      <c r="AA13" s="73">
        <f t="shared" si="16"/>
        <v>890053394</v>
      </c>
      <c r="AB13" s="74">
        <f t="shared" si="11"/>
        <v>0.024841319635298495</v>
      </c>
      <c r="AC13" s="75">
        <f t="shared" si="12"/>
        <v>0.02737301504173796</v>
      </c>
      <c r="AD13" s="70">
        <v>30561097</v>
      </c>
      <c r="AE13" s="75">
        <f t="shared" si="13"/>
        <v>0</v>
      </c>
      <c r="AF13" s="70">
        <v>0</v>
      </c>
      <c r="AG13" s="70">
        <v>1116468060</v>
      </c>
      <c r="AH13" s="72">
        <v>20881361</v>
      </c>
      <c r="AI13" s="73">
        <v>1137349421</v>
      </c>
      <c r="AJ13" s="74">
        <f t="shared" si="14"/>
        <v>0.018703052732202657</v>
      </c>
      <c r="AK13" s="70">
        <v>0</v>
      </c>
      <c r="AL13" s="70">
        <v>385565</v>
      </c>
      <c r="AM13" s="25">
        <v>0</v>
      </c>
      <c r="AN13" s="76"/>
    </row>
    <row r="14" spans="1:40" ht="12.75">
      <c r="A14" s="67" t="s">
        <v>33</v>
      </c>
      <c r="B14" s="68" t="s">
        <v>32</v>
      </c>
      <c r="C14" s="24">
        <v>2</v>
      </c>
      <c r="D14" s="24"/>
      <c r="E14" s="69">
        <f t="shared" si="0"/>
        <v>0.034668968881378374</v>
      </c>
      <c r="F14" s="70">
        <v>7805282</v>
      </c>
      <c r="G14" s="71">
        <f t="shared" si="1"/>
        <v>0.004009631202390909</v>
      </c>
      <c r="H14" s="70">
        <v>902718</v>
      </c>
      <c r="I14" s="71">
        <f t="shared" si="2"/>
        <v>0.001065109506854334</v>
      </c>
      <c r="J14" s="70">
        <v>239796</v>
      </c>
      <c r="K14" s="72">
        <v>-225</v>
      </c>
      <c r="L14" s="73">
        <f t="shared" si="3"/>
        <v>239571</v>
      </c>
      <c r="M14" s="74">
        <f t="shared" si="4"/>
        <v>-0.000938297552919982</v>
      </c>
      <c r="N14" s="75">
        <f t="shared" si="5"/>
        <v>0.05113571216554882</v>
      </c>
      <c r="O14" s="70">
        <v>11512562</v>
      </c>
      <c r="P14" s="72">
        <v>0</v>
      </c>
      <c r="Q14" s="73">
        <f t="shared" si="6"/>
        <v>11512562</v>
      </c>
      <c r="R14" s="74">
        <f t="shared" si="7"/>
        <v>0</v>
      </c>
      <c r="S14" s="75">
        <f t="shared" si="8"/>
        <v>0.021726029064187437</v>
      </c>
      <c r="T14" s="70">
        <v>4891342</v>
      </c>
      <c r="U14" s="72">
        <v>0</v>
      </c>
      <c r="V14" s="73">
        <f t="shared" si="15"/>
        <v>4891342</v>
      </c>
      <c r="W14" s="74">
        <f t="shared" si="9"/>
        <v>0</v>
      </c>
      <c r="X14" s="75">
        <f t="shared" si="10"/>
        <v>0.8763369867968724</v>
      </c>
      <c r="Y14" s="70">
        <v>197296243</v>
      </c>
      <c r="Z14" s="72">
        <v>8535379</v>
      </c>
      <c r="AA14" s="73">
        <f t="shared" si="16"/>
        <v>205831622</v>
      </c>
      <c r="AB14" s="74">
        <f t="shared" si="11"/>
        <v>0.04326174117770707</v>
      </c>
      <c r="AC14" s="75">
        <f t="shared" si="12"/>
        <v>0.011057562382767708</v>
      </c>
      <c r="AD14" s="70">
        <v>2489471</v>
      </c>
      <c r="AE14" s="75">
        <f t="shared" si="13"/>
        <v>0</v>
      </c>
      <c r="AF14" s="70">
        <v>0</v>
      </c>
      <c r="AG14" s="70">
        <v>225137414</v>
      </c>
      <c r="AH14" s="72">
        <v>8535154</v>
      </c>
      <c r="AI14" s="73">
        <v>233672568</v>
      </c>
      <c r="AJ14" s="74">
        <f t="shared" si="14"/>
        <v>0.03791086451761412</v>
      </c>
      <c r="AK14" s="70">
        <v>0</v>
      </c>
      <c r="AL14" s="70">
        <v>0</v>
      </c>
      <c r="AM14" s="25">
        <v>0</v>
      </c>
      <c r="AN14" s="76"/>
    </row>
    <row r="15" spans="1:40" ht="12.75">
      <c r="A15" s="67" t="s">
        <v>35</v>
      </c>
      <c r="B15" s="68" t="s">
        <v>34</v>
      </c>
      <c r="C15" s="24">
        <v>3</v>
      </c>
      <c r="D15" s="24"/>
      <c r="E15" s="69">
        <f t="shared" si="0"/>
        <v>0.04368482570719776</v>
      </c>
      <c r="F15" s="70">
        <v>13398945</v>
      </c>
      <c r="G15" s="71">
        <f t="shared" si="1"/>
        <v>0.023130002212647625</v>
      </c>
      <c r="H15" s="70">
        <v>7094400</v>
      </c>
      <c r="I15" s="71">
        <f t="shared" si="2"/>
        <v>0.002745324949698668</v>
      </c>
      <c r="J15" s="70">
        <v>842042</v>
      </c>
      <c r="K15" s="72">
        <v>-788</v>
      </c>
      <c r="L15" s="73">
        <f t="shared" si="3"/>
        <v>841254</v>
      </c>
      <c r="M15" s="74">
        <f t="shared" si="4"/>
        <v>-0.0009358203035003005</v>
      </c>
      <c r="N15" s="75">
        <f t="shared" si="5"/>
        <v>0.0852067138639474</v>
      </c>
      <c r="O15" s="70">
        <v>26134477</v>
      </c>
      <c r="P15" s="72">
        <v>-41094</v>
      </c>
      <c r="Q15" s="73">
        <f t="shared" si="6"/>
        <v>26093383</v>
      </c>
      <c r="R15" s="74">
        <f t="shared" si="7"/>
        <v>-0.0015724056769913551</v>
      </c>
      <c r="S15" s="75">
        <f t="shared" si="8"/>
        <v>0.0007592270643404713</v>
      </c>
      <c r="T15" s="70">
        <v>232869</v>
      </c>
      <c r="U15" s="72">
        <v>0</v>
      </c>
      <c r="V15" s="73">
        <f t="shared" si="15"/>
        <v>232869</v>
      </c>
      <c r="W15" s="74">
        <f t="shared" si="9"/>
        <v>0</v>
      </c>
      <c r="X15" s="75">
        <f t="shared" si="10"/>
        <v>0.80237317461217</v>
      </c>
      <c r="Y15" s="70">
        <v>246102711</v>
      </c>
      <c r="Z15" s="72">
        <v>-1636705</v>
      </c>
      <c r="AA15" s="73">
        <f t="shared" si="16"/>
        <v>244466006</v>
      </c>
      <c r="AB15" s="74">
        <f t="shared" si="11"/>
        <v>-0.00665049561359769</v>
      </c>
      <c r="AC15" s="75">
        <f t="shared" si="12"/>
        <v>0.02467405636069225</v>
      </c>
      <c r="AD15" s="70">
        <v>7567990</v>
      </c>
      <c r="AE15" s="75">
        <f t="shared" si="13"/>
        <v>0.017426675229305848</v>
      </c>
      <c r="AF15" s="70">
        <v>5345084</v>
      </c>
      <c r="AG15" s="70">
        <v>306718518</v>
      </c>
      <c r="AH15" s="72">
        <v>-1678587</v>
      </c>
      <c r="AI15" s="73">
        <v>305039931</v>
      </c>
      <c r="AJ15" s="74">
        <f t="shared" si="14"/>
        <v>-0.005472727929651772</v>
      </c>
      <c r="AK15" s="70">
        <v>0</v>
      </c>
      <c r="AL15" s="70">
        <v>0</v>
      </c>
      <c r="AM15" s="25">
        <v>0</v>
      </c>
      <c r="AN15" s="76"/>
    </row>
    <row r="16" spans="1:40" ht="12.75">
      <c r="A16" s="67" t="s">
        <v>37</v>
      </c>
      <c r="B16" s="68" t="s">
        <v>36</v>
      </c>
      <c r="C16" s="24">
        <v>3</v>
      </c>
      <c r="D16" s="24"/>
      <c r="E16" s="69">
        <f t="shared" si="0"/>
        <v>0.028048643434318194</v>
      </c>
      <c r="F16" s="70">
        <v>11376806</v>
      </c>
      <c r="G16" s="71">
        <f t="shared" si="1"/>
        <v>0.02071742843876907</v>
      </c>
      <c r="H16" s="70">
        <v>8403193</v>
      </c>
      <c r="I16" s="71">
        <f t="shared" si="2"/>
        <v>0.073537420620024</v>
      </c>
      <c r="J16" s="70">
        <v>29827502</v>
      </c>
      <c r="K16" s="72">
        <v>-27938</v>
      </c>
      <c r="L16" s="73">
        <f t="shared" si="3"/>
        <v>29799564</v>
      </c>
      <c r="M16" s="74">
        <f t="shared" si="4"/>
        <v>-0.0009366523552659556</v>
      </c>
      <c r="N16" s="75">
        <f t="shared" si="5"/>
        <v>0.048465043679116984</v>
      </c>
      <c r="O16" s="70">
        <v>19657899</v>
      </c>
      <c r="P16" s="72">
        <v>-6946</v>
      </c>
      <c r="Q16" s="73">
        <f t="shared" si="6"/>
        <v>19650953</v>
      </c>
      <c r="R16" s="74">
        <f t="shared" si="7"/>
        <v>-0.00035334396620920677</v>
      </c>
      <c r="S16" s="75">
        <f t="shared" si="8"/>
        <v>0.0018826983707752579</v>
      </c>
      <c r="T16" s="70">
        <v>763641</v>
      </c>
      <c r="U16" s="72">
        <v>0</v>
      </c>
      <c r="V16" s="73">
        <f t="shared" si="15"/>
        <v>763641</v>
      </c>
      <c r="W16" s="74">
        <f t="shared" si="9"/>
        <v>0</v>
      </c>
      <c r="X16" s="75">
        <f t="shared" si="10"/>
        <v>0.8012003988621105</v>
      </c>
      <c r="Y16" s="70">
        <v>324974772</v>
      </c>
      <c r="Z16" s="72">
        <v>9061925</v>
      </c>
      <c r="AA16" s="73">
        <f t="shared" si="16"/>
        <v>334036697</v>
      </c>
      <c r="AB16" s="74">
        <f t="shared" si="11"/>
        <v>0.027885010717078062</v>
      </c>
      <c r="AC16" s="75">
        <f t="shared" si="12"/>
        <v>0.02614836659488603</v>
      </c>
      <c r="AD16" s="70">
        <v>10606035</v>
      </c>
      <c r="AE16" s="75">
        <f t="shared" si="13"/>
        <v>0</v>
      </c>
      <c r="AF16" s="70">
        <v>0</v>
      </c>
      <c r="AG16" s="70">
        <v>405609848</v>
      </c>
      <c r="AH16" s="72">
        <v>9027041</v>
      </c>
      <c r="AI16" s="73">
        <v>414636889</v>
      </c>
      <c r="AJ16" s="74">
        <f t="shared" si="14"/>
        <v>0.02225547787981716</v>
      </c>
      <c r="AK16" s="70">
        <v>0</v>
      </c>
      <c r="AL16" s="70">
        <v>0</v>
      </c>
      <c r="AM16" s="25">
        <v>0</v>
      </c>
      <c r="AN16" s="76"/>
    </row>
    <row r="17" spans="1:40" ht="12.75">
      <c r="A17" s="67" t="s">
        <v>39</v>
      </c>
      <c r="B17" s="68" t="s">
        <v>38</v>
      </c>
      <c r="C17" s="24">
        <v>3</v>
      </c>
      <c r="D17" s="24"/>
      <c r="E17" s="69">
        <f t="shared" si="0"/>
        <v>0.05295869901232784</v>
      </c>
      <c r="F17" s="70">
        <v>77454374</v>
      </c>
      <c r="G17" s="71">
        <f t="shared" si="1"/>
        <v>0.003611164961380041</v>
      </c>
      <c r="H17" s="70">
        <v>5281484</v>
      </c>
      <c r="I17" s="71">
        <f t="shared" si="2"/>
        <v>0.004519502705352955</v>
      </c>
      <c r="J17" s="70">
        <v>6609967</v>
      </c>
      <c r="K17" s="72">
        <v>-6191</v>
      </c>
      <c r="L17" s="73">
        <f t="shared" si="3"/>
        <v>6603776</v>
      </c>
      <c r="M17" s="74">
        <f t="shared" si="4"/>
        <v>-0.0009366158711533658</v>
      </c>
      <c r="N17" s="75">
        <f t="shared" si="5"/>
        <v>0.12196312943936095</v>
      </c>
      <c r="O17" s="70">
        <v>178376320</v>
      </c>
      <c r="P17" s="72">
        <v>3777189</v>
      </c>
      <c r="Q17" s="73">
        <f t="shared" si="6"/>
        <v>182153509</v>
      </c>
      <c r="R17" s="74">
        <f t="shared" si="7"/>
        <v>0.021175394805767942</v>
      </c>
      <c r="S17" s="75">
        <f t="shared" si="8"/>
        <v>0.06360631833461525</v>
      </c>
      <c r="T17" s="70">
        <v>93026975</v>
      </c>
      <c r="U17" s="72">
        <v>0</v>
      </c>
      <c r="V17" s="73">
        <f t="shared" si="15"/>
        <v>93026975</v>
      </c>
      <c r="W17" s="74">
        <f t="shared" si="9"/>
        <v>0</v>
      </c>
      <c r="X17" s="75">
        <f t="shared" si="10"/>
        <v>0.7213666656048175</v>
      </c>
      <c r="Y17" s="70">
        <v>1055029760</v>
      </c>
      <c r="Z17" s="72">
        <v>30143709</v>
      </c>
      <c r="AA17" s="73">
        <f t="shared" si="16"/>
        <v>1085173469</v>
      </c>
      <c r="AB17" s="74">
        <f t="shared" si="11"/>
        <v>0.02857143006089231</v>
      </c>
      <c r="AC17" s="75">
        <f t="shared" si="12"/>
        <v>0.031974519942145424</v>
      </c>
      <c r="AD17" s="70">
        <v>46764110</v>
      </c>
      <c r="AE17" s="75">
        <f t="shared" si="13"/>
        <v>0</v>
      </c>
      <c r="AF17" s="70">
        <v>0</v>
      </c>
      <c r="AG17" s="70">
        <v>1462542990</v>
      </c>
      <c r="AH17" s="72">
        <v>33914707</v>
      </c>
      <c r="AI17" s="73">
        <v>1496457697</v>
      </c>
      <c r="AJ17" s="74">
        <f t="shared" si="14"/>
        <v>0.023188861614249028</v>
      </c>
      <c r="AK17" s="70">
        <v>471290</v>
      </c>
      <c r="AL17" s="70">
        <v>4479060</v>
      </c>
      <c r="AM17" s="25">
        <v>0</v>
      </c>
      <c r="AN17" s="76"/>
    </row>
    <row r="18" spans="1:40" ht="12.75">
      <c r="A18" s="67" t="s">
        <v>41</v>
      </c>
      <c r="B18" s="68" t="s">
        <v>40</v>
      </c>
      <c r="C18" s="24">
        <v>3</v>
      </c>
      <c r="D18" s="24"/>
      <c r="E18" s="69">
        <f t="shared" si="0"/>
        <v>0.03623812285920621</v>
      </c>
      <c r="F18" s="70">
        <v>16825478</v>
      </c>
      <c r="G18" s="71">
        <f t="shared" si="1"/>
        <v>0.004248886962331885</v>
      </c>
      <c r="H18" s="70">
        <v>1972772</v>
      </c>
      <c r="I18" s="71">
        <f t="shared" si="2"/>
        <v>0.009884038199827869</v>
      </c>
      <c r="J18" s="70">
        <v>4589191</v>
      </c>
      <c r="K18" s="72">
        <v>-4298</v>
      </c>
      <c r="L18" s="73">
        <f t="shared" si="3"/>
        <v>4584893</v>
      </c>
      <c r="M18" s="74">
        <f t="shared" si="4"/>
        <v>-0.0009365485114914589</v>
      </c>
      <c r="N18" s="75">
        <f t="shared" si="5"/>
        <v>0.07259477601237695</v>
      </c>
      <c r="O18" s="70">
        <v>33705990</v>
      </c>
      <c r="P18" s="72">
        <v>551525</v>
      </c>
      <c r="Q18" s="73">
        <f t="shared" si="6"/>
        <v>34257515</v>
      </c>
      <c r="R18" s="74">
        <f t="shared" si="7"/>
        <v>0.01636281859693188</v>
      </c>
      <c r="S18" s="75">
        <f t="shared" si="8"/>
        <v>0.009557751442288006</v>
      </c>
      <c r="T18" s="70">
        <v>4437695</v>
      </c>
      <c r="U18" s="72">
        <v>0</v>
      </c>
      <c r="V18" s="73">
        <f t="shared" si="15"/>
        <v>4437695</v>
      </c>
      <c r="W18" s="74">
        <f t="shared" si="9"/>
        <v>0</v>
      </c>
      <c r="X18" s="75">
        <f t="shared" si="10"/>
        <v>0.8179090710811402</v>
      </c>
      <c r="Y18" s="70">
        <v>379757835</v>
      </c>
      <c r="Z18" s="72">
        <v>2817321</v>
      </c>
      <c r="AA18" s="73">
        <f t="shared" si="16"/>
        <v>382575156</v>
      </c>
      <c r="AB18" s="74">
        <f t="shared" si="11"/>
        <v>0.007418730412764229</v>
      </c>
      <c r="AC18" s="75">
        <f t="shared" si="12"/>
        <v>0.049567353442828845</v>
      </c>
      <c r="AD18" s="70">
        <v>23014283</v>
      </c>
      <c r="AE18" s="75">
        <f t="shared" si="13"/>
        <v>0</v>
      </c>
      <c r="AF18" s="70">
        <v>0</v>
      </c>
      <c r="AG18" s="70">
        <v>464303244</v>
      </c>
      <c r="AH18" s="72">
        <v>3364548</v>
      </c>
      <c r="AI18" s="73">
        <v>467667792</v>
      </c>
      <c r="AJ18" s="74">
        <f t="shared" si="14"/>
        <v>0.007246445170217247</v>
      </c>
      <c r="AK18" s="70">
        <v>12985</v>
      </c>
      <c r="AL18" s="70">
        <v>821630</v>
      </c>
      <c r="AM18" s="25">
        <v>0</v>
      </c>
      <c r="AN18" s="76"/>
    </row>
    <row r="19" spans="1:40" ht="12.75">
      <c r="A19" s="67" t="s">
        <v>43</v>
      </c>
      <c r="B19" s="68" t="s">
        <v>42</v>
      </c>
      <c r="C19" s="24">
        <v>3</v>
      </c>
      <c r="D19" s="24"/>
      <c r="E19" s="69">
        <f t="shared" si="0"/>
        <v>0.04403513226078894</v>
      </c>
      <c r="F19" s="70">
        <v>36477043</v>
      </c>
      <c r="G19" s="71">
        <f t="shared" si="1"/>
        <v>0.004990810240770376</v>
      </c>
      <c r="H19" s="70">
        <v>4134199</v>
      </c>
      <c r="I19" s="71">
        <f t="shared" si="2"/>
        <v>0.015371900862363013</v>
      </c>
      <c r="J19" s="70">
        <v>12733503</v>
      </c>
      <c r="K19" s="72">
        <v>-11926</v>
      </c>
      <c r="L19" s="73">
        <f t="shared" si="3"/>
        <v>12721577</v>
      </c>
      <c r="M19" s="74">
        <f t="shared" si="4"/>
        <v>-0.0009365843790196618</v>
      </c>
      <c r="N19" s="75">
        <f t="shared" si="5"/>
        <v>0.06276745166658902</v>
      </c>
      <c r="O19" s="70">
        <v>51994190</v>
      </c>
      <c r="P19" s="72">
        <v>632943</v>
      </c>
      <c r="Q19" s="73">
        <f t="shared" si="6"/>
        <v>52627133</v>
      </c>
      <c r="R19" s="74">
        <f t="shared" si="7"/>
        <v>0.012173340905974302</v>
      </c>
      <c r="S19" s="75">
        <f t="shared" si="8"/>
        <v>0.01736174518518944</v>
      </c>
      <c r="T19" s="70">
        <v>14381815</v>
      </c>
      <c r="U19" s="72">
        <v>0</v>
      </c>
      <c r="V19" s="73">
        <f t="shared" si="15"/>
        <v>14381815</v>
      </c>
      <c r="W19" s="74">
        <f t="shared" si="9"/>
        <v>0</v>
      </c>
      <c r="X19" s="75">
        <f t="shared" si="10"/>
        <v>0.8183969540670424</v>
      </c>
      <c r="Y19" s="70">
        <v>677929175</v>
      </c>
      <c r="Z19" s="72">
        <v>16387001</v>
      </c>
      <c r="AA19" s="73">
        <f t="shared" si="16"/>
        <v>694316176</v>
      </c>
      <c r="AB19" s="74">
        <f t="shared" si="11"/>
        <v>0.024172143056094317</v>
      </c>
      <c r="AC19" s="75">
        <f t="shared" si="12"/>
        <v>0.03707600571725688</v>
      </c>
      <c r="AD19" s="70">
        <v>30712365</v>
      </c>
      <c r="AE19" s="75">
        <f t="shared" si="13"/>
        <v>0</v>
      </c>
      <c r="AF19" s="70">
        <v>0</v>
      </c>
      <c r="AG19" s="70">
        <v>828362290</v>
      </c>
      <c r="AH19" s="72">
        <v>17008018</v>
      </c>
      <c r="AI19" s="73">
        <v>845370308</v>
      </c>
      <c r="AJ19" s="74">
        <f t="shared" si="14"/>
        <v>0.020532100755093523</v>
      </c>
      <c r="AK19" s="70">
        <v>186400</v>
      </c>
      <c r="AL19" s="70">
        <v>627535</v>
      </c>
      <c r="AM19" s="25">
        <v>0</v>
      </c>
      <c r="AN19" s="76"/>
    </row>
    <row r="20" spans="1:40" ht="12.75">
      <c r="A20" s="67" t="s">
        <v>45</v>
      </c>
      <c r="B20" s="68" t="s">
        <v>44</v>
      </c>
      <c r="C20" s="24">
        <v>3</v>
      </c>
      <c r="D20" s="24"/>
      <c r="E20" s="69">
        <f t="shared" si="0"/>
        <v>0.05297396074826445</v>
      </c>
      <c r="F20" s="70">
        <v>52599589</v>
      </c>
      <c r="G20" s="71">
        <f t="shared" si="1"/>
        <v>0.029832512047566234</v>
      </c>
      <c r="H20" s="70">
        <v>29621683</v>
      </c>
      <c r="I20" s="71">
        <f t="shared" si="2"/>
        <v>0.1029635305370229</v>
      </c>
      <c r="J20" s="70">
        <v>102235878</v>
      </c>
      <c r="K20" s="72">
        <v>-95755</v>
      </c>
      <c r="L20" s="73">
        <f t="shared" si="3"/>
        <v>102140123</v>
      </c>
      <c r="M20" s="74">
        <f t="shared" si="4"/>
        <v>-0.0009366085749270916</v>
      </c>
      <c r="N20" s="75">
        <f t="shared" si="5"/>
        <v>0.3218052355621892</v>
      </c>
      <c r="O20" s="70">
        <v>319531009</v>
      </c>
      <c r="P20" s="72">
        <v>-47440</v>
      </c>
      <c r="Q20" s="73">
        <f t="shared" si="6"/>
        <v>319483569</v>
      </c>
      <c r="R20" s="74">
        <f t="shared" si="7"/>
        <v>-0.00014846759364127942</v>
      </c>
      <c r="S20" s="75">
        <f t="shared" si="8"/>
        <v>0.11027567612800748</v>
      </c>
      <c r="T20" s="70">
        <v>109496348</v>
      </c>
      <c r="U20" s="72">
        <v>-3305205</v>
      </c>
      <c r="V20" s="73">
        <f t="shared" si="15"/>
        <v>106191143</v>
      </c>
      <c r="W20" s="74">
        <f t="shared" si="9"/>
        <v>-0.03018552728352182</v>
      </c>
      <c r="X20" s="75">
        <f t="shared" si="10"/>
        <v>0.3693214761106065</v>
      </c>
      <c r="Y20" s="70">
        <v>366711448</v>
      </c>
      <c r="Z20" s="72">
        <v>2764105</v>
      </c>
      <c r="AA20" s="73">
        <f t="shared" si="16"/>
        <v>369475553</v>
      </c>
      <c r="AB20" s="74">
        <f t="shared" si="11"/>
        <v>0.007537547614275734</v>
      </c>
      <c r="AC20" s="75">
        <f t="shared" si="12"/>
        <v>0.012827608866343246</v>
      </c>
      <c r="AD20" s="70">
        <v>12736955</v>
      </c>
      <c r="AE20" s="75">
        <f t="shared" si="13"/>
        <v>0</v>
      </c>
      <c r="AF20" s="70">
        <v>0</v>
      </c>
      <c r="AG20" s="70">
        <v>992932910</v>
      </c>
      <c r="AH20" s="72">
        <v>-684295</v>
      </c>
      <c r="AI20" s="73">
        <v>992248615</v>
      </c>
      <c r="AJ20" s="74">
        <f t="shared" si="14"/>
        <v>-0.0006891653938633175</v>
      </c>
      <c r="AK20" s="70">
        <v>0</v>
      </c>
      <c r="AL20" s="70">
        <v>424566</v>
      </c>
      <c r="AM20" s="25">
        <v>0</v>
      </c>
      <c r="AN20" s="76"/>
    </row>
    <row r="21" spans="1:40" ht="12.75">
      <c r="A21" s="67" t="s">
        <v>47</v>
      </c>
      <c r="B21" s="77" t="s">
        <v>46</v>
      </c>
      <c r="C21" s="24">
        <v>3</v>
      </c>
      <c r="D21" s="24"/>
      <c r="E21" s="69">
        <f t="shared" si="0"/>
        <v>0.06550976291399911</v>
      </c>
      <c r="F21" s="70">
        <v>43477360</v>
      </c>
      <c r="G21" s="71">
        <f t="shared" si="1"/>
        <v>0.01614959213492535</v>
      </c>
      <c r="H21" s="70">
        <v>10718122</v>
      </c>
      <c r="I21" s="71">
        <f t="shared" si="2"/>
        <v>0.058489052498724964</v>
      </c>
      <c r="J21" s="70">
        <v>38817872</v>
      </c>
      <c r="K21" s="72">
        <v>-36358</v>
      </c>
      <c r="L21" s="73">
        <f t="shared" si="3"/>
        <v>38781514</v>
      </c>
      <c r="M21" s="74">
        <f t="shared" si="4"/>
        <v>-0.0009366304263149716</v>
      </c>
      <c r="N21" s="75">
        <f t="shared" si="5"/>
        <v>0.11783339080049604</v>
      </c>
      <c r="O21" s="70">
        <v>78203378</v>
      </c>
      <c r="P21" s="72">
        <v>-120079</v>
      </c>
      <c r="Q21" s="73">
        <f t="shared" si="6"/>
        <v>78083299</v>
      </c>
      <c r="R21" s="74">
        <f t="shared" si="7"/>
        <v>-0.0015354707567747266</v>
      </c>
      <c r="S21" s="75">
        <f t="shared" si="8"/>
        <v>0.033287174573563935</v>
      </c>
      <c r="T21" s="70">
        <v>22091951</v>
      </c>
      <c r="U21" s="72">
        <v>-632743</v>
      </c>
      <c r="V21" s="73">
        <f t="shared" si="15"/>
        <v>21459208</v>
      </c>
      <c r="W21" s="74">
        <f t="shared" si="9"/>
        <v>-0.02864133638536497</v>
      </c>
      <c r="X21" s="75">
        <f t="shared" si="10"/>
        <v>0.6822110919446085</v>
      </c>
      <c r="Y21" s="70">
        <v>452768197</v>
      </c>
      <c r="Z21" s="72">
        <v>155523</v>
      </c>
      <c r="AA21" s="73">
        <f t="shared" si="16"/>
        <v>452923720</v>
      </c>
      <c r="AB21" s="74">
        <f t="shared" si="11"/>
        <v>0.0003434936486937045</v>
      </c>
      <c r="AC21" s="75">
        <f t="shared" si="12"/>
        <v>0.02651993513368207</v>
      </c>
      <c r="AD21" s="70">
        <v>17600686</v>
      </c>
      <c r="AE21" s="75">
        <f t="shared" si="13"/>
        <v>0</v>
      </c>
      <c r="AF21" s="70">
        <v>0</v>
      </c>
      <c r="AG21" s="70">
        <v>663677566</v>
      </c>
      <c r="AH21" s="72">
        <v>-633657</v>
      </c>
      <c r="AI21" s="73">
        <v>663043909</v>
      </c>
      <c r="AJ21" s="74">
        <f t="shared" si="14"/>
        <v>-0.0009547663390508516</v>
      </c>
      <c r="AK21" s="70">
        <v>0</v>
      </c>
      <c r="AL21" s="70">
        <v>0</v>
      </c>
      <c r="AM21" s="25">
        <v>0</v>
      </c>
      <c r="AN21" s="76"/>
    </row>
    <row r="22" spans="1:40" ht="12.75">
      <c r="A22" s="67" t="s">
        <v>49</v>
      </c>
      <c r="B22" s="68" t="s">
        <v>48</v>
      </c>
      <c r="C22" s="24">
        <v>3</v>
      </c>
      <c r="D22" s="24"/>
      <c r="E22" s="69">
        <f t="shared" si="0"/>
        <v>0.03086657702624201</v>
      </c>
      <c r="F22" s="70">
        <v>5686737</v>
      </c>
      <c r="G22" s="71">
        <f t="shared" si="1"/>
        <v>0.0007506456051020409</v>
      </c>
      <c r="H22" s="70">
        <v>138296</v>
      </c>
      <c r="I22" s="71">
        <f t="shared" si="2"/>
        <v>0.00038332340721001574</v>
      </c>
      <c r="J22" s="70">
        <v>70622</v>
      </c>
      <c r="K22" s="72">
        <v>-67</v>
      </c>
      <c r="L22" s="73">
        <f t="shared" si="3"/>
        <v>70555</v>
      </c>
      <c r="M22" s="74">
        <f t="shared" si="4"/>
        <v>-0.0009487128656792501</v>
      </c>
      <c r="N22" s="75">
        <f t="shared" si="5"/>
        <v>0.10461754572224793</v>
      </c>
      <c r="O22" s="70">
        <v>19274326</v>
      </c>
      <c r="P22" s="72">
        <v>-156808</v>
      </c>
      <c r="Q22" s="73">
        <f t="shared" si="6"/>
        <v>19117518</v>
      </c>
      <c r="R22" s="74">
        <f t="shared" si="7"/>
        <v>-0.008135589280787302</v>
      </c>
      <c r="S22" s="75">
        <f t="shared" si="8"/>
        <v>0.005429289567746165</v>
      </c>
      <c r="T22" s="70">
        <v>1000271</v>
      </c>
      <c r="U22" s="72">
        <v>0</v>
      </c>
      <c r="V22" s="73">
        <f t="shared" si="15"/>
        <v>1000271</v>
      </c>
      <c r="W22" s="74">
        <f t="shared" si="9"/>
        <v>0</v>
      </c>
      <c r="X22" s="75">
        <f t="shared" si="10"/>
        <v>0.8418032841830787</v>
      </c>
      <c r="Y22" s="70">
        <v>155090533</v>
      </c>
      <c r="Z22" s="72">
        <v>2111213</v>
      </c>
      <c r="AA22" s="73">
        <f t="shared" si="16"/>
        <v>157201746</v>
      </c>
      <c r="AB22" s="74">
        <f t="shared" si="11"/>
        <v>0.013612778028172744</v>
      </c>
      <c r="AC22" s="75">
        <f t="shared" si="12"/>
        <v>0.01614933448837314</v>
      </c>
      <c r="AD22" s="70">
        <v>2975290</v>
      </c>
      <c r="AE22" s="75">
        <f t="shared" si="13"/>
        <v>0</v>
      </c>
      <c r="AF22" s="70">
        <v>0</v>
      </c>
      <c r="AG22" s="70">
        <v>184236075</v>
      </c>
      <c r="AH22" s="72">
        <v>1954338</v>
      </c>
      <c r="AI22" s="73">
        <v>186190413</v>
      </c>
      <c r="AJ22" s="74">
        <f t="shared" si="14"/>
        <v>0.01060779220356274</v>
      </c>
      <c r="AK22" s="70">
        <v>0</v>
      </c>
      <c r="AL22" s="70">
        <v>0</v>
      </c>
      <c r="AM22" s="25">
        <v>0</v>
      </c>
      <c r="AN22" s="76"/>
    </row>
    <row r="23" spans="1:40" ht="12.75">
      <c r="A23" s="67" t="s">
        <v>51</v>
      </c>
      <c r="B23" s="68" t="s">
        <v>50</v>
      </c>
      <c r="C23" s="24">
        <v>3</v>
      </c>
      <c r="D23" s="24"/>
      <c r="E23" s="69">
        <f t="shared" si="0"/>
        <v>0.06169523318451966</v>
      </c>
      <c r="F23" s="70">
        <v>29729270</v>
      </c>
      <c r="G23" s="71">
        <f t="shared" si="1"/>
        <v>0.0007137336320037007</v>
      </c>
      <c r="H23" s="70">
        <v>343929</v>
      </c>
      <c r="I23" s="71">
        <f t="shared" si="2"/>
        <v>0.00040877364116196355</v>
      </c>
      <c r="J23" s="70">
        <v>196977</v>
      </c>
      <c r="K23" s="72">
        <v>-184</v>
      </c>
      <c r="L23" s="73">
        <f t="shared" si="3"/>
        <v>196793</v>
      </c>
      <c r="M23" s="74">
        <f t="shared" si="4"/>
        <v>-0.0009341192118876823</v>
      </c>
      <c r="N23" s="75">
        <f t="shared" si="5"/>
        <v>0.0642564804003242</v>
      </c>
      <c r="O23" s="70">
        <v>30963466</v>
      </c>
      <c r="P23" s="72">
        <v>-210019</v>
      </c>
      <c r="Q23" s="73">
        <f t="shared" si="6"/>
        <v>30753447</v>
      </c>
      <c r="R23" s="74">
        <f t="shared" si="7"/>
        <v>-0.006782800090920054</v>
      </c>
      <c r="S23" s="75">
        <f t="shared" si="8"/>
        <v>0.014356136005257833</v>
      </c>
      <c r="T23" s="70">
        <v>6917835</v>
      </c>
      <c r="U23" s="72">
        <v>0</v>
      </c>
      <c r="V23" s="73">
        <f t="shared" si="15"/>
        <v>6917835</v>
      </c>
      <c r="W23" s="74">
        <f t="shared" si="9"/>
        <v>0</v>
      </c>
      <c r="X23" s="75">
        <f t="shared" si="10"/>
        <v>0.8399500314861976</v>
      </c>
      <c r="Y23" s="70">
        <v>404749281</v>
      </c>
      <c r="Z23" s="72">
        <v>5020554</v>
      </c>
      <c r="AA23" s="73">
        <f t="shared" si="16"/>
        <v>409769835</v>
      </c>
      <c r="AB23" s="74">
        <f t="shared" si="11"/>
        <v>0.012404108507854273</v>
      </c>
      <c r="AC23" s="75">
        <f t="shared" si="12"/>
        <v>0.018619611650535002</v>
      </c>
      <c r="AD23" s="70">
        <v>8972289</v>
      </c>
      <c r="AE23" s="75">
        <f t="shared" si="13"/>
        <v>0</v>
      </c>
      <c r="AF23" s="70">
        <v>0</v>
      </c>
      <c r="AG23" s="70">
        <v>481873047</v>
      </c>
      <c r="AH23" s="72">
        <v>4810351</v>
      </c>
      <c r="AI23" s="73">
        <v>486683398</v>
      </c>
      <c r="AJ23" s="74">
        <f t="shared" si="14"/>
        <v>0.009982610627317364</v>
      </c>
      <c r="AK23" s="70">
        <v>0</v>
      </c>
      <c r="AL23" s="70">
        <v>0</v>
      </c>
      <c r="AM23" s="25">
        <v>0</v>
      </c>
      <c r="AN23" s="76"/>
    </row>
    <row r="24" spans="1:40" ht="12.75">
      <c r="A24" s="67" t="s">
        <v>53</v>
      </c>
      <c r="B24" s="68" t="s">
        <v>52</v>
      </c>
      <c r="C24" s="24">
        <v>3</v>
      </c>
      <c r="D24" s="24"/>
      <c r="E24" s="69">
        <f t="shared" si="0"/>
        <v>0.06711551503695456</v>
      </c>
      <c r="F24" s="70">
        <v>54141431</v>
      </c>
      <c r="G24" s="71">
        <f t="shared" si="1"/>
        <v>0.00249149660904352</v>
      </c>
      <c r="H24" s="70">
        <v>2009866</v>
      </c>
      <c r="I24" s="71">
        <f t="shared" si="2"/>
        <v>0.0009441567051261749</v>
      </c>
      <c r="J24" s="70">
        <v>761642</v>
      </c>
      <c r="K24" s="72">
        <v>-713</v>
      </c>
      <c r="L24" s="73">
        <f t="shared" si="3"/>
        <v>760929</v>
      </c>
      <c r="M24" s="74">
        <f t="shared" si="4"/>
        <v>-0.0009361353496787205</v>
      </c>
      <c r="N24" s="75">
        <f t="shared" si="5"/>
        <v>0.1263201583716692</v>
      </c>
      <c r="O24" s="70">
        <v>101901239</v>
      </c>
      <c r="P24" s="72">
        <v>-2112</v>
      </c>
      <c r="Q24" s="73">
        <f t="shared" si="6"/>
        <v>101899127</v>
      </c>
      <c r="R24" s="74">
        <f t="shared" si="7"/>
        <v>-2.0725950152578617E-05</v>
      </c>
      <c r="S24" s="75">
        <f t="shared" si="8"/>
        <v>0.0434591832380925</v>
      </c>
      <c r="T24" s="70">
        <v>35058099</v>
      </c>
      <c r="U24" s="72">
        <v>0</v>
      </c>
      <c r="V24" s="73">
        <f t="shared" si="15"/>
        <v>35058099</v>
      </c>
      <c r="W24" s="74">
        <f t="shared" si="9"/>
        <v>0</v>
      </c>
      <c r="X24" s="75">
        <f t="shared" si="10"/>
        <v>0.7341446789611032</v>
      </c>
      <c r="Y24" s="70">
        <v>592227348</v>
      </c>
      <c r="Z24" s="72">
        <v>8189804</v>
      </c>
      <c r="AA24" s="73">
        <f t="shared" si="16"/>
        <v>600417152</v>
      </c>
      <c r="AB24" s="74">
        <f t="shared" si="11"/>
        <v>0.013828817645212831</v>
      </c>
      <c r="AC24" s="75">
        <f t="shared" si="12"/>
        <v>0.025524811078010797</v>
      </c>
      <c r="AD24" s="70">
        <v>20590616</v>
      </c>
      <c r="AE24" s="75">
        <f t="shared" si="13"/>
        <v>0</v>
      </c>
      <c r="AF24" s="70">
        <v>0</v>
      </c>
      <c r="AG24" s="70">
        <v>806690241</v>
      </c>
      <c r="AH24" s="72">
        <v>8186979</v>
      </c>
      <c r="AI24" s="73">
        <v>814877220</v>
      </c>
      <c r="AJ24" s="74">
        <f t="shared" si="14"/>
        <v>0.010148850926783432</v>
      </c>
      <c r="AK24" s="70">
        <v>0</v>
      </c>
      <c r="AL24" s="70">
        <v>38705</v>
      </c>
      <c r="AM24" s="25">
        <v>0</v>
      </c>
      <c r="AN24" s="76"/>
    </row>
    <row r="25" spans="1:40" ht="12.75">
      <c r="A25" s="67" t="s">
        <v>55</v>
      </c>
      <c r="B25" s="68" t="s">
        <v>54</v>
      </c>
      <c r="C25" s="24">
        <v>3</v>
      </c>
      <c r="D25" s="24"/>
      <c r="E25" s="69">
        <f t="shared" si="0"/>
        <v>0.04503591974902713</v>
      </c>
      <c r="F25" s="70">
        <v>27565824</v>
      </c>
      <c r="G25" s="71">
        <f t="shared" si="1"/>
        <v>0.01608697702896928</v>
      </c>
      <c r="H25" s="70">
        <v>9846602</v>
      </c>
      <c r="I25" s="71">
        <f t="shared" si="2"/>
        <v>0.05300953074693234</v>
      </c>
      <c r="J25" s="70">
        <v>32446354</v>
      </c>
      <c r="K25" s="72">
        <v>-30390</v>
      </c>
      <c r="L25" s="73">
        <f t="shared" si="3"/>
        <v>32415964</v>
      </c>
      <c r="M25" s="74">
        <f t="shared" si="4"/>
        <v>-0.0009366229561571078</v>
      </c>
      <c r="N25" s="75">
        <f t="shared" si="5"/>
        <v>0.20936165611821841</v>
      </c>
      <c r="O25" s="70">
        <v>128147190</v>
      </c>
      <c r="P25" s="72">
        <v>-3293230</v>
      </c>
      <c r="Q25" s="73">
        <f t="shared" si="6"/>
        <v>124853960</v>
      </c>
      <c r="R25" s="74">
        <f t="shared" si="7"/>
        <v>-0.025698807753802483</v>
      </c>
      <c r="S25" s="75">
        <f t="shared" si="8"/>
        <v>0.0374164848823601</v>
      </c>
      <c r="T25" s="70">
        <v>22902080</v>
      </c>
      <c r="U25" s="72">
        <v>-237348</v>
      </c>
      <c r="V25" s="73">
        <f t="shared" si="15"/>
        <v>22664732</v>
      </c>
      <c r="W25" s="74">
        <f t="shared" si="9"/>
        <v>-0.010363600162081349</v>
      </c>
      <c r="X25" s="75">
        <f t="shared" si="10"/>
        <v>0.631777002842202</v>
      </c>
      <c r="Y25" s="70">
        <v>386701410</v>
      </c>
      <c r="Z25" s="72">
        <v>8893473</v>
      </c>
      <c r="AA25" s="73">
        <f t="shared" si="16"/>
        <v>395594883</v>
      </c>
      <c r="AB25" s="74">
        <f t="shared" si="11"/>
        <v>0.022998294730810522</v>
      </c>
      <c r="AC25" s="75">
        <f t="shared" si="12"/>
        <v>0.0073060569712433375</v>
      </c>
      <c r="AD25" s="70">
        <v>4471930</v>
      </c>
      <c r="AE25" s="75">
        <f t="shared" si="13"/>
        <v>6.371661047433439E-06</v>
      </c>
      <c r="AF25" s="70">
        <v>3900</v>
      </c>
      <c r="AG25" s="70">
        <v>612085290</v>
      </c>
      <c r="AH25" s="72">
        <v>5332505</v>
      </c>
      <c r="AI25" s="73">
        <v>617417795</v>
      </c>
      <c r="AJ25" s="74">
        <f t="shared" si="14"/>
        <v>0.008712029331729243</v>
      </c>
      <c r="AK25" s="70">
        <v>0</v>
      </c>
      <c r="AL25" s="70">
        <v>0</v>
      </c>
      <c r="AM25" s="25">
        <v>0</v>
      </c>
      <c r="AN25" s="76"/>
    </row>
    <row r="26" spans="1:40" ht="12.75">
      <c r="A26" s="67" t="s">
        <v>57</v>
      </c>
      <c r="B26" s="68" t="s">
        <v>56</v>
      </c>
      <c r="C26" s="24">
        <v>3</v>
      </c>
      <c r="D26" s="24"/>
      <c r="E26" s="69">
        <f t="shared" si="0"/>
        <v>0.04763741749651616</v>
      </c>
      <c r="F26" s="70">
        <v>166539680</v>
      </c>
      <c r="G26" s="71">
        <f t="shared" si="1"/>
        <v>0.009461652832552217</v>
      </c>
      <c r="H26" s="70">
        <v>33077793</v>
      </c>
      <c r="I26" s="71">
        <f t="shared" si="2"/>
        <v>0.016973137487549313</v>
      </c>
      <c r="J26" s="70">
        <v>59337828</v>
      </c>
      <c r="K26" s="72">
        <v>-55577</v>
      </c>
      <c r="L26" s="73">
        <f t="shared" si="3"/>
        <v>59282251</v>
      </c>
      <c r="M26" s="74">
        <f t="shared" si="4"/>
        <v>-0.0009366200596354824</v>
      </c>
      <c r="N26" s="75">
        <f t="shared" si="5"/>
        <v>0.5708690943468769</v>
      </c>
      <c r="O26" s="70">
        <v>1995749587</v>
      </c>
      <c r="P26" s="72">
        <v>-58338412</v>
      </c>
      <c r="Q26" s="73">
        <f t="shared" si="6"/>
        <v>1937411175</v>
      </c>
      <c r="R26" s="74">
        <f t="shared" si="7"/>
        <v>-0.029231328609564684</v>
      </c>
      <c r="S26" s="75">
        <f t="shared" si="8"/>
        <v>0.22800628618207577</v>
      </c>
      <c r="T26" s="70">
        <v>797106475</v>
      </c>
      <c r="U26" s="72">
        <v>-8137769</v>
      </c>
      <c r="V26" s="73">
        <f t="shared" si="15"/>
        <v>788968706</v>
      </c>
      <c r="W26" s="74">
        <f t="shared" si="9"/>
        <v>-0.01020913674048376</v>
      </c>
      <c r="X26" s="75">
        <f t="shared" si="10"/>
        <v>0.12422114664306322</v>
      </c>
      <c r="Y26" s="70">
        <v>434275221</v>
      </c>
      <c r="Z26" s="72">
        <v>9545574</v>
      </c>
      <c r="AA26" s="73">
        <f t="shared" si="16"/>
        <v>443820795</v>
      </c>
      <c r="AB26" s="74">
        <f t="shared" si="11"/>
        <v>0.021980471227484564</v>
      </c>
      <c r="AC26" s="75">
        <f t="shared" si="12"/>
        <v>0.0028296646038785244</v>
      </c>
      <c r="AD26" s="70">
        <v>9892464</v>
      </c>
      <c r="AE26" s="75">
        <f t="shared" si="13"/>
        <v>1.6004074878311758E-06</v>
      </c>
      <c r="AF26" s="70">
        <v>5595</v>
      </c>
      <c r="AG26" s="70">
        <v>3495984643</v>
      </c>
      <c r="AH26" s="72">
        <v>-56986184</v>
      </c>
      <c r="AI26" s="73">
        <v>3438998459</v>
      </c>
      <c r="AJ26" s="74">
        <f t="shared" si="14"/>
        <v>-0.016300467484633627</v>
      </c>
      <c r="AK26" s="70">
        <v>223940</v>
      </c>
      <c r="AL26" s="70">
        <v>9057450</v>
      </c>
      <c r="AM26" s="25">
        <v>0</v>
      </c>
      <c r="AN26" s="76"/>
    </row>
    <row r="27" spans="1:40" ht="12.75">
      <c r="A27" s="67" t="s">
        <v>59</v>
      </c>
      <c r="B27" s="68" t="s">
        <v>58</v>
      </c>
      <c r="C27" s="24">
        <v>3</v>
      </c>
      <c r="D27" s="24"/>
      <c r="E27" s="69">
        <f t="shared" si="0"/>
        <v>0.042954446750246095</v>
      </c>
      <c r="F27" s="70">
        <v>17463207</v>
      </c>
      <c r="G27" s="71">
        <f t="shared" si="1"/>
        <v>0.019289382778137354</v>
      </c>
      <c r="H27" s="70">
        <v>7842133</v>
      </c>
      <c r="I27" s="71">
        <f t="shared" si="2"/>
        <v>0.06728608263274505</v>
      </c>
      <c r="J27" s="70">
        <v>27355277</v>
      </c>
      <c r="K27" s="72">
        <v>-25621</v>
      </c>
      <c r="L27" s="73">
        <f t="shared" si="3"/>
        <v>27329656</v>
      </c>
      <c r="M27" s="74">
        <f t="shared" si="4"/>
        <v>-0.0009366017386700197</v>
      </c>
      <c r="N27" s="75">
        <f t="shared" si="5"/>
        <v>0.1919573197790781</v>
      </c>
      <c r="O27" s="70">
        <v>78040591</v>
      </c>
      <c r="P27" s="72">
        <v>-1841017</v>
      </c>
      <c r="Q27" s="73">
        <f t="shared" si="6"/>
        <v>76199574</v>
      </c>
      <c r="R27" s="74">
        <f t="shared" si="7"/>
        <v>-0.023590505612649703</v>
      </c>
      <c r="S27" s="75">
        <f t="shared" si="8"/>
        <v>0.04803583632033494</v>
      </c>
      <c r="T27" s="70">
        <v>19529055</v>
      </c>
      <c r="U27" s="72">
        <v>-183644</v>
      </c>
      <c r="V27" s="73">
        <f t="shared" si="15"/>
        <v>19345411</v>
      </c>
      <c r="W27" s="74">
        <f t="shared" si="9"/>
        <v>-0.009403629617510935</v>
      </c>
      <c r="X27" s="75">
        <f t="shared" si="10"/>
        <v>0.621076830347701</v>
      </c>
      <c r="Y27" s="70">
        <v>252499894</v>
      </c>
      <c r="Z27" s="72">
        <v>7016785</v>
      </c>
      <c r="AA27" s="73">
        <f t="shared" si="16"/>
        <v>259516679</v>
      </c>
      <c r="AB27" s="74">
        <f t="shared" si="11"/>
        <v>0.027789259190738512</v>
      </c>
      <c r="AC27" s="75">
        <f t="shared" si="12"/>
        <v>0.009395919882629467</v>
      </c>
      <c r="AD27" s="70">
        <v>3819928</v>
      </c>
      <c r="AE27" s="75">
        <f t="shared" si="13"/>
        <v>4.181509128043799E-06</v>
      </c>
      <c r="AF27" s="70">
        <v>1700</v>
      </c>
      <c r="AG27" s="70">
        <v>406551785</v>
      </c>
      <c r="AH27" s="72">
        <v>4966503</v>
      </c>
      <c r="AI27" s="73">
        <v>411518288</v>
      </c>
      <c r="AJ27" s="74">
        <f t="shared" si="14"/>
        <v>0.012216163311151124</v>
      </c>
      <c r="AK27" s="70">
        <v>0</v>
      </c>
      <c r="AL27" s="70">
        <v>0</v>
      </c>
      <c r="AM27" s="25">
        <v>0</v>
      </c>
      <c r="AN27" s="76"/>
    </row>
    <row r="28" spans="1:40" ht="12.75">
      <c r="A28" s="67" t="s">
        <v>61</v>
      </c>
      <c r="B28" s="68" t="s">
        <v>60</v>
      </c>
      <c r="C28" s="24">
        <v>3</v>
      </c>
      <c r="D28" s="24"/>
      <c r="E28" s="69">
        <f t="shared" si="0"/>
        <v>0.044357994884141806</v>
      </c>
      <c r="F28" s="70">
        <v>16657357</v>
      </c>
      <c r="G28" s="71">
        <f t="shared" si="1"/>
        <v>0.021554272000643884</v>
      </c>
      <c r="H28" s="70">
        <v>8094081</v>
      </c>
      <c r="I28" s="71">
        <f t="shared" si="2"/>
        <v>0.07259211232744918</v>
      </c>
      <c r="J28" s="70">
        <v>27259860</v>
      </c>
      <c r="K28" s="72">
        <v>-25531</v>
      </c>
      <c r="L28" s="73">
        <f t="shared" si="3"/>
        <v>27234329</v>
      </c>
      <c r="M28" s="74">
        <f t="shared" si="4"/>
        <v>-0.0009365785444239258</v>
      </c>
      <c r="N28" s="75">
        <f t="shared" si="5"/>
        <v>0.16205934910201178</v>
      </c>
      <c r="O28" s="70">
        <v>60856683</v>
      </c>
      <c r="P28" s="72">
        <v>-1282224</v>
      </c>
      <c r="Q28" s="73">
        <f t="shared" si="6"/>
        <v>59574459</v>
      </c>
      <c r="R28" s="74">
        <f t="shared" si="7"/>
        <v>-0.02106956765947957</v>
      </c>
      <c r="S28" s="75">
        <f t="shared" si="8"/>
        <v>0.0217608037456998</v>
      </c>
      <c r="T28" s="70">
        <v>8171638</v>
      </c>
      <c r="U28" s="72">
        <v>-52273</v>
      </c>
      <c r="V28" s="73">
        <f t="shared" si="15"/>
        <v>8119365</v>
      </c>
      <c r="W28" s="74">
        <f t="shared" si="9"/>
        <v>-0.006396881506498453</v>
      </c>
      <c r="X28" s="75">
        <f t="shared" si="10"/>
        <v>0.668599764246451</v>
      </c>
      <c r="Y28" s="70">
        <v>251073228</v>
      </c>
      <c r="Z28" s="72">
        <v>2731214</v>
      </c>
      <c r="AA28" s="73">
        <f t="shared" si="16"/>
        <v>253804442</v>
      </c>
      <c r="AB28" s="74">
        <f t="shared" si="11"/>
        <v>0.01087815702915167</v>
      </c>
      <c r="AC28" s="75">
        <f t="shared" si="12"/>
        <v>0.009073373597325981</v>
      </c>
      <c r="AD28" s="70">
        <v>3407242</v>
      </c>
      <c r="AE28" s="75">
        <f t="shared" si="13"/>
        <v>2.3300962765956255E-06</v>
      </c>
      <c r="AF28" s="70">
        <v>875</v>
      </c>
      <c r="AG28" s="70">
        <v>375520964</v>
      </c>
      <c r="AH28" s="72">
        <v>1371186</v>
      </c>
      <c r="AI28" s="73">
        <v>376892150</v>
      </c>
      <c r="AJ28" s="74">
        <f t="shared" si="14"/>
        <v>0.003651423306422914</v>
      </c>
      <c r="AK28" s="70">
        <v>0</v>
      </c>
      <c r="AL28" s="70">
        <v>0</v>
      </c>
      <c r="AM28" s="25">
        <v>0</v>
      </c>
      <c r="AN28" s="76"/>
    </row>
    <row r="29" spans="1:40" ht="12.75">
      <c r="A29" s="67" t="s">
        <v>63</v>
      </c>
      <c r="B29" s="68" t="s">
        <v>62</v>
      </c>
      <c r="C29" s="24">
        <v>3</v>
      </c>
      <c r="D29" s="24"/>
      <c r="E29" s="69">
        <f t="shared" si="0"/>
        <v>0.07097107169475042</v>
      </c>
      <c r="F29" s="70">
        <v>47737564</v>
      </c>
      <c r="G29" s="71">
        <f t="shared" si="1"/>
        <v>0.013393471724222611</v>
      </c>
      <c r="H29" s="70">
        <v>9008906</v>
      </c>
      <c r="I29" s="71">
        <f t="shared" si="2"/>
        <v>0.04025819445687794</v>
      </c>
      <c r="J29" s="70">
        <v>27079035</v>
      </c>
      <c r="K29" s="72">
        <v>-25363</v>
      </c>
      <c r="L29" s="73">
        <f t="shared" si="3"/>
        <v>27053672</v>
      </c>
      <c r="M29" s="74">
        <f t="shared" si="4"/>
        <v>-0.000936628650171618</v>
      </c>
      <c r="N29" s="75">
        <f t="shared" si="5"/>
        <v>0.14219767904576175</v>
      </c>
      <c r="O29" s="70">
        <v>95647010</v>
      </c>
      <c r="P29" s="72">
        <v>-2106774</v>
      </c>
      <c r="Q29" s="73">
        <f t="shared" si="6"/>
        <v>93540236</v>
      </c>
      <c r="R29" s="74">
        <f t="shared" si="7"/>
        <v>-0.022026553678991114</v>
      </c>
      <c r="S29" s="75">
        <f t="shared" si="8"/>
        <v>0.022835906858515494</v>
      </c>
      <c r="T29" s="70">
        <v>15360210</v>
      </c>
      <c r="U29" s="72">
        <v>-161102</v>
      </c>
      <c r="V29" s="73">
        <f t="shared" si="15"/>
        <v>15199108</v>
      </c>
      <c r="W29" s="74">
        <f t="shared" si="9"/>
        <v>-0.010488268064043396</v>
      </c>
      <c r="X29" s="75">
        <f t="shared" si="10"/>
        <v>0.695685164586099</v>
      </c>
      <c r="Y29" s="70">
        <v>467941575</v>
      </c>
      <c r="Z29" s="72">
        <v>11490669</v>
      </c>
      <c r="AA29" s="73">
        <f t="shared" si="16"/>
        <v>479432244</v>
      </c>
      <c r="AB29" s="74">
        <f t="shared" si="11"/>
        <v>0.024555777075375276</v>
      </c>
      <c r="AC29" s="75">
        <f t="shared" si="12"/>
        <v>0.014653665016678495</v>
      </c>
      <c r="AD29" s="70">
        <v>9856555</v>
      </c>
      <c r="AE29" s="75">
        <f t="shared" si="13"/>
        <v>4.8466170943470504E-06</v>
      </c>
      <c r="AF29" s="70">
        <v>3260</v>
      </c>
      <c r="AG29" s="70">
        <v>672634115</v>
      </c>
      <c r="AH29" s="72">
        <v>9197430</v>
      </c>
      <c r="AI29" s="73">
        <v>681831545</v>
      </c>
      <c r="AJ29" s="74">
        <f t="shared" si="14"/>
        <v>0.013673748914742453</v>
      </c>
      <c r="AK29" s="70">
        <v>0</v>
      </c>
      <c r="AL29" s="70">
        <v>362765</v>
      </c>
      <c r="AM29" s="25">
        <v>0</v>
      </c>
      <c r="AN29" s="76"/>
    </row>
    <row r="30" spans="1:40" ht="12.75">
      <c r="A30" s="67" t="s">
        <v>65</v>
      </c>
      <c r="B30" s="68" t="s">
        <v>64</v>
      </c>
      <c r="C30" s="24">
        <v>3</v>
      </c>
      <c r="D30" s="24"/>
      <c r="E30" s="69">
        <f t="shared" si="0"/>
        <v>0.05736957511088937</v>
      </c>
      <c r="F30" s="70">
        <v>22917656</v>
      </c>
      <c r="G30" s="71">
        <f t="shared" si="1"/>
        <v>0.0025170771985156353</v>
      </c>
      <c r="H30" s="70">
        <v>1005507</v>
      </c>
      <c r="I30" s="71">
        <f t="shared" si="2"/>
        <v>0.0006566083727077525</v>
      </c>
      <c r="J30" s="70">
        <v>262298</v>
      </c>
      <c r="K30" s="72">
        <v>-245</v>
      </c>
      <c r="L30" s="73">
        <f t="shared" si="3"/>
        <v>262053</v>
      </c>
      <c r="M30" s="74">
        <f t="shared" si="4"/>
        <v>-0.0009340521086702911</v>
      </c>
      <c r="N30" s="75">
        <f t="shared" si="5"/>
        <v>0.17237981178356468</v>
      </c>
      <c r="O30" s="70">
        <v>68861260</v>
      </c>
      <c r="P30" s="72">
        <v>-2080445</v>
      </c>
      <c r="Q30" s="73">
        <f t="shared" si="6"/>
        <v>66780815</v>
      </c>
      <c r="R30" s="74">
        <f t="shared" si="7"/>
        <v>-0.030212125075840902</v>
      </c>
      <c r="S30" s="75">
        <f t="shared" si="8"/>
        <v>0.012368000152480496</v>
      </c>
      <c r="T30" s="70">
        <v>4940695</v>
      </c>
      <c r="U30" s="72">
        <v>-50935</v>
      </c>
      <c r="V30" s="73">
        <f t="shared" si="15"/>
        <v>4889760</v>
      </c>
      <c r="W30" s="74">
        <f t="shared" si="9"/>
        <v>-0.010309278350515464</v>
      </c>
      <c r="X30" s="75">
        <f t="shared" si="10"/>
        <v>0.7449866060257968</v>
      </c>
      <c r="Y30" s="70">
        <v>297602810</v>
      </c>
      <c r="Z30" s="72">
        <v>8422329</v>
      </c>
      <c r="AA30" s="73">
        <f t="shared" si="16"/>
        <v>306025139</v>
      </c>
      <c r="AB30" s="74">
        <f t="shared" si="11"/>
        <v>0.028300569473789578</v>
      </c>
      <c r="AC30" s="75">
        <f t="shared" si="12"/>
        <v>0.009692269340725446</v>
      </c>
      <c r="AD30" s="70">
        <v>3871810</v>
      </c>
      <c r="AE30" s="75">
        <f t="shared" si="13"/>
        <v>3.0052015319813987E-05</v>
      </c>
      <c r="AF30" s="70">
        <v>12005</v>
      </c>
      <c r="AG30" s="70">
        <v>399474041</v>
      </c>
      <c r="AH30" s="72">
        <v>6290704</v>
      </c>
      <c r="AI30" s="73">
        <v>405764745</v>
      </c>
      <c r="AJ30" s="74">
        <f t="shared" si="14"/>
        <v>0.015747466304074562</v>
      </c>
      <c r="AK30" s="70">
        <v>0</v>
      </c>
      <c r="AL30" s="70">
        <v>0</v>
      </c>
      <c r="AM30" s="25">
        <v>0</v>
      </c>
      <c r="AN30" s="76"/>
    </row>
    <row r="31" spans="1:40" ht="12.75">
      <c r="A31" s="67" t="s">
        <v>67</v>
      </c>
      <c r="B31" s="68" t="s">
        <v>66</v>
      </c>
      <c r="C31" s="24">
        <v>2</v>
      </c>
      <c r="D31" s="24"/>
      <c r="E31" s="69">
        <f t="shared" si="0"/>
        <v>0.03227988617546705</v>
      </c>
      <c r="F31" s="70">
        <v>11762161</v>
      </c>
      <c r="G31" s="71">
        <f t="shared" si="1"/>
        <v>0.0023997360034345196</v>
      </c>
      <c r="H31" s="70">
        <v>874417</v>
      </c>
      <c r="I31" s="71">
        <f t="shared" si="2"/>
        <v>0.0003831846126957102</v>
      </c>
      <c r="J31" s="70">
        <v>139625</v>
      </c>
      <c r="K31" s="72">
        <v>-131</v>
      </c>
      <c r="L31" s="73">
        <f t="shared" si="3"/>
        <v>139494</v>
      </c>
      <c r="M31" s="74">
        <f t="shared" si="4"/>
        <v>-0.0009382273948075201</v>
      </c>
      <c r="N31" s="75">
        <f t="shared" si="5"/>
        <v>0.16585146661718433</v>
      </c>
      <c r="O31" s="70">
        <v>60433040</v>
      </c>
      <c r="P31" s="72">
        <v>-1831304</v>
      </c>
      <c r="Q31" s="73">
        <f t="shared" si="6"/>
        <v>58601736</v>
      </c>
      <c r="R31" s="74">
        <f t="shared" si="7"/>
        <v>-0.030303026291578248</v>
      </c>
      <c r="S31" s="75">
        <f t="shared" si="8"/>
        <v>0.010500205200334295</v>
      </c>
      <c r="T31" s="70">
        <v>3826070</v>
      </c>
      <c r="U31" s="72">
        <v>-39444</v>
      </c>
      <c r="V31" s="73">
        <f t="shared" si="15"/>
        <v>3786626</v>
      </c>
      <c r="W31" s="74">
        <f t="shared" si="9"/>
        <v>-0.010309272961550625</v>
      </c>
      <c r="X31" s="75">
        <f t="shared" si="10"/>
        <v>0.7789557250124841</v>
      </c>
      <c r="Y31" s="70">
        <v>283836275</v>
      </c>
      <c r="Z31" s="72">
        <v>8109608</v>
      </c>
      <c r="AA31" s="73">
        <f t="shared" si="16"/>
        <v>291945883</v>
      </c>
      <c r="AB31" s="74">
        <f t="shared" si="11"/>
        <v>0.028571429074736837</v>
      </c>
      <c r="AC31" s="75">
        <f t="shared" si="12"/>
        <v>0.009605714409007695</v>
      </c>
      <c r="AD31" s="70">
        <v>3500135</v>
      </c>
      <c r="AE31" s="75">
        <f t="shared" si="13"/>
        <v>2.408196939233559E-05</v>
      </c>
      <c r="AF31" s="70">
        <v>8775</v>
      </c>
      <c r="AG31" s="70">
        <v>364380498</v>
      </c>
      <c r="AH31" s="72">
        <v>6238729</v>
      </c>
      <c r="AI31" s="73">
        <v>370619227</v>
      </c>
      <c r="AJ31" s="74">
        <f t="shared" si="14"/>
        <v>0.017121467900293612</v>
      </c>
      <c r="AK31" s="70">
        <v>0</v>
      </c>
      <c r="AL31" s="70">
        <v>0</v>
      </c>
      <c r="AM31" s="25">
        <v>0</v>
      </c>
      <c r="AN31" s="76"/>
    </row>
    <row r="32" spans="1:40" ht="12.75">
      <c r="A32" s="67" t="s">
        <v>69</v>
      </c>
      <c r="B32" s="68" t="s">
        <v>68</v>
      </c>
      <c r="C32" s="24">
        <v>3</v>
      </c>
      <c r="D32" s="24"/>
      <c r="E32" s="69">
        <f t="shared" si="0"/>
        <v>0.03255983937206605</v>
      </c>
      <c r="F32" s="70">
        <v>30985236</v>
      </c>
      <c r="G32" s="71">
        <f t="shared" si="1"/>
        <v>0.0037176748447718985</v>
      </c>
      <c r="H32" s="70">
        <v>3537887</v>
      </c>
      <c r="I32" s="71">
        <f t="shared" si="2"/>
        <v>0.0008403148734944495</v>
      </c>
      <c r="J32" s="70">
        <v>799677</v>
      </c>
      <c r="K32" s="72">
        <v>-749</v>
      </c>
      <c r="L32" s="73">
        <f t="shared" si="3"/>
        <v>798928</v>
      </c>
      <c r="M32" s="74">
        <f t="shared" si="4"/>
        <v>-0.000936628163621062</v>
      </c>
      <c r="N32" s="75">
        <f t="shared" si="5"/>
        <v>0.14902568478051115</v>
      </c>
      <c r="O32" s="70">
        <v>141818759</v>
      </c>
      <c r="P32" s="72">
        <v>-458893</v>
      </c>
      <c r="Q32" s="73">
        <f t="shared" si="6"/>
        <v>141359866</v>
      </c>
      <c r="R32" s="74">
        <f t="shared" si="7"/>
        <v>-0.00323577080518664</v>
      </c>
      <c r="S32" s="75">
        <f t="shared" si="8"/>
        <v>0.015967529400283842</v>
      </c>
      <c r="T32" s="70">
        <v>15195335</v>
      </c>
      <c r="U32" s="72">
        <v>0</v>
      </c>
      <c r="V32" s="73">
        <f t="shared" si="15"/>
        <v>15195335</v>
      </c>
      <c r="W32" s="74">
        <f t="shared" si="9"/>
        <v>0</v>
      </c>
      <c r="X32" s="75">
        <f t="shared" si="10"/>
        <v>0.7694956648125655</v>
      </c>
      <c r="Y32" s="70">
        <v>732282629</v>
      </c>
      <c r="Z32" s="72">
        <v>0</v>
      </c>
      <c r="AA32" s="73">
        <f t="shared" si="16"/>
        <v>732282629</v>
      </c>
      <c r="AB32" s="74">
        <f t="shared" si="11"/>
        <v>0</v>
      </c>
      <c r="AC32" s="75">
        <f t="shared" si="12"/>
        <v>0.028393291916307146</v>
      </c>
      <c r="AD32" s="70">
        <v>27020184</v>
      </c>
      <c r="AE32" s="75">
        <f t="shared" si="13"/>
        <v>0</v>
      </c>
      <c r="AF32" s="70">
        <v>0</v>
      </c>
      <c r="AG32" s="70">
        <v>951639707</v>
      </c>
      <c r="AH32" s="72">
        <v>-459642</v>
      </c>
      <c r="AI32" s="73">
        <v>951180065</v>
      </c>
      <c r="AJ32" s="74">
        <f t="shared" si="14"/>
        <v>-0.0004830000226125495</v>
      </c>
      <c r="AK32" s="70">
        <v>0</v>
      </c>
      <c r="AL32" s="70">
        <v>13415</v>
      </c>
      <c r="AM32" s="25">
        <v>0</v>
      </c>
      <c r="AN32" s="76"/>
    </row>
    <row r="33" spans="1:40" ht="12.75">
      <c r="A33" s="67" t="s">
        <v>71</v>
      </c>
      <c r="B33" s="68" t="s">
        <v>70</v>
      </c>
      <c r="C33" s="24">
        <v>3</v>
      </c>
      <c r="D33" s="24"/>
      <c r="E33" s="69">
        <f t="shared" si="0"/>
        <v>0.0316265890408345</v>
      </c>
      <c r="F33" s="70">
        <v>18964554</v>
      </c>
      <c r="G33" s="71">
        <f t="shared" si="1"/>
        <v>0.005395881467874196</v>
      </c>
      <c r="H33" s="70">
        <v>3235584</v>
      </c>
      <c r="I33" s="71">
        <f t="shared" si="2"/>
        <v>0.010423771872476954</v>
      </c>
      <c r="J33" s="70">
        <v>6250506</v>
      </c>
      <c r="K33" s="72">
        <v>-5854</v>
      </c>
      <c r="L33" s="73">
        <f t="shared" si="3"/>
        <v>6244652</v>
      </c>
      <c r="M33" s="74">
        <f t="shared" si="4"/>
        <v>-0.0009365641757643301</v>
      </c>
      <c r="N33" s="75">
        <f t="shared" si="5"/>
        <v>0.11972126015261148</v>
      </c>
      <c r="O33" s="70">
        <v>71789604</v>
      </c>
      <c r="P33" s="72">
        <v>-704797</v>
      </c>
      <c r="Q33" s="73">
        <f t="shared" si="6"/>
        <v>71084807</v>
      </c>
      <c r="R33" s="74">
        <f t="shared" si="7"/>
        <v>-0.009817535697787106</v>
      </c>
      <c r="S33" s="75">
        <f t="shared" si="8"/>
        <v>0.05036809762728764</v>
      </c>
      <c r="T33" s="70">
        <v>30202704</v>
      </c>
      <c r="U33" s="72">
        <v>0</v>
      </c>
      <c r="V33" s="73">
        <f t="shared" si="15"/>
        <v>30202704</v>
      </c>
      <c r="W33" s="74">
        <f t="shared" si="9"/>
        <v>0</v>
      </c>
      <c r="X33" s="75">
        <f t="shared" si="10"/>
        <v>0.762706572385896</v>
      </c>
      <c r="Y33" s="70">
        <v>457349035</v>
      </c>
      <c r="Z33" s="72">
        <v>295790</v>
      </c>
      <c r="AA33" s="73">
        <f t="shared" si="16"/>
        <v>457644825</v>
      </c>
      <c r="AB33" s="74">
        <f t="shared" si="11"/>
        <v>0.0006467489321366995</v>
      </c>
      <c r="AC33" s="75">
        <f t="shared" si="12"/>
        <v>0.019757827453019187</v>
      </c>
      <c r="AD33" s="70">
        <v>11847575</v>
      </c>
      <c r="AE33" s="75">
        <f t="shared" si="13"/>
        <v>0</v>
      </c>
      <c r="AF33" s="70">
        <v>0</v>
      </c>
      <c r="AG33" s="70">
        <v>599639562</v>
      </c>
      <c r="AH33" s="72">
        <v>-414861</v>
      </c>
      <c r="AI33" s="73">
        <v>599224701</v>
      </c>
      <c r="AJ33" s="74">
        <f t="shared" si="14"/>
        <v>-0.0006918506154202014</v>
      </c>
      <c r="AK33" s="70">
        <v>0</v>
      </c>
      <c r="AL33" s="70">
        <v>0</v>
      </c>
      <c r="AM33" s="25">
        <v>0</v>
      </c>
      <c r="AN33" s="76"/>
    </row>
    <row r="34" spans="1:40" ht="12.75">
      <c r="A34" s="67" t="s">
        <v>73</v>
      </c>
      <c r="B34" s="68" t="s">
        <v>72</v>
      </c>
      <c r="C34" s="24">
        <v>3</v>
      </c>
      <c r="D34" s="24"/>
      <c r="E34" s="69">
        <f t="shared" si="0"/>
        <v>0.034671280566489215</v>
      </c>
      <c r="F34" s="70">
        <v>19200301</v>
      </c>
      <c r="G34" s="71">
        <f t="shared" si="1"/>
        <v>0.005301986345031344</v>
      </c>
      <c r="H34" s="70">
        <v>2936140</v>
      </c>
      <c r="I34" s="71">
        <f t="shared" si="2"/>
        <v>0.00989037488550621</v>
      </c>
      <c r="J34" s="70">
        <v>5477103</v>
      </c>
      <c r="K34" s="72">
        <v>-5130</v>
      </c>
      <c r="L34" s="73">
        <f t="shared" si="3"/>
        <v>5471973</v>
      </c>
      <c r="M34" s="74">
        <f t="shared" si="4"/>
        <v>-0.0009366265341367508</v>
      </c>
      <c r="N34" s="75">
        <f t="shared" si="5"/>
        <v>0.11897819588407356</v>
      </c>
      <c r="O34" s="70">
        <v>65887880</v>
      </c>
      <c r="P34" s="72">
        <v>-672570</v>
      </c>
      <c r="Q34" s="73">
        <f t="shared" si="6"/>
        <v>65215310</v>
      </c>
      <c r="R34" s="74">
        <f t="shared" si="7"/>
        <v>-0.010207795424590988</v>
      </c>
      <c r="S34" s="75">
        <f t="shared" si="8"/>
        <v>0.017979117425040766</v>
      </c>
      <c r="T34" s="70">
        <v>9956496</v>
      </c>
      <c r="U34" s="72">
        <v>0</v>
      </c>
      <c r="V34" s="73">
        <f t="shared" si="15"/>
        <v>9956496</v>
      </c>
      <c r="W34" s="74">
        <f t="shared" si="9"/>
        <v>0</v>
      </c>
      <c r="X34" s="75">
        <f t="shared" si="10"/>
        <v>0.7802644944573518</v>
      </c>
      <c r="Y34" s="70">
        <v>432095755</v>
      </c>
      <c r="Z34" s="72">
        <v>158155</v>
      </c>
      <c r="AA34" s="73">
        <f t="shared" si="16"/>
        <v>432253910</v>
      </c>
      <c r="AB34" s="74">
        <f t="shared" si="11"/>
        <v>0.00036601840719310006</v>
      </c>
      <c r="AC34" s="75">
        <f t="shared" si="12"/>
        <v>0.03291455043650711</v>
      </c>
      <c r="AD34" s="70">
        <v>18227457</v>
      </c>
      <c r="AE34" s="75">
        <f t="shared" si="13"/>
        <v>0</v>
      </c>
      <c r="AF34" s="70">
        <v>0</v>
      </c>
      <c r="AG34" s="70">
        <v>553781132</v>
      </c>
      <c r="AH34" s="72">
        <v>-519545</v>
      </c>
      <c r="AI34" s="73">
        <v>553261587</v>
      </c>
      <c r="AJ34" s="74">
        <f t="shared" si="14"/>
        <v>-0.0009381775036712518</v>
      </c>
      <c r="AK34" s="70">
        <v>0</v>
      </c>
      <c r="AL34" s="70">
        <v>0</v>
      </c>
      <c r="AM34" s="25">
        <v>0</v>
      </c>
      <c r="AN34" s="76"/>
    </row>
    <row r="35" spans="1:40" ht="12.75">
      <c r="A35" s="67" t="s">
        <v>75</v>
      </c>
      <c r="B35" s="68" t="s">
        <v>74</v>
      </c>
      <c r="C35" s="24">
        <v>3</v>
      </c>
      <c r="D35" s="24"/>
      <c r="E35" s="69">
        <f t="shared" si="0"/>
        <v>0.042722248102013034</v>
      </c>
      <c r="F35" s="70">
        <v>57536926</v>
      </c>
      <c r="G35" s="71">
        <f t="shared" si="1"/>
        <v>0.04369963448243344</v>
      </c>
      <c r="H35" s="70">
        <v>58853238</v>
      </c>
      <c r="I35" s="71">
        <f t="shared" si="2"/>
        <v>0.013419112736197943</v>
      </c>
      <c r="J35" s="70">
        <v>18072422</v>
      </c>
      <c r="K35" s="72">
        <v>-16927</v>
      </c>
      <c r="L35" s="73">
        <f t="shared" si="3"/>
        <v>18055495</v>
      </c>
      <c r="M35" s="74">
        <f t="shared" si="4"/>
        <v>-0.0009366204485486228</v>
      </c>
      <c r="N35" s="75">
        <f t="shared" si="5"/>
        <v>0.16185719890256645</v>
      </c>
      <c r="O35" s="70">
        <v>217983980</v>
      </c>
      <c r="P35" s="72">
        <v>4624426</v>
      </c>
      <c r="Q35" s="73">
        <f t="shared" si="6"/>
        <v>222608406</v>
      </c>
      <c r="R35" s="74">
        <f t="shared" si="7"/>
        <v>0.021214522278196774</v>
      </c>
      <c r="S35" s="75">
        <f t="shared" si="8"/>
        <v>0.043397976575289286</v>
      </c>
      <c r="T35" s="70">
        <v>58446975</v>
      </c>
      <c r="U35" s="72">
        <v>0</v>
      </c>
      <c r="V35" s="73">
        <f t="shared" si="15"/>
        <v>58446975</v>
      </c>
      <c r="W35" s="74">
        <f t="shared" si="9"/>
        <v>0</v>
      </c>
      <c r="X35" s="75">
        <f t="shared" si="10"/>
        <v>0.6738562025195856</v>
      </c>
      <c r="Y35" s="70">
        <v>907527487</v>
      </c>
      <c r="Z35" s="72">
        <v>26096636</v>
      </c>
      <c r="AA35" s="73">
        <f t="shared" si="16"/>
        <v>933624123</v>
      </c>
      <c r="AB35" s="74">
        <f t="shared" si="11"/>
        <v>0.028755752716942227</v>
      </c>
      <c r="AC35" s="75">
        <f t="shared" si="12"/>
        <v>0.02104762668191428</v>
      </c>
      <c r="AD35" s="70">
        <v>28346255</v>
      </c>
      <c r="AE35" s="75">
        <f t="shared" si="13"/>
        <v>0</v>
      </c>
      <c r="AF35" s="70">
        <v>0</v>
      </c>
      <c r="AG35" s="70">
        <v>1346767283</v>
      </c>
      <c r="AH35" s="72">
        <v>30704135</v>
      </c>
      <c r="AI35" s="73">
        <v>1377471418</v>
      </c>
      <c r="AJ35" s="74">
        <f t="shared" si="14"/>
        <v>0.022798396863045862</v>
      </c>
      <c r="AK35" s="70">
        <v>0</v>
      </c>
      <c r="AL35" s="70">
        <v>5354935</v>
      </c>
      <c r="AM35" s="25">
        <v>0</v>
      </c>
      <c r="AN35" s="76"/>
    </row>
    <row r="36" spans="1:40" ht="12.75">
      <c r="A36" s="67" t="s">
        <v>77</v>
      </c>
      <c r="B36" s="68" t="s">
        <v>76</v>
      </c>
      <c r="C36" s="24">
        <v>3</v>
      </c>
      <c r="D36" s="24"/>
      <c r="E36" s="69">
        <f t="shared" si="0"/>
        <v>0.03300454085088679</v>
      </c>
      <c r="F36" s="70">
        <v>30207742</v>
      </c>
      <c r="G36" s="71">
        <f t="shared" si="1"/>
        <v>0.012740299703631813</v>
      </c>
      <c r="H36" s="70">
        <v>11660689</v>
      </c>
      <c r="I36" s="71">
        <f t="shared" si="2"/>
        <v>0.00930272526441607</v>
      </c>
      <c r="J36" s="70">
        <v>8514414</v>
      </c>
      <c r="K36" s="72">
        <v>-7976</v>
      </c>
      <c r="L36" s="73">
        <f t="shared" si="3"/>
        <v>8506438</v>
      </c>
      <c r="M36" s="74">
        <f t="shared" si="4"/>
        <v>-0.000936764409153701</v>
      </c>
      <c r="N36" s="75">
        <f t="shared" si="5"/>
        <v>0.1300162616055251</v>
      </c>
      <c r="O36" s="70">
        <v>118998707</v>
      </c>
      <c r="P36" s="72">
        <v>2084907</v>
      </c>
      <c r="Q36" s="73">
        <f t="shared" si="6"/>
        <v>121083614</v>
      </c>
      <c r="R36" s="74">
        <f t="shared" si="7"/>
        <v>0.017520417259659804</v>
      </c>
      <c r="S36" s="75">
        <f t="shared" si="8"/>
        <v>0.014043575019291236</v>
      </c>
      <c r="T36" s="70">
        <v>12853525</v>
      </c>
      <c r="U36" s="72">
        <v>21151</v>
      </c>
      <c r="V36" s="73">
        <f t="shared" si="15"/>
        <v>12874676</v>
      </c>
      <c r="W36" s="74">
        <f t="shared" si="9"/>
        <v>0.0016455408146792416</v>
      </c>
      <c r="X36" s="75">
        <f t="shared" si="10"/>
        <v>0.7772695606619748</v>
      </c>
      <c r="Y36" s="70">
        <v>711403878</v>
      </c>
      <c r="Z36" s="72">
        <v>21005248</v>
      </c>
      <c r="AA36" s="73">
        <f t="shared" si="16"/>
        <v>732409126</v>
      </c>
      <c r="AB36" s="74">
        <f t="shared" si="11"/>
        <v>0.029526473849219022</v>
      </c>
      <c r="AC36" s="75">
        <f t="shared" si="12"/>
        <v>0.02362303689427415</v>
      </c>
      <c r="AD36" s="70">
        <v>21621225</v>
      </c>
      <c r="AE36" s="75">
        <f t="shared" si="13"/>
        <v>0</v>
      </c>
      <c r="AF36" s="70">
        <v>0</v>
      </c>
      <c r="AG36" s="70">
        <v>915260180</v>
      </c>
      <c r="AH36" s="72">
        <v>23103330</v>
      </c>
      <c r="AI36" s="73">
        <v>938363510</v>
      </c>
      <c r="AJ36" s="74">
        <f t="shared" si="14"/>
        <v>0.02524236332449206</v>
      </c>
      <c r="AK36" s="70">
        <v>0</v>
      </c>
      <c r="AL36" s="70">
        <v>0</v>
      </c>
      <c r="AM36" s="25">
        <v>0</v>
      </c>
      <c r="AN36" s="76"/>
    </row>
    <row r="37" spans="1:40" ht="12.75">
      <c r="A37" s="67" t="s">
        <v>79</v>
      </c>
      <c r="B37" s="68" t="s">
        <v>78</v>
      </c>
      <c r="C37" s="24">
        <v>3</v>
      </c>
      <c r="D37" s="24"/>
      <c r="E37" s="69">
        <f t="shared" si="0"/>
        <v>0.01720453970351759</v>
      </c>
      <c r="F37" s="70">
        <v>12240168</v>
      </c>
      <c r="G37" s="71">
        <f t="shared" si="1"/>
        <v>0.014049420826608117</v>
      </c>
      <c r="H37" s="70">
        <v>9995459</v>
      </c>
      <c r="I37" s="71">
        <f t="shared" si="2"/>
        <v>0.021894586063872887</v>
      </c>
      <c r="J37" s="70">
        <v>15576901</v>
      </c>
      <c r="K37" s="72">
        <v>-14590</v>
      </c>
      <c r="L37" s="73">
        <f t="shared" si="3"/>
        <v>15562311</v>
      </c>
      <c r="M37" s="74">
        <f t="shared" si="4"/>
        <v>-0.0009366433027981624</v>
      </c>
      <c r="N37" s="75">
        <f t="shared" si="5"/>
        <v>0.6970817735602258</v>
      </c>
      <c r="O37" s="70">
        <v>495938756</v>
      </c>
      <c r="P37" s="72">
        <v>10551690</v>
      </c>
      <c r="Q37" s="73">
        <f t="shared" si="6"/>
        <v>506490446</v>
      </c>
      <c r="R37" s="74">
        <f t="shared" si="7"/>
        <v>0.021276195643802436</v>
      </c>
      <c r="S37" s="75">
        <f t="shared" si="8"/>
        <v>0.10214085954109008</v>
      </c>
      <c r="T37" s="70">
        <v>72668104</v>
      </c>
      <c r="U37" s="72">
        <v>-2181583</v>
      </c>
      <c r="V37" s="73">
        <f t="shared" si="15"/>
        <v>70486521</v>
      </c>
      <c r="W37" s="74">
        <f t="shared" si="9"/>
        <v>-0.030021190590028328</v>
      </c>
      <c r="X37" s="75">
        <f t="shared" si="10"/>
        <v>0.13994756400955666</v>
      </c>
      <c r="Y37" s="70">
        <v>99565680</v>
      </c>
      <c r="Z37" s="72">
        <v>1402334</v>
      </c>
      <c r="AA37" s="73">
        <f t="shared" si="16"/>
        <v>100968014</v>
      </c>
      <c r="AB37" s="74">
        <f t="shared" si="11"/>
        <v>0.014084511851875064</v>
      </c>
      <c r="AC37" s="75">
        <f t="shared" si="12"/>
        <v>0.007681256295128819</v>
      </c>
      <c r="AD37" s="70">
        <v>5464829</v>
      </c>
      <c r="AE37" s="75">
        <f t="shared" si="13"/>
        <v>0</v>
      </c>
      <c r="AF37" s="70">
        <v>0</v>
      </c>
      <c r="AG37" s="70">
        <v>711449897</v>
      </c>
      <c r="AH37" s="72">
        <v>9757851</v>
      </c>
      <c r="AI37" s="73">
        <v>721207748</v>
      </c>
      <c r="AJ37" s="74">
        <f t="shared" si="14"/>
        <v>0.013715443689213156</v>
      </c>
      <c r="AK37" s="70">
        <v>9422</v>
      </c>
      <c r="AL37" s="70">
        <v>675862</v>
      </c>
      <c r="AM37" s="25">
        <v>0</v>
      </c>
      <c r="AN37" s="76"/>
    </row>
    <row r="38" spans="1:40" ht="12.75">
      <c r="A38" s="67" t="s">
        <v>81</v>
      </c>
      <c r="B38" s="68" t="s">
        <v>80</v>
      </c>
      <c r="C38" s="24">
        <v>3</v>
      </c>
      <c r="D38" s="24"/>
      <c r="E38" s="69">
        <f t="shared" si="0"/>
        <v>0.05533148818385109</v>
      </c>
      <c r="F38" s="70">
        <v>21082298</v>
      </c>
      <c r="G38" s="71">
        <f t="shared" si="1"/>
        <v>0.01588089422242158</v>
      </c>
      <c r="H38" s="70">
        <v>6050908</v>
      </c>
      <c r="I38" s="71">
        <f t="shared" si="2"/>
        <v>0.024012917538868254</v>
      </c>
      <c r="J38" s="70">
        <v>9149356</v>
      </c>
      <c r="K38" s="72">
        <v>-8569</v>
      </c>
      <c r="L38" s="73">
        <f t="shared" si="3"/>
        <v>9140787</v>
      </c>
      <c r="M38" s="74">
        <f t="shared" si="4"/>
        <v>-0.0009365686502962613</v>
      </c>
      <c r="N38" s="75">
        <f t="shared" si="5"/>
        <v>0.2756124669156457</v>
      </c>
      <c r="O38" s="70">
        <v>105013336</v>
      </c>
      <c r="P38" s="72">
        <v>2234327</v>
      </c>
      <c r="Q38" s="73">
        <f t="shared" si="6"/>
        <v>107247663</v>
      </c>
      <c r="R38" s="74">
        <f t="shared" si="7"/>
        <v>0.021276602430761748</v>
      </c>
      <c r="S38" s="75">
        <f t="shared" si="8"/>
        <v>0.04799907519351883</v>
      </c>
      <c r="T38" s="70">
        <v>18288516</v>
      </c>
      <c r="U38" s="72">
        <v>-554197</v>
      </c>
      <c r="V38" s="73">
        <f t="shared" si="15"/>
        <v>17734319</v>
      </c>
      <c r="W38" s="74">
        <f t="shared" si="9"/>
        <v>-0.03030300544888388</v>
      </c>
      <c r="X38" s="75">
        <f t="shared" si="10"/>
        <v>0.5645451832364569</v>
      </c>
      <c r="Y38" s="70">
        <v>215101928</v>
      </c>
      <c r="Z38" s="72">
        <v>3029605</v>
      </c>
      <c r="AA38" s="73">
        <f t="shared" si="16"/>
        <v>218131533</v>
      </c>
      <c r="AB38" s="74">
        <f t="shared" si="11"/>
        <v>0.014084508810167429</v>
      </c>
      <c r="AC38" s="75">
        <f t="shared" si="12"/>
        <v>0.016617974709237624</v>
      </c>
      <c r="AD38" s="70">
        <v>6331749</v>
      </c>
      <c r="AE38" s="75">
        <f t="shared" si="13"/>
        <v>0</v>
      </c>
      <c r="AF38" s="70">
        <v>0</v>
      </c>
      <c r="AG38" s="70">
        <v>381018091</v>
      </c>
      <c r="AH38" s="72">
        <v>4701166</v>
      </c>
      <c r="AI38" s="73">
        <v>385719257</v>
      </c>
      <c r="AJ38" s="74">
        <f t="shared" si="14"/>
        <v>0.01233843250765749</v>
      </c>
      <c r="AK38" s="70">
        <v>0</v>
      </c>
      <c r="AL38" s="70">
        <v>0</v>
      </c>
      <c r="AM38" s="25">
        <v>0</v>
      </c>
      <c r="AN38" s="76"/>
    </row>
    <row r="39" spans="1:40" ht="12.75">
      <c r="A39" s="67" t="s">
        <v>83</v>
      </c>
      <c r="B39" s="68" t="s">
        <v>82</v>
      </c>
      <c r="C39" s="24">
        <v>3</v>
      </c>
      <c r="D39" s="24"/>
      <c r="E39" s="69">
        <f t="shared" si="0"/>
        <v>0.08374387774817771</v>
      </c>
      <c r="F39" s="70">
        <v>42473067</v>
      </c>
      <c r="G39" s="71">
        <f t="shared" si="1"/>
        <v>0.008710453695509381</v>
      </c>
      <c r="H39" s="70">
        <v>4417752</v>
      </c>
      <c r="I39" s="71">
        <f t="shared" si="2"/>
        <v>0.026495570371291254</v>
      </c>
      <c r="J39" s="70">
        <v>13437975</v>
      </c>
      <c r="K39" s="72">
        <v>-12586</v>
      </c>
      <c r="L39" s="73">
        <f t="shared" si="3"/>
        <v>13425389</v>
      </c>
      <c r="M39" s="74">
        <f t="shared" si="4"/>
        <v>-0.000936599450438031</v>
      </c>
      <c r="N39" s="75">
        <f t="shared" si="5"/>
        <v>0.5116686882507685</v>
      </c>
      <c r="O39" s="70">
        <v>259507191</v>
      </c>
      <c r="P39" s="72">
        <v>5466049</v>
      </c>
      <c r="Q39" s="73">
        <f t="shared" si="6"/>
        <v>264973240</v>
      </c>
      <c r="R39" s="74">
        <f t="shared" si="7"/>
        <v>0.021063188958027758</v>
      </c>
      <c r="S39" s="75">
        <f t="shared" si="8"/>
        <v>0.09399232152288951</v>
      </c>
      <c r="T39" s="70">
        <v>47670854</v>
      </c>
      <c r="U39" s="72">
        <v>-1440882</v>
      </c>
      <c r="V39" s="73">
        <f t="shared" si="15"/>
        <v>46229972</v>
      </c>
      <c r="W39" s="74">
        <f t="shared" si="9"/>
        <v>-0.03022563850020392</v>
      </c>
      <c r="X39" s="75">
        <f t="shared" si="10"/>
        <v>0.2648571821231408</v>
      </c>
      <c r="Y39" s="70">
        <v>134329782</v>
      </c>
      <c r="Z39" s="72">
        <v>1910435</v>
      </c>
      <c r="AA39" s="73">
        <f t="shared" si="16"/>
        <v>136240217</v>
      </c>
      <c r="AB39" s="74">
        <f t="shared" si="11"/>
        <v>0.014221976478752864</v>
      </c>
      <c r="AC39" s="75">
        <f t="shared" si="12"/>
        <v>0.010531906288222884</v>
      </c>
      <c r="AD39" s="70">
        <v>5341553</v>
      </c>
      <c r="AE39" s="75">
        <f t="shared" si="13"/>
        <v>0</v>
      </c>
      <c r="AF39" s="70">
        <v>0</v>
      </c>
      <c r="AG39" s="70">
        <v>507178174</v>
      </c>
      <c r="AH39" s="72">
        <v>5923016</v>
      </c>
      <c r="AI39" s="73">
        <v>513101190</v>
      </c>
      <c r="AJ39" s="74">
        <f t="shared" si="14"/>
        <v>0.011678373210121617</v>
      </c>
      <c r="AK39" s="70">
        <v>264616</v>
      </c>
      <c r="AL39" s="70">
        <v>121738</v>
      </c>
      <c r="AM39" s="25">
        <v>0</v>
      </c>
      <c r="AN39" s="76"/>
    </row>
    <row r="40" spans="1:40" ht="12.75">
      <c r="A40" s="67" t="s">
        <v>85</v>
      </c>
      <c r="B40" s="68" t="s">
        <v>84</v>
      </c>
      <c r="C40" s="24">
        <v>3</v>
      </c>
      <c r="D40" s="24"/>
      <c r="E40" s="69">
        <f t="shared" si="0"/>
        <v>0.01909110314873141</v>
      </c>
      <c r="F40" s="70">
        <v>13894164</v>
      </c>
      <c r="G40" s="71">
        <f t="shared" si="1"/>
        <v>0.00787355947019008</v>
      </c>
      <c r="H40" s="70">
        <v>5730236</v>
      </c>
      <c r="I40" s="71">
        <f t="shared" si="2"/>
        <v>0.014100344547474436</v>
      </c>
      <c r="J40" s="70">
        <v>10261979</v>
      </c>
      <c r="K40" s="72">
        <v>-9612</v>
      </c>
      <c r="L40" s="73">
        <f t="shared" si="3"/>
        <v>10252367</v>
      </c>
      <c r="M40" s="74">
        <f t="shared" si="4"/>
        <v>-0.0009366614373309476</v>
      </c>
      <c r="N40" s="75">
        <f t="shared" si="5"/>
        <v>0.5311386884876106</v>
      </c>
      <c r="O40" s="70">
        <v>386553254</v>
      </c>
      <c r="P40" s="72">
        <v>8193846</v>
      </c>
      <c r="Q40" s="73">
        <f t="shared" si="6"/>
        <v>394747100</v>
      </c>
      <c r="R40" s="74">
        <f t="shared" si="7"/>
        <v>0.021197198355494894</v>
      </c>
      <c r="S40" s="75">
        <f t="shared" si="8"/>
        <v>0.01802685335183649</v>
      </c>
      <c r="T40" s="70">
        <v>13119622</v>
      </c>
      <c r="U40" s="72">
        <v>-397564</v>
      </c>
      <c r="V40" s="73">
        <f t="shared" si="15"/>
        <v>12722058</v>
      </c>
      <c r="W40" s="74">
        <f t="shared" si="9"/>
        <v>-0.030303007205542964</v>
      </c>
      <c r="X40" s="75">
        <f t="shared" si="10"/>
        <v>0.3951407436630642</v>
      </c>
      <c r="Y40" s="70">
        <v>287576378</v>
      </c>
      <c r="Z40" s="72">
        <v>3861467</v>
      </c>
      <c r="AA40" s="73">
        <f t="shared" si="16"/>
        <v>291437845</v>
      </c>
      <c r="AB40" s="74">
        <f t="shared" si="11"/>
        <v>0.013427622348035831</v>
      </c>
      <c r="AC40" s="75">
        <f t="shared" si="12"/>
        <v>0.014628707331092878</v>
      </c>
      <c r="AD40" s="70">
        <v>10646512</v>
      </c>
      <c r="AE40" s="75">
        <f t="shared" si="13"/>
        <v>0</v>
      </c>
      <c r="AF40" s="70">
        <v>0</v>
      </c>
      <c r="AG40" s="70">
        <v>727782145</v>
      </c>
      <c r="AH40" s="72">
        <v>11648137</v>
      </c>
      <c r="AI40" s="73">
        <v>739430282</v>
      </c>
      <c r="AJ40" s="74">
        <f t="shared" si="14"/>
        <v>0.016004977698374286</v>
      </c>
      <c r="AK40" s="70">
        <v>0</v>
      </c>
      <c r="AL40" s="70">
        <v>0</v>
      </c>
      <c r="AM40" s="25">
        <v>0</v>
      </c>
      <c r="AN40" s="76"/>
    </row>
    <row r="41" spans="1:40" ht="12.75">
      <c r="A41" s="67" t="s">
        <v>87</v>
      </c>
      <c r="B41" s="68" t="s">
        <v>86</v>
      </c>
      <c r="C41" s="24">
        <v>3</v>
      </c>
      <c r="D41" s="24"/>
      <c r="E41" s="69">
        <f t="shared" si="0"/>
        <v>0.03240035222180034</v>
      </c>
      <c r="F41" s="70">
        <v>15236937</v>
      </c>
      <c r="G41" s="71">
        <f t="shared" si="1"/>
        <v>0.006483042349557628</v>
      </c>
      <c r="H41" s="70">
        <v>3048785</v>
      </c>
      <c r="I41" s="71">
        <f t="shared" si="2"/>
        <v>0.002499849443104071</v>
      </c>
      <c r="J41" s="70">
        <v>1175606</v>
      </c>
      <c r="K41" s="72">
        <v>-1101</v>
      </c>
      <c r="L41" s="73">
        <f t="shared" si="3"/>
        <v>1174505</v>
      </c>
      <c r="M41" s="74">
        <f t="shared" si="4"/>
        <v>-0.0009365382619687208</v>
      </c>
      <c r="N41" s="75">
        <f t="shared" si="5"/>
        <v>0.2684916333543121</v>
      </c>
      <c r="O41" s="70">
        <v>126263754</v>
      </c>
      <c r="P41" s="72">
        <v>2654286</v>
      </c>
      <c r="Q41" s="73">
        <f t="shared" si="6"/>
        <v>128918040</v>
      </c>
      <c r="R41" s="74">
        <f t="shared" si="7"/>
        <v>0.02102175736039022</v>
      </c>
      <c r="S41" s="75">
        <f t="shared" si="8"/>
        <v>0.015051987470000285</v>
      </c>
      <c r="T41" s="70">
        <v>7078509</v>
      </c>
      <c r="U41" s="72">
        <v>-214500</v>
      </c>
      <c r="V41" s="73">
        <f t="shared" si="15"/>
        <v>6864009</v>
      </c>
      <c r="W41" s="74">
        <f t="shared" si="9"/>
        <v>-0.03030299177411514</v>
      </c>
      <c r="X41" s="75">
        <f t="shared" si="10"/>
        <v>0.6520780931203242</v>
      </c>
      <c r="Y41" s="70">
        <v>306653235</v>
      </c>
      <c r="Z41" s="72">
        <v>4166445</v>
      </c>
      <c r="AA41" s="73">
        <f t="shared" si="16"/>
        <v>310819680</v>
      </c>
      <c r="AB41" s="74">
        <f t="shared" si="11"/>
        <v>0.01358682878398462</v>
      </c>
      <c r="AC41" s="75">
        <f t="shared" si="12"/>
        <v>0.022995042040901373</v>
      </c>
      <c r="AD41" s="70">
        <v>10813895</v>
      </c>
      <c r="AE41" s="75">
        <f t="shared" si="13"/>
        <v>0</v>
      </c>
      <c r="AF41" s="70">
        <v>0</v>
      </c>
      <c r="AG41" s="70">
        <v>470270721</v>
      </c>
      <c r="AH41" s="72">
        <v>6605130</v>
      </c>
      <c r="AI41" s="73">
        <v>476875851</v>
      </c>
      <c r="AJ41" s="74">
        <f t="shared" si="14"/>
        <v>0.014045377917542096</v>
      </c>
      <c r="AK41" s="70">
        <v>0</v>
      </c>
      <c r="AL41" s="70">
        <v>0</v>
      </c>
      <c r="AM41" s="25">
        <v>0</v>
      </c>
      <c r="AN41" s="76"/>
    </row>
    <row r="42" spans="1:40" ht="12.75">
      <c r="A42" s="67" t="s">
        <v>89</v>
      </c>
      <c r="B42" s="68" t="s">
        <v>88</v>
      </c>
      <c r="C42" s="24">
        <v>3</v>
      </c>
      <c r="D42" s="24"/>
      <c r="E42" s="69">
        <f t="shared" si="0"/>
        <v>0.04941398452766064</v>
      </c>
      <c r="F42" s="70">
        <v>59439242</v>
      </c>
      <c r="G42" s="71">
        <f t="shared" si="1"/>
        <v>0.04311293114699191</v>
      </c>
      <c r="H42" s="70">
        <v>51859812</v>
      </c>
      <c r="I42" s="71">
        <f t="shared" si="2"/>
        <v>0.0032766262360706517</v>
      </c>
      <c r="J42" s="70">
        <v>3941398</v>
      </c>
      <c r="K42" s="72">
        <v>-3692</v>
      </c>
      <c r="L42" s="73">
        <f t="shared" si="3"/>
        <v>3937706</v>
      </c>
      <c r="M42" s="74">
        <f t="shared" si="4"/>
        <v>-0.0009367234671555626</v>
      </c>
      <c r="N42" s="75">
        <f t="shared" si="5"/>
        <v>0.1414080794712303</v>
      </c>
      <c r="O42" s="70">
        <v>170097375</v>
      </c>
      <c r="P42" s="72">
        <v>1530664</v>
      </c>
      <c r="Q42" s="73">
        <f t="shared" si="6"/>
        <v>171628039</v>
      </c>
      <c r="R42" s="74">
        <f t="shared" si="7"/>
        <v>0.008998751450455951</v>
      </c>
      <c r="S42" s="75">
        <f t="shared" si="8"/>
        <v>0.02491134131506444</v>
      </c>
      <c r="T42" s="70">
        <v>29965429</v>
      </c>
      <c r="U42" s="72">
        <v>0</v>
      </c>
      <c r="V42" s="73">
        <f t="shared" si="15"/>
        <v>29965429</v>
      </c>
      <c r="W42" s="74">
        <f t="shared" si="9"/>
        <v>0</v>
      </c>
      <c r="X42" s="75">
        <f t="shared" si="10"/>
        <v>0.7132721339371558</v>
      </c>
      <c r="Y42" s="70">
        <v>857982925</v>
      </c>
      <c r="Z42" s="72">
        <v>-8126045</v>
      </c>
      <c r="AA42" s="73">
        <f t="shared" si="16"/>
        <v>849856880</v>
      </c>
      <c r="AB42" s="74">
        <f t="shared" si="11"/>
        <v>-0.009471103402203487</v>
      </c>
      <c r="AC42" s="75">
        <f t="shared" si="12"/>
        <v>0.024604903365826183</v>
      </c>
      <c r="AD42" s="70">
        <v>29596820</v>
      </c>
      <c r="AE42" s="75">
        <f t="shared" si="13"/>
        <v>0</v>
      </c>
      <c r="AF42" s="70">
        <v>0</v>
      </c>
      <c r="AG42" s="70">
        <v>1202883001</v>
      </c>
      <c r="AH42" s="72">
        <v>-6599073</v>
      </c>
      <c r="AI42" s="73">
        <v>1196283928</v>
      </c>
      <c r="AJ42" s="74">
        <f t="shared" si="14"/>
        <v>-0.005486047266869639</v>
      </c>
      <c r="AK42" s="70">
        <v>248245</v>
      </c>
      <c r="AL42" s="70">
        <v>9110</v>
      </c>
      <c r="AM42" s="25">
        <v>0</v>
      </c>
      <c r="AN42" s="76"/>
    </row>
    <row r="43" spans="1:40" ht="12.75">
      <c r="A43" s="67" t="s">
        <v>91</v>
      </c>
      <c r="B43" s="68" t="s">
        <v>90</v>
      </c>
      <c r="C43" s="24">
        <v>3</v>
      </c>
      <c r="D43" s="24"/>
      <c r="E43" s="69">
        <f t="shared" si="0"/>
        <v>0.04282492406176044</v>
      </c>
      <c r="F43" s="70">
        <v>32868722</v>
      </c>
      <c r="G43" s="71">
        <f t="shared" si="1"/>
        <v>0.038091684345153476</v>
      </c>
      <c r="H43" s="70">
        <v>29235895</v>
      </c>
      <c r="I43" s="71">
        <f t="shared" si="2"/>
        <v>0.008691009379867314</v>
      </c>
      <c r="J43" s="70">
        <v>6670470</v>
      </c>
      <c r="K43" s="72">
        <v>-6248</v>
      </c>
      <c r="L43" s="73">
        <f t="shared" si="3"/>
        <v>6664222</v>
      </c>
      <c r="M43" s="74">
        <f t="shared" si="4"/>
        <v>-0.0009366656322567975</v>
      </c>
      <c r="N43" s="75">
        <f t="shared" si="5"/>
        <v>0.079791687978443</v>
      </c>
      <c r="O43" s="70">
        <v>61241225</v>
      </c>
      <c r="P43" s="72">
        <v>502259</v>
      </c>
      <c r="Q43" s="73">
        <f t="shared" si="6"/>
        <v>61743484</v>
      </c>
      <c r="R43" s="74">
        <f t="shared" si="7"/>
        <v>0.008201321903668648</v>
      </c>
      <c r="S43" s="75">
        <f t="shared" si="8"/>
        <v>0.037517388513756605</v>
      </c>
      <c r="T43" s="70">
        <v>28795115</v>
      </c>
      <c r="U43" s="72">
        <v>0</v>
      </c>
      <c r="V43" s="73">
        <f t="shared" si="15"/>
        <v>28795115</v>
      </c>
      <c r="W43" s="74">
        <f t="shared" si="9"/>
        <v>0</v>
      </c>
      <c r="X43" s="75">
        <f t="shared" si="10"/>
        <v>0.7680890529137845</v>
      </c>
      <c r="Y43" s="70">
        <v>589518980</v>
      </c>
      <c r="Z43" s="72">
        <v>3750602</v>
      </c>
      <c r="AA43" s="73">
        <f t="shared" si="16"/>
        <v>593269582</v>
      </c>
      <c r="AB43" s="74">
        <f t="shared" si="11"/>
        <v>0.0063621395192399064</v>
      </c>
      <c r="AC43" s="75">
        <f t="shared" si="12"/>
        <v>0.024994252807234715</v>
      </c>
      <c r="AD43" s="70">
        <v>19183435</v>
      </c>
      <c r="AE43" s="75">
        <f t="shared" si="13"/>
        <v>0</v>
      </c>
      <c r="AF43" s="70">
        <v>0</v>
      </c>
      <c r="AG43" s="70">
        <v>767513842</v>
      </c>
      <c r="AH43" s="72">
        <v>4246613</v>
      </c>
      <c r="AI43" s="73">
        <v>771760455</v>
      </c>
      <c r="AJ43" s="74">
        <f t="shared" si="14"/>
        <v>0.005532946466390895</v>
      </c>
      <c r="AK43" s="70">
        <v>0</v>
      </c>
      <c r="AL43" s="70">
        <v>0</v>
      </c>
      <c r="AM43" s="25">
        <v>0</v>
      </c>
      <c r="AN43" s="76"/>
    </row>
    <row r="44" spans="1:40" ht="12.75">
      <c r="A44" s="67" t="s">
        <v>93</v>
      </c>
      <c r="B44" s="68" t="s">
        <v>92</v>
      </c>
      <c r="C44" s="24">
        <v>3</v>
      </c>
      <c r="D44" s="24"/>
      <c r="E44" s="69">
        <f t="shared" si="0"/>
        <v>0.04093792282471755</v>
      </c>
      <c r="F44" s="70">
        <v>44414850</v>
      </c>
      <c r="G44" s="71">
        <f t="shared" si="1"/>
        <v>0.009841692384145898</v>
      </c>
      <c r="H44" s="70">
        <v>10677564</v>
      </c>
      <c r="I44" s="71">
        <f t="shared" si="2"/>
        <v>0.0039240359735273475</v>
      </c>
      <c r="J44" s="70">
        <v>4257311</v>
      </c>
      <c r="K44" s="72">
        <v>-3988</v>
      </c>
      <c r="L44" s="73">
        <f t="shared" si="3"/>
        <v>4253323</v>
      </c>
      <c r="M44" s="74">
        <f t="shared" si="4"/>
        <v>-0.0009367415253431098</v>
      </c>
      <c r="N44" s="75">
        <f t="shared" si="5"/>
        <v>0.08507855418492498</v>
      </c>
      <c r="O44" s="70">
        <v>92304420</v>
      </c>
      <c r="P44" s="72">
        <v>835373</v>
      </c>
      <c r="Q44" s="73">
        <f t="shared" si="6"/>
        <v>93139793</v>
      </c>
      <c r="R44" s="74">
        <f t="shared" si="7"/>
        <v>0.009050194996079277</v>
      </c>
      <c r="S44" s="75">
        <f t="shared" si="8"/>
        <v>0.012331615033147317</v>
      </c>
      <c r="T44" s="70">
        <v>13378960</v>
      </c>
      <c r="U44" s="72">
        <v>0</v>
      </c>
      <c r="V44" s="73">
        <f t="shared" si="15"/>
        <v>13378960</v>
      </c>
      <c r="W44" s="74">
        <f t="shared" si="9"/>
        <v>0</v>
      </c>
      <c r="X44" s="75">
        <f t="shared" si="10"/>
        <v>0.8278433141360111</v>
      </c>
      <c r="Y44" s="70">
        <v>898153450</v>
      </c>
      <c r="Z44" s="72">
        <v>-8761748</v>
      </c>
      <c r="AA44" s="73">
        <f t="shared" si="16"/>
        <v>889391702</v>
      </c>
      <c r="AB44" s="74">
        <f t="shared" si="11"/>
        <v>-0.009755290702273649</v>
      </c>
      <c r="AC44" s="75">
        <f t="shared" si="12"/>
        <v>0.020042865463525794</v>
      </c>
      <c r="AD44" s="70">
        <v>21745140</v>
      </c>
      <c r="AE44" s="75">
        <f t="shared" si="13"/>
        <v>0</v>
      </c>
      <c r="AF44" s="70">
        <v>0</v>
      </c>
      <c r="AG44" s="70">
        <v>1084931695</v>
      </c>
      <c r="AH44" s="72">
        <v>-7930363</v>
      </c>
      <c r="AI44" s="73">
        <v>1077001332</v>
      </c>
      <c r="AJ44" s="74">
        <f t="shared" si="14"/>
        <v>-0.007309550487415707</v>
      </c>
      <c r="AK44" s="70">
        <v>0</v>
      </c>
      <c r="AL44" s="70">
        <v>560540</v>
      </c>
      <c r="AM44" s="25">
        <v>0</v>
      </c>
      <c r="AN44" s="76"/>
    </row>
    <row r="45" spans="1:40" ht="12.75">
      <c r="A45" s="67" t="s">
        <v>95</v>
      </c>
      <c r="B45" s="68" t="s">
        <v>94</v>
      </c>
      <c r="C45" s="24">
        <v>3</v>
      </c>
      <c r="D45" s="24"/>
      <c r="E45" s="69">
        <f t="shared" si="0"/>
        <v>0.04808005627772341</v>
      </c>
      <c r="F45" s="70">
        <v>8570967</v>
      </c>
      <c r="G45" s="71">
        <f t="shared" si="1"/>
        <v>0.0034742420049811828</v>
      </c>
      <c r="H45" s="70">
        <v>619334</v>
      </c>
      <c r="I45" s="71">
        <f t="shared" si="2"/>
        <v>0.0002794162669385383</v>
      </c>
      <c r="J45" s="70">
        <v>49810</v>
      </c>
      <c r="K45" s="72">
        <v>-47</v>
      </c>
      <c r="L45" s="73">
        <f t="shared" si="3"/>
        <v>49763</v>
      </c>
      <c r="M45" s="74">
        <f t="shared" si="4"/>
        <v>-0.0009435856253764305</v>
      </c>
      <c r="N45" s="75">
        <f t="shared" si="5"/>
        <v>0.18642178193463718</v>
      </c>
      <c r="O45" s="70">
        <v>33232385</v>
      </c>
      <c r="P45" s="72">
        <v>349815</v>
      </c>
      <c r="Q45" s="73">
        <f t="shared" si="6"/>
        <v>33582200</v>
      </c>
      <c r="R45" s="74">
        <f t="shared" si="7"/>
        <v>0.010526328459422939</v>
      </c>
      <c r="S45" s="75">
        <f t="shared" si="8"/>
        <v>0.015370923888287884</v>
      </c>
      <c r="T45" s="70">
        <v>2740090</v>
      </c>
      <c r="U45" s="72">
        <v>0</v>
      </c>
      <c r="V45" s="73">
        <f t="shared" si="15"/>
        <v>2740090</v>
      </c>
      <c r="W45" s="74">
        <f t="shared" si="9"/>
        <v>0</v>
      </c>
      <c r="X45" s="75">
        <f t="shared" si="10"/>
        <v>0.7152105038347064</v>
      </c>
      <c r="Y45" s="70">
        <v>127496640</v>
      </c>
      <c r="Z45" s="72">
        <v>-1711981</v>
      </c>
      <c r="AA45" s="73">
        <f t="shared" si="16"/>
        <v>125784659</v>
      </c>
      <c r="AB45" s="74">
        <f t="shared" si="11"/>
        <v>-0.01342765581900825</v>
      </c>
      <c r="AC45" s="75">
        <f t="shared" si="12"/>
        <v>0.031163075792725436</v>
      </c>
      <c r="AD45" s="70">
        <v>5555270</v>
      </c>
      <c r="AE45" s="75">
        <f t="shared" si="13"/>
        <v>0</v>
      </c>
      <c r="AF45" s="70">
        <v>0</v>
      </c>
      <c r="AG45" s="70">
        <v>178264496</v>
      </c>
      <c r="AH45" s="72">
        <v>-1362213</v>
      </c>
      <c r="AI45" s="73">
        <v>176902283</v>
      </c>
      <c r="AJ45" s="74">
        <f t="shared" si="14"/>
        <v>-0.0076415272281699885</v>
      </c>
      <c r="AK45" s="70">
        <v>0</v>
      </c>
      <c r="AL45" s="70">
        <v>0</v>
      </c>
      <c r="AM45" s="25">
        <v>0</v>
      </c>
      <c r="AN45" s="76"/>
    </row>
    <row r="46" spans="1:40" ht="12.75">
      <c r="A46" s="67" t="s">
        <v>97</v>
      </c>
      <c r="B46" s="68" t="s">
        <v>96</v>
      </c>
      <c r="C46" s="24">
        <v>3</v>
      </c>
      <c r="D46" s="24"/>
      <c r="E46" s="69">
        <f t="shared" si="0"/>
        <v>0.06352086802982221</v>
      </c>
      <c r="F46" s="70">
        <v>89418140</v>
      </c>
      <c r="G46" s="71">
        <f t="shared" si="1"/>
        <v>0.0036564251632851125</v>
      </c>
      <c r="H46" s="70">
        <v>5147139</v>
      </c>
      <c r="I46" s="71">
        <f t="shared" si="2"/>
        <v>0.0024155502382009995</v>
      </c>
      <c r="J46" s="70">
        <v>3400363</v>
      </c>
      <c r="K46" s="72">
        <v>-3185</v>
      </c>
      <c r="L46" s="73">
        <f t="shared" si="3"/>
        <v>3397178</v>
      </c>
      <c r="M46" s="74">
        <f t="shared" si="4"/>
        <v>-0.0009366647031508106</v>
      </c>
      <c r="N46" s="75">
        <f t="shared" si="5"/>
        <v>0.11471532838798479</v>
      </c>
      <c r="O46" s="70">
        <v>161484432</v>
      </c>
      <c r="P46" s="72">
        <v>5161725</v>
      </c>
      <c r="Q46" s="73">
        <f t="shared" si="6"/>
        <v>166646157</v>
      </c>
      <c r="R46" s="74">
        <f t="shared" si="7"/>
        <v>0.03196422674354145</v>
      </c>
      <c r="S46" s="75">
        <f t="shared" si="8"/>
        <v>0.05064612647667273</v>
      </c>
      <c r="T46" s="70">
        <v>71294404</v>
      </c>
      <c r="U46" s="72">
        <v>0</v>
      </c>
      <c r="V46" s="73">
        <f t="shared" si="15"/>
        <v>71294404</v>
      </c>
      <c r="W46" s="74">
        <f t="shared" si="9"/>
        <v>0</v>
      </c>
      <c r="X46" s="75">
        <f t="shared" si="10"/>
        <v>0.7403221126112266</v>
      </c>
      <c r="Y46" s="70">
        <v>1042149271</v>
      </c>
      <c r="Z46" s="72">
        <v>29775695</v>
      </c>
      <c r="AA46" s="73">
        <f t="shared" si="16"/>
        <v>1071924966</v>
      </c>
      <c r="AB46" s="74">
        <f t="shared" si="11"/>
        <v>0.028571430051885532</v>
      </c>
      <c r="AC46" s="75">
        <f t="shared" si="12"/>
        <v>0.023870965312435512</v>
      </c>
      <c r="AD46" s="70">
        <v>33603088</v>
      </c>
      <c r="AE46" s="75">
        <f t="shared" si="13"/>
        <v>0.0008526237803721</v>
      </c>
      <c r="AF46" s="70">
        <v>1200236</v>
      </c>
      <c r="AG46" s="70">
        <v>1407697073</v>
      </c>
      <c r="AH46" s="72">
        <v>34934235</v>
      </c>
      <c r="AI46" s="73">
        <v>1442631308</v>
      </c>
      <c r="AJ46" s="74">
        <f t="shared" si="14"/>
        <v>0.024816585663242335</v>
      </c>
      <c r="AK46" s="70">
        <v>13713</v>
      </c>
      <c r="AL46" s="70">
        <v>84452</v>
      </c>
      <c r="AM46" s="25">
        <v>0</v>
      </c>
      <c r="AN46" s="76"/>
    </row>
    <row r="47" spans="1:40" ht="12.75">
      <c r="A47" s="67" t="s">
        <v>99</v>
      </c>
      <c r="B47" s="68" t="s">
        <v>98</v>
      </c>
      <c r="C47" s="24">
        <v>3</v>
      </c>
      <c r="D47" s="24"/>
      <c r="E47" s="69">
        <f t="shared" si="0"/>
        <v>0.03698757885957538</v>
      </c>
      <c r="F47" s="70">
        <v>16422883</v>
      </c>
      <c r="G47" s="71">
        <f t="shared" si="1"/>
        <v>0.011506991407145178</v>
      </c>
      <c r="H47" s="70">
        <v>5109228</v>
      </c>
      <c r="I47" s="71">
        <f t="shared" si="2"/>
        <v>0.022013716514437624</v>
      </c>
      <c r="J47" s="70">
        <v>9774327</v>
      </c>
      <c r="K47" s="72">
        <v>-9155</v>
      </c>
      <c r="L47" s="73">
        <f t="shared" si="3"/>
        <v>9765172</v>
      </c>
      <c r="M47" s="74">
        <f t="shared" si="4"/>
        <v>-0.000936637376670537</v>
      </c>
      <c r="N47" s="75">
        <f t="shared" si="5"/>
        <v>0.09173533091855701</v>
      </c>
      <c r="O47" s="70">
        <v>40731474</v>
      </c>
      <c r="P47" s="72">
        <v>704159</v>
      </c>
      <c r="Q47" s="73">
        <f t="shared" si="6"/>
        <v>41435633</v>
      </c>
      <c r="R47" s="74">
        <f t="shared" si="7"/>
        <v>0.017287834955346817</v>
      </c>
      <c r="S47" s="75">
        <f t="shared" si="8"/>
        <v>0.01715241990982381</v>
      </c>
      <c r="T47" s="70">
        <v>7615859</v>
      </c>
      <c r="U47" s="72">
        <v>0</v>
      </c>
      <c r="V47" s="73">
        <f t="shared" si="15"/>
        <v>7615859</v>
      </c>
      <c r="W47" s="74">
        <f t="shared" si="9"/>
        <v>0</v>
      </c>
      <c r="X47" s="75">
        <f t="shared" si="10"/>
        <v>0.7960896488184205</v>
      </c>
      <c r="Y47" s="70">
        <v>353472370</v>
      </c>
      <c r="Z47" s="72">
        <v>9211220</v>
      </c>
      <c r="AA47" s="73">
        <f t="shared" si="16"/>
        <v>362683590</v>
      </c>
      <c r="AB47" s="74">
        <f t="shared" si="11"/>
        <v>0.026059236256570775</v>
      </c>
      <c r="AC47" s="75">
        <f t="shared" si="12"/>
        <v>0.01713619282559729</v>
      </c>
      <c r="AD47" s="70">
        <v>7608654</v>
      </c>
      <c r="AE47" s="75">
        <f t="shared" si="13"/>
        <v>0.007378120746443172</v>
      </c>
      <c r="AF47" s="70">
        <v>3275965</v>
      </c>
      <c r="AG47" s="70">
        <v>444010760</v>
      </c>
      <c r="AH47" s="72">
        <v>9906224</v>
      </c>
      <c r="AI47" s="73">
        <v>453916984</v>
      </c>
      <c r="AJ47" s="74">
        <f t="shared" si="14"/>
        <v>0.022310774630776967</v>
      </c>
      <c r="AK47" s="70">
        <v>0</v>
      </c>
      <c r="AL47" s="70">
        <v>0</v>
      </c>
      <c r="AM47" s="25">
        <v>0</v>
      </c>
      <c r="AN47" s="76"/>
    </row>
    <row r="48" spans="1:40" ht="12.75">
      <c r="A48" s="67" t="s">
        <v>101</v>
      </c>
      <c r="B48" s="68" t="s">
        <v>100</v>
      </c>
      <c r="C48" s="24">
        <v>3</v>
      </c>
      <c r="D48" s="24"/>
      <c r="E48" s="69">
        <f t="shared" si="0"/>
        <v>0.0437948957249865</v>
      </c>
      <c r="F48" s="70">
        <v>52285769</v>
      </c>
      <c r="G48" s="71">
        <f t="shared" si="1"/>
        <v>0.00282680439846697</v>
      </c>
      <c r="H48" s="70">
        <v>3374860</v>
      </c>
      <c r="I48" s="71">
        <f t="shared" si="2"/>
        <v>0.0008291608332544839</v>
      </c>
      <c r="J48" s="70">
        <v>989917</v>
      </c>
      <c r="K48" s="72">
        <v>-927</v>
      </c>
      <c r="L48" s="73">
        <f t="shared" si="3"/>
        <v>988990</v>
      </c>
      <c r="M48" s="74">
        <f t="shared" si="4"/>
        <v>-0.0009364421461597285</v>
      </c>
      <c r="N48" s="75">
        <f t="shared" si="5"/>
        <v>0.15201531102988242</v>
      </c>
      <c r="O48" s="70">
        <v>181487758</v>
      </c>
      <c r="P48" s="72">
        <v>1910398</v>
      </c>
      <c r="Q48" s="73">
        <f t="shared" si="6"/>
        <v>183398156</v>
      </c>
      <c r="R48" s="74">
        <f t="shared" si="7"/>
        <v>0.010526318805481084</v>
      </c>
      <c r="S48" s="75">
        <f t="shared" si="8"/>
        <v>0.059238121678059225</v>
      </c>
      <c r="T48" s="70">
        <v>70723099</v>
      </c>
      <c r="U48" s="72">
        <v>-724382</v>
      </c>
      <c r="V48" s="73">
        <f t="shared" si="15"/>
        <v>69998717</v>
      </c>
      <c r="W48" s="74">
        <f t="shared" si="9"/>
        <v>-0.010242509310854717</v>
      </c>
      <c r="X48" s="75">
        <f t="shared" si="10"/>
        <v>0.7291400596101706</v>
      </c>
      <c r="Y48" s="70">
        <v>870504384</v>
      </c>
      <c r="Z48" s="72">
        <v>18768</v>
      </c>
      <c r="AA48" s="73">
        <f t="shared" si="16"/>
        <v>870523152</v>
      </c>
      <c r="AB48" s="74">
        <f t="shared" si="11"/>
        <v>2.1559914395560356E-05</v>
      </c>
      <c r="AC48" s="75">
        <f t="shared" si="12"/>
        <v>0.012155646725179863</v>
      </c>
      <c r="AD48" s="70">
        <v>14512361</v>
      </c>
      <c r="AE48" s="75">
        <f t="shared" si="13"/>
        <v>0</v>
      </c>
      <c r="AF48" s="70">
        <v>0</v>
      </c>
      <c r="AG48" s="70">
        <v>1193878148</v>
      </c>
      <c r="AH48" s="72">
        <v>1203857</v>
      </c>
      <c r="AI48" s="73">
        <v>1195082005</v>
      </c>
      <c r="AJ48" s="74">
        <f t="shared" si="14"/>
        <v>0.0010083583504872057</v>
      </c>
      <c r="AK48" s="70">
        <v>0</v>
      </c>
      <c r="AL48" s="70">
        <v>458062</v>
      </c>
      <c r="AM48" s="25">
        <v>0</v>
      </c>
      <c r="AN48" s="76"/>
    </row>
    <row r="49" spans="1:40" ht="12.75">
      <c r="A49" s="67" t="s">
        <v>103</v>
      </c>
      <c r="B49" s="68" t="s">
        <v>102</v>
      </c>
      <c r="C49" s="24">
        <v>2</v>
      </c>
      <c r="D49" s="24"/>
      <c r="E49" s="69">
        <f t="shared" si="0"/>
        <v>0.06341898602490197</v>
      </c>
      <c r="F49" s="70">
        <v>11126285</v>
      </c>
      <c r="G49" s="71">
        <f t="shared" si="1"/>
        <v>0.007060793047842956</v>
      </c>
      <c r="H49" s="70">
        <v>1238752</v>
      </c>
      <c r="I49" s="71">
        <f t="shared" si="2"/>
        <v>0.0011030038169659352</v>
      </c>
      <c r="J49" s="70">
        <v>193512</v>
      </c>
      <c r="K49" s="72">
        <v>-181</v>
      </c>
      <c r="L49" s="73">
        <f t="shared" si="3"/>
        <v>193331</v>
      </c>
      <c r="M49" s="74">
        <f t="shared" si="4"/>
        <v>-0.0009353425110587457</v>
      </c>
      <c r="N49" s="75">
        <f t="shared" si="5"/>
        <v>0.07516576121843778</v>
      </c>
      <c r="O49" s="70">
        <v>13187150</v>
      </c>
      <c r="P49" s="72">
        <v>138812</v>
      </c>
      <c r="Q49" s="73">
        <f t="shared" si="6"/>
        <v>13325962</v>
      </c>
      <c r="R49" s="74">
        <f t="shared" si="7"/>
        <v>0.010526307807221424</v>
      </c>
      <c r="S49" s="75">
        <f t="shared" si="8"/>
        <v>0.005180462008075699</v>
      </c>
      <c r="T49" s="70">
        <v>908865</v>
      </c>
      <c r="U49" s="72">
        <v>-9370</v>
      </c>
      <c r="V49" s="73">
        <f t="shared" si="15"/>
        <v>899495</v>
      </c>
      <c r="W49" s="74">
        <f t="shared" si="9"/>
        <v>-0.010309561926138645</v>
      </c>
      <c r="X49" s="75">
        <f t="shared" si="10"/>
        <v>0.7940767192528794</v>
      </c>
      <c r="Y49" s="70">
        <v>139313547</v>
      </c>
      <c r="Z49" s="72">
        <v>0</v>
      </c>
      <c r="AA49" s="73">
        <f t="shared" si="16"/>
        <v>139313547</v>
      </c>
      <c r="AB49" s="74">
        <f t="shared" si="11"/>
        <v>0</v>
      </c>
      <c r="AC49" s="75">
        <f t="shared" si="12"/>
        <v>0.05399427463089625</v>
      </c>
      <c r="AD49" s="70">
        <v>9472805</v>
      </c>
      <c r="AE49" s="75">
        <f t="shared" si="13"/>
        <v>0</v>
      </c>
      <c r="AF49" s="70">
        <v>0</v>
      </c>
      <c r="AG49" s="70">
        <v>175440916</v>
      </c>
      <c r="AH49" s="72">
        <v>129261</v>
      </c>
      <c r="AI49" s="73">
        <v>175570177</v>
      </c>
      <c r="AJ49" s="74">
        <f t="shared" si="14"/>
        <v>0.0007367779589112496</v>
      </c>
      <c r="AK49" s="70">
        <v>0</v>
      </c>
      <c r="AL49" s="70">
        <v>0</v>
      </c>
      <c r="AM49" s="25">
        <v>0</v>
      </c>
      <c r="AN49" s="76"/>
    </row>
    <row r="50" spans="1:40" ht="12.75">
      <c r="A50" s="67" t="s">
        <v>105</v>
      </c>
      <c r="B50" s="68" t="s">
        <v>104</v>
      </c>
      <c r="C50" s="24">
        <v>3</v>
      </c>
      <c r="D50" s="24"/>
      <c r="E50" s="69">
        <f t="shared" si="0"/>
        <v>0.05013387414100674</v>
      </c>
      <c r="F50" s="70">
        <v>37998762</v>
      </c>
      <c r="G50" s="71">
        <f t="shared" si="1"/>
        <v>0.03657628561495672</v>
      </c>
      <c r="H50" s="70">
        <v>27722844</v>
      </c>
      <c r="I50" s="71">
        <f t="shared" si="2"/>
        <v>0.06982056672061507</v>
      </c>
      <c r="J50" s="70">
        <v>52920209</v>
      </c>
      <c r="K50" s="72">
        <v>-49566</v>
      </c>
      <c r="L50" s="73">
        <f t="shared" si="3"/>
        <v>52870643</v>
      </c>
      <c r="M50" s="74">
        <f t="shared" si="4"/>
        <v>-0.0009366176161549173</v>
      </c>
      <c r="N50" s="75">
        <f t="shared" si="5"/>
        <v>0.4696075551982735</v>
      </c>
      <c r="O50" s="70">
        <v>355937099</v>
      </c>
      <c r="P50" s="72">
        <v>-3656745</v>
      </c>
      <c r="Q50" s="73">
        <f t="shared" si="6"/>
        <v>352280354</v>
      </c>
      <c r="R50" s="74">
        <f t="shared" si="7"/>
        <v>-0.010273570836739332</v>
      </c>
      <c r="S50" s="75">
        <f t="shared" si="8"/>
        <v>0.19943663706541845</v>
      </c>
      <c r="T50" s="70">
        <v>151162172</v>
      </c>
      <c r="U50" s="72">
        <v>-2807327</v>
      </c>
      <c r="V50" s="73">
        <f t="shared" si="15"/>
        <v>148354845</v>
      </c>
      <c r="W50" s="74">
        <f t="shared" si="9"/>
        <v>-0.018571623858381712</v>
      </c>
      <c r="X50" s="75">
        <f t="shared" si="10"/>
        <v>0.16484906871045313</v>
      </c>
      <c r="Y50" s="70">
        <v>124946668</v>
      </c>
      <c r="Z50" s="72">
        <v>-4997867</v>
      </c>
      <c r="AA50" s="73">
        <f t="shared" si="16"/>
        <v>119948801</v>
      </c>
      <c r="AB50" s="74">
        <f t="shared" si="11"/>
        <v>-0.040000002240956116</v>
      </c>
      <c r="AC50" s="75">
        <f t="shared" si="12"/>
        <v>0.006584863523225847</v>
      </c>
      <c r="AD50" s="70">
        <v>4990970</v>
      </c>
      <c r="AE50" s="75">
        <f t="shared" si="13"/>
        <v>0.0029911490260505456</v>
      </c>
      <c r="AF50" s="70">
        <v>2267129</v>
      </c>
      <c r="AG50" s="70">
        <v>757945853</v>
      </c>
      <c r="AH50" s="72">
        <v>-11511505</v>
      </c>
      <c r="AI50" s="73">
        <v>746434348</v>
      </c>
      <c r="AJ50" s="74">
        <f t="shared" si="14"/>
        <v>-0.015187766981555079</v>
      </c>
      <c r="AK50" s="70">
        <v>1232859</v>
      </c>
      <c r="AL50" s="70">
        <v>13603117</v>
      </c>
      <c r="AM50" s="25">
        <v>0</v>
      </c>
      <c r="AN50" s="76"/>
    </row>
    <row r="51" spans="1:40" ht="12.75">
      <c r="A51" s="67" t="s">
        <v>107</v>
      </c>
      <c r="B51" s="68" t="s">
        <v>106</v>
      </c>
      <c r="C51" s="24">
        <v>3</v>
      </c>
      <c r="D51" s="24"/>
      <c r="E51" s="69">
        <f t="shared" si="0"/>
        <v>0.06441353813874634</v>
      </c>
      <c r="F51" s="70">
        <v>30869150</v>
      </c>
      <c r="G51" s="71">
        <f t="shared" si="1"/>
        <v>0.04225698290202072</v>
      </c>
      <c r="H51" s="70">
        <v>20250978</v>
      </c>
      <c r="I51" s="71">
        <f t="shared" si="2"/>
        <v>0.0730484513758807</v>
      </c>
      <c r="J51" s="70">
        <v>35007293</v>
      </c>
      <c r="K51" s="72">
        <v>-32789</v>
      </c>
      <c r="L51" s="73">
        <f t="shared" si="3"/>
        <v>34974504</v>
      </c>
      <c r="M51" s="74">
        <f t="shared" si="4"/>
        <v>-0.0009366334037881764</v>
      </c>
      <c r="N51" s="75">
        <f t="shared" si="5"/>
        <v>0.11508428756069404</v>
      </c>
      <c r="O51" s="70">
        <v>55152290</v>
      </c>
      <c r="P51" s="72">
        <v>-626276</v>
      </c>
      <c r="Q51" s="73">
        <f t="shared" si="6"/>
        <v>54526014</v>
      </c>
      <c r="R51" s="74">
        <f t="shared" si="7"/>
        <v>-0.011355394309103031</v>
      </c>
      <c r="S51" s="75">
        <f t="shared" si="8"/>
        <v>0.05370769662377983</v>
      </c>
      <c r="T51" s="70">
        <v>25738548</v>
      </c>
      <c r="U51" s="72">
        <v>-520857</v>
      </c>
      <c r="V51" s="73">
        <f t="shared" si="15"/>
        <v>25217691</v>
      </c>
      <c r="W51" s="74">
        <f t="shared" si="9"/>
        <v>-0.0202364562289994</v>
      </c>
      <c r="X51" s="75">
        <f t="shared" si="10"/>
        <v>0.6244001908354214</v>
      </c>
      <c r="Y51" s="70">
        <v>299233728</v>
      </c>
      <c r="Z51" s="72">
        <v>-8002921</v>
      </c>
      <c r="AA51" s="73">
        <f t="shared" si="16"/>
        <v>291230807</v>
      </c>
      <c r="AB51" s="74">
        <f t="shared" si="11"/>
        <v>-0.02674471575610621</v>
      </c>
      <c r="AC51" s="75">
        <f t="shared" si="12"/>
        <v>0.020240530446800648</v>
      </c>
      <c r="AD51" s="70">
        <v>9699948</v>
      </c>
      <c r="AE51" s="75">
        <f t="shared" si="13"/>
        <v>0.0068483221166563465</v>
      </c>
      <c r="AF51" s="70">
        <v>3281948</v>
      </c>
      <c r="AG51" s="70">
        <v>479233883</v>
      </c>
      <c r="AH51" s="72">
        <v>-9182843</v>
      </c>
      <c r="AI51" s="73">
        <v>470051040</v>
      </c>
      <c r="AJ51" s="74">
        <f t="shared" si="14"/>
        <v>-0.019161506157526847</v>
      </c>
      <c r="AK51" s="70">
        <v>0</v>
      </c>
      <c r="AL51" s="70">
        <v>0</v>
      </c>
      <c r="AM51" s="25">
        <v>0</v>
      </c>
      <c r="AN51" s="76"/>
    </row>
    <row r="52" spans="1:40" ht="12.75">
      <c r="A52" s="67" t="s">
        <v>109</v>
      </c>
      <c r="B52" s="68" t="s">
        <v>108</v>
      </c>
      <c r="C52" s="24">
        <v>3</v>
      </c>
      <c r="D52" s="24"/>
      <c r="E52" s="69">
        <f t="shared" si="0"/>
        <v>0.06673691664575734</v>
      </c>
      <c r="F52" s="70">
        <v>23568541</v>
      </c>
      <c r="G52" s="71">
        <f t="shared" si="1"/>
        <v>0.045860832195401297</v>
      </c>
      <c r="H52" s="70">
        <v>16196027</v>
      </c>
      <c r="I52" s="71">
        <f t="shared" si="2"/>
        <v>0.12905549663116703</v>
      </c>
      <c r="J52" s="70">
        <v>45576720</v>
      </c>
      <c r="K52" s="72">
        <v>-42688</v>
      </c>
      <c r="L52" s="73">
        <f t="shared" si="3"/>
        <v>45534032</v>
      </c>
      <c r="M52" s="74">
        <f t="shared" si="4"/>
        <v>-0.0009366185192791408</v>
      </c>
      <c r="N52" s="75">
        <f t="shared" si="5"/>
        <v>0.1264507410559839</v>
      </c>
      <c r="O52" s="70">
        <v>44656835</v>
      </c>
      <c r="P52" s="72">
        <v>-325641</v>
      </c>
      <c r="Q52" s="73">
        <f t="shared" si="6"/>
        <v>44331194</v>
      </c>
      <c r="R52" s="74">
        <f t="shared" si="7"/>
        <v>-0.007292075222079666</v>
      </c>
      <c r="S52" s="75">
        <f t="shared" si="8"/>
        <v>0.014760990439077292</v>
      </c>
      <c r="T52" s="70">
        <v>5212932</v>
      </c>
      <c r="U52" s="72">
        <v>-80283</v>
      </c>
      <c r="V52" s="73">
        <f t="shared" si="15"/>
        <v>5132649</v>
      </c>
      <c r="W52" s="74">
        <f t="shared" si="9"/>
        <v>-0.015400738010777812</v>
      </c>
      <c r="X52" s="75">
        <f t="shared" si="10"/>
        <v>0.5859576970999417</v>
      </c>
      <c r="Y52" s="70">
        <v>206934463</v>
      </c>
      <c r="Z52" s="72">
        <v>-8203445</v>
      </c>
      <c r="AA52" s="73">
        <f t="shared" si="16"/>
        <v>198731018</v>
      </c>
      <c r="AB52" s="74">
        <f t="shared" si="11"/>
        <v>-0.03964272012052434</v>
      </c>
      <c r="AC52" s="75">
        <f t="shared" si="12"/>
        <v>0.01935147199844787</v>
      </c>
      <c r="AD52" s="70">
        <v>6834088</v>
      </c>
      <c r="AE52" s="75">
        <f t="shared" si="13"/>
        <v>0.011825853934223517</v>
      </c>
      <c r="AF52" s="70">
        <v>4176371</v>
      </c>
      <c r="AG52" s="70">
        <v>353155977</v>
      </c>
      <c r="AH52" s="72">
        <v>-8652057</v>
      </c>
      <c r="AI52" s="73">
        <v>344503920</v>
      </c>
      <c r="AJ52" s="74">
        <f t="shared" si="14"/>
        <v>-0.024499251218959264</v>
      </c>
      <c r="AK52" s="70">
        <v>0</v>
      </c>
      <c r="AL52" s="70">
        <v>64878</v>
      </c>
      <c r="AM52" s="25">
        <v>0</v>
      </c>
      <c r="AN52" s="76"/>
    </row>
    <row r="53" spans="1:40" ht="12.75">
      <c r="A53" s="67" t="s">
        <v>111</v>
      </c>
      <c r="B53" s="68" t="s">
        <v>110</v>
      </c>
      <c r="C53" s="24">
        <v>3</v>
      </c>
      <c r="D53" s="24"/>
      <c r="E53" s="69">
        <f t="shared" si="0"/>
        <v>0.044790814777747864</v>
      </c>
      <c r="F53" s="70">
        <v>37105555</v>
      </c>
      <c r="G53" s="71">
        <f t="shared" si="1"/>
        <v>0.006908377376311831</v>
      </c>
      <c r="H53" s="70">
        <v>5723030</v>
      </c>
      <c r="I53" s="71">
        <f t="shared" si="2"/>
        <v>0.010691306775730465</v>
      </c>
      <c r="J53" s="70">
        <v>8856880</v>
      </c>
      <c r="K53" s="72">
        <v>-8296</v>
      </c>
      <c r="L53" s="73">
        <f t="shared" si="3"/>
        <v>8848584</v>
      </c>
      <c r="M53" s="74">
        <f t="shared" si="4"/>
        <v>-0.0009366729593265348</v>
      </c>
      <c r="N53" s="75">
        <f t="shared" si="5"/>
        <v>0.10183716559687529</v>
      </c>
      <c r="O53" s="70">
        <v>84363827</v>
      </c>
      <c r="P53" s="72">
        <v>-1742575</v>
      </c>
      <c r="Q53" s="73">
        <f t="shared" si="6"/>
        <v>82621252</v>
      </c>
      <c r="R53" s="74">
        <f t="shared" si="7"/>
        <v>-0.020655475954166943</v>
      </c>
      <c r="S53" s="75">
        <f t="shared" si="8"/>
        <v>0.02992767508798967</v>
      </c>
      <c r="T53" s="70">
        <v>24792650</v>
      </c>
      <c r="U53" s="72">
        <v>0</v>
      </c>
      <c r="V53" s="73">
        <f t="shared" si="15"/>
        <v>24792650</v>
      </c>
      <c r="W53" s="74">
        <f t="shared" si="9"/>
        <v>0</v>
      </c>
      <c r="X53" s="75">
        <f t="shared" si="10"/>
        <v>0.7848629732522115</v>
      </c>
      <c r="Y53" s="70">
        <v>650195277</v>
      </c>
      <c r="Z53" s="72">
        <v>955376</v>
      </c>
      <c r="AA53" s="73">
        <f t="shared" si="16"/>
        <v>651150653</v>
      </c>
      <c r="AB53" s="74">
        <f t="shared" si="11"/>
        <v>0.0014693677942542176</v>
      </c>
      <c r="AC53" s="75">
        <f t="shared" si="12"/>
        <v>0.020981687133133347</v>
      </c>
      <c r="AD53" s="70">
        <v>17381625</v>
      </c>
      <c r="AE53" s="75">
        <f t="shared" si="13"/>
        <v>0</v>
      </c>
      <c r="AF53" s="70">
        <v>0</v>
      </c>
      <c r="AG53" s="70">
        <v>828418844</v>
      </c>
      <c r="AH53" s="72">
        <v>-795495</v>
      </c>
      <c r="AI53" s="73">
        <v>827623349</v>
      </c>
      <c r="AJ53" s="74">
        <f t="shared" si="14"/>
        <v>-0.0009602570073840571</v>
      </c>
      <c r="AK53" s="70">
        <v>0</v>
      </c>
      <c r="AL53" s="70">
        <v>0</v>
      </c>
      <c r="AM53" s="25">
        <v>0</v>
      </c>
      <c r="AN53" s="76"/>
    </row>
    <row r="54" spans="1:40" ht="12.75">
      <c r="A54" s="67" t="s">
        <v>113</v>
      </c>
      <c r="B54" s="68" t="s">
        <v>112</v>
      </c>
      <c r="C54" s="24">
        <v>3</v>
      </c>
      <c r="D54" s="24"/>
      <c r="E54" s="69">
        <f t="shared" si="0"/>
        <v>0.031002688875557714</v>
      </c>
      <c r="F54" s="70">
        <v>12593935</v>
      </c>
      <c r="G54" s="71">
        <f t="shared" si="1"/>
        <v>0.0052681038316180675</v>
      </c>
      <c r="H54" s="70">
        <v>2140013</v>
      </c>
      <c r="I54" s="71">
        <f t="shared" si="2"/>
        <v>0.011238114229881024</v>
      </c>
      <c r="J54" s="70">
        <v>4565155</v>
      </c>
      <c r="K54" s="72">
        <v>-4275</v>
      </c>
      <c r="L54" s="73">
        <f t="shared" si="3"/>
        <v>4560880</v>
      </c>
      <c r="M54" s="74">
        <f t="shared" si="4"/>
        <v>-0.0009364413694606207</v>
      </c>
      <c r="N54" s="75">
        <f t="shared" si="5"/>
        <v>0.07848156780318744</v>
      </c>
      <c r="O54" s="70">
        <v>31880840</v>
      </c>
      <c r="P54" s="72">
        <v>-603395</v>
      </c>
      <c r="Q54" s="73">
        <f t="shared" si="6"/>
        <v>31277445</v>
      </c>
      <c r="R54" s="74">
        <f t="shared" si="7"/>
        <v>-0.01892657157088709</v>
      </c>
      <c r="S54" s="75">
        <f t="shared" si="8"/>
        <v>0.010951939767190564</v>
      </c>
      <c r="T54" s="70">
        <v>4448905</v>
      </c>
      <c r="U54" s="72">
        <v>0</v>
      </c>
      <c r="V54" s="73">
        <f t="shared" si="15"/>
        <v>4448905</v>
      </c>
      <c r="W54" s="74">
        <f t="shared" si="9"/>
        <v>0</v>
      </c>
      <c r="X54" s="75">
        <f t="shared" si="10"/>
        <v>0.8516300791569887</v>
      </c>
      <c r="Y54" s="70">
        <v>345949795</v>
      </c>
      <c r="Z54" s="72">
        <v>-3073229</v>
      </c>
      <c r="AA54" s="73">
        <f t="shared" si="16"/>
        <v>342876566</v>
      </c>
      <c r="AB54" s="74">
        <f t="shared" si="11"/>
        <v>-0.008883453739291853</v>
      </c>
      <c r="AC54" s="75">
        <f t="shared" si="12"/>
        <v>0.011427506335576426</v>
      </c>
      <c r="AD54" s="70">
        <v>4642090</v>
      </c>
      <c r="AE54" s="75">
        <f t="shared" si="13"/>
        <v>0</v>
      </c>
      <c r="AF54" s="70">
        <v>0</v>
      </c>
      <c r="AG54" s="70">
        <v>406220733</v>
      </c>
      <c r="AH54" s="72">
        <v>-3680899</v>
      </c>
      <c r="AI54" s="73">
        <v>402539834</v>
      </c>
      <c r="AJ54" s="74">
        <f t="shared" si="14"/>
        <v>-0.009061327256282609</v>
      </c>
      <c r="AK54" s="70">
        <v>0</v>
      </c>
      <c r="AL54" s="70">
        <v>0</v>
      </c>
      <c r="AM54" s="25">
        <v>0</v>
      </c>
      <c r="AN54" s="76"/>
    </row>
    <row r="55" spans="1:40" ht="12.75">
      <c r="A55" s="67" t="s">
        <v>115</v>
      </c>
      <c r="B55" s="68" t="s">
        <v>114</v>
      </c>
      <c r="C55" s="24">
        <v>3</v>
      </c>
      <c r="D55" s="24"/>
      <c r="E55" s="69">
        <f t="shared" si="0"/>
        <v>0.0654528124751913</v>
      </c>
      <c r="F55" s="70">
        <v>30784854</v>
      </c>
      <c r="G55" s="71">
        <f t="shared" si="1"/>
        <v>0.04693188980774452</v>
      </c>
      <c r="H55" s="70">
        <v>22073786</v>
      </c>
      <c r="I55" s="71">
        <f t="shared" si="2"/>
        <v>0.002861644125764218</v>
      </c>
      <c r="J55" s="70">
        <v>1345936</v>
      </c>
      <c r="K55" s="72">
        <v>-1262</v>
      </c>
      <c r="L55" s="73">
        <f t="shared" si="3"/>
        <v>1344674</v>
      </c>
      <c r="M55" s="74">
        <f t="shared" si="4"/>
        <v>-0.0009376374508148976</v>
      </c>
      <c r="N55" s="75">
        <f t="shared" si="5"/>
        <v>0.08868223103304199</v>
      </c>
      <c r="O55" s="70">
        <v>41710500</v>
      </c>
      <c r="P55" s="72">
        <v>336624</v>
      </c>
      <c r="Q55" s="73">
        <f t="shared" si="6"/>
        <v>42047124</v>
      </c>
      <c r="R55" s="74">
        <f t="shared" si="7"/>
        <v>0.008070485848886972</v>
      </c>
      <c r="S55" s="75">
        <f t="shared" si="8"/>
        <v>0.010708181932279986</v>
      </c>
      <c r="T55" s="70">
        <v>5036450</v>
      </c>
      <c r="U55" s="72">
        <v>-17443</v>
      </c>
      <c r="V55" s="73">
        <f t="shared" si="15"/>
        <v>5019007</v>
      </c>
      <c r="W55" s="74">
        <f t="shared" si="9"/>
        <v>-0.0034633521627336714</v>
      </c>
      <c r="X55" s="75">
        <f t="shared" si="10"/>
        <v>0.7279626271746896</v>
      </c>
      <c r="Y55" s="70">
        <v>342387475</v>
      </c>
      <c r="Z55" s="72">
        <v>-791096</v>
      </c>
      <c r="AA55" s="73">
        <f t="shared" si="16"/>
        <v>341596379</v>
      </c>
      <c r="AB55" s="74">
        <f t="shared" si="11"/>
        <v>-0.002310528444418126</v>
      </c>
      <c r="AC55" s="75">
        <f t="shared" si="12"/>
        <v>0.0574006134512884</v>
      </c>
      <c r="AD55" s="70">
        <v>26997610</v>
      </c>
      <c r="AE55" s="75">
        <f t="shared" si="13"/>
        <v>0</v>
      </c>
      <c r="AF55" s="70">
        <v>0</v>
      </c>
      <c r="AG55" s="70">
        <v>470336611</v>
      </c>
      <c r="AH55" s="72">
        <v>-473177</v>
      </c>
      <c r="AI55" s="73">
        <v>469863434</v>
      </c>
      <c r="AJ55" s="74">
        <f t="shared" si="14"/>
        <v>-0.0010060390557179058</v>
      </c>
      <c r="AK55" s="70">
        <v>0</v>
      </c>
      <c r="AL55" s="70">
        <v>0</v>
      </c>
      <c r="AM55" s="25">
        <v>0</v>
      </c>
      <c r="AN55" s="76"/>
    </row>
    <row r="56" spans="1:40" ht="12.75">
      <c r="A56" s="67" t="s">
        <v>117</v>
      </c>
      <c r="B56" s="68" t="s">
        <v>116</v>
      </c>
      <c r="C56" s="24">
        <v>3</v>
      </c>
      <c r="D56" s="24"/>
      <c r="E56" s="69">
        <f t="shared" si="0"/>
        <v>0.05282849296928708</v>
      </c>
      <c r="F56" s="70">
        <v>21445378</v>
      </c>
      <c r="G56" s="71">
        <f t="shared" si="1"/>
        <v>0.009726087453881717</v>
      </c>
      <c r="H56" s="70">
        <v>3948241</v>
      </c>
      <c r="I56" s="71">
        <f t="shared" si="2"/>
        <v>0.000732636620604342</v>
      </c>
      <c r="J56" s="70">
        <v>297409</v>
      </c>
      <c r="K56" s="72">
        <v>-279</v>
      </c>
      <c r="L56" s="73">
        <f t="shared" si="3"/>
        <v>297130</v>
      </c>
      <c r="M56" s="74">
        <f t="shared" si="4"/>
        <v>-0.0009381020749203959</v>
      </c>
      <c r="N56" s="75">
        <f t="shared" si="5"/>
        <v>0.10424642968513943</v>
      </c>
      <c r="O56" s="70">
        <v>42318150</v>
      </c>
      <c r="P56" s="72">
        <v>547385</v>
      </c>
      <c r="Q56" s="73">
        <f t="shared" si="6"/>
        <v>42865535</v>
      </c>
      <c r="R56" s="74">
        <f t="shared" si="7"/>
        <v>0.012934993613851267</v>
      </c>
      <c r="S56" s="75">
        <f t="shared" si="8"/>
        <v>0.01857509204134146</v>
      </c>
      <c r="T56" s="70">
        <v>7540436</v>
      </c>
      <c r="U56" s="72">
        <v>0</v>
      </c>
      <c r="V56" s="73">
        <f t="shared" si="15"/>
        <v>7540436</v>
      </c>
      <c r="W56" s="74">
        <f t="shared" si="9"/>
        <v>0</v>
      </c>
      <c r="X56" s="75">
        <f t="shared" si="10"/>
        <v>0.7779148048174076</v>
      </c>
      <c r="Y56" s="70">
        <v>315789380</v>
      </c>
      <c r="Z56" s="72">
        <v>5885253</v>
      </c>
      <c r="AA56" s="73">
        <f t="shared" si="16"/>
        <v>321674633</v>
      </c>
      <c r="AB56" s="74">
        <f t="shared" si="11"/>
        <v>0.018636640028869875</v>
      </c>
      <c r="AC56" s="75">
        <f t="shared" si="12"/>
        <v>0.03597645641233841</v>
      </c>
      <c r="AD56" s="70">
        <v>14604405</v>
      </c>
      <c r="AE56" s="75">
        <f t="shared" si="13"/>
        <v>0</v>
      </c>
      <c r="AF56" s="70">
        <v>0</v>
      </c>
      <c r="AG56" s="70">
        <v>405943399</v>
      </c>
      <c r="AH56" s="72">
        <v>6432359</v>
      </c>
      <c r="AI56" s="73">
        <v>412375758</v>
      </c>
      <c r="AJ56" s="74">
        <f t="shared" si="14"/>
        <v>0.015845457804820717</v>
      </c>
      <c r="AK56" s="70">
        <v>0</v>
      </c>
      <c r="AL56" s="70">
        <v>0</v>
      </c>
      <c r="AM56" s="25">
        <v>0</v>
      </c>
      <c r="AN56" s="76"/>
    </row>
    <row r="57" spans="1:40" ht="12.75">
      <c r="A57" s="67" t="s">
        <v>119</v>
      </c>
      <c r="B57" s="68" t="s">
        <v>118</v>
      </c>
      <c r="C57" s="24">
        <v>3</v>
      </c>
      <c r="D57" s="24"/>
      <c r="E57" s="69">
        <f t="shared" si="0"/>
        <v>0.054928118599063665</v>
      </c>
      <c r="F57" s="70">
        <v>39053945</v>
      </c>
      <c r="G57" s="71">
        <f t="shared" si="1"/>
        <v>0.0014590922654437657</v>
      </c>
      <c r="H57" s="70">
        <v>1037416</v>
      </c>
      <c r="I57" s="71">
        <f t="shared" si="2"/>
        <v>0.0003823820440163429</v>
      </c>
      <c r="J57" s="70">
        <v>271874</v>
      </c>
      <c r="K57" s="72">
        <v>-255</v>
      </c>
      <c r="L57" s="73">
        <f t="shared" si="3"/>
        <v>271619</v>
      </c>
      <c r="M57" s="74">
        <f t="shared" si="4"/>
        <v>-0.0009379344843567241</v>
      </c>
      <c r="N57" s="75">
        <f t="shared" si="5"/>
        <v>0.10793495990207237</v>
      </c>
      <c r="O57" s="70">
        <v>76741860</v>
      </c>
      <c r="P57" s="72">
        <v>545507</v>
      </c>
      <c r="Q57" s="73">
        <f t="shared" si="6"/>
        <v>77287367</v>
      </c>
      <c r="R57" s="74">
        <f t="shared" si="7"/>
        <v>0.00710833696238272</v>
      </c>
      <c r="S57" s="75">
        <f t="shared" si="8"/>
        <v>0.01796726690491004</v>
      </c>
      <c r="T57" s="70">
        <v>12774744</v>
      </c>
      <c r="U57" s="72">
        <v>1298</v>
      </c>
      <c r="V57" s="73">
        <f t="shared" si="15"/>
        <v>12776042</v>
      </c>
      <c r="W57" s="74">
        <f t="shared" si="9"/>
        <v>0.00010160673278462567</v>
      </c>
      <c r="X57" s="75">
        <f t="shared" si="10"/>
        <v>0.7719686563742033</v>
      </c>
      <c r="Y57" s="70">
        <v>548870455</v>
      </c>
      <c r="Z57" s="72">
        <v>11229454</v>
      </c>
      <c r="AA57" s="73">
        <f t="shared" si="16"/>
        <v>560099909</v>
      </c>
      <c r="AB57" s="74">
        <f t="shared" si="11"/>
        <v>0.020459206535356326</v>
      </c>
      <c r="AC57" s="75">
        <f t="shared" si="12"/>
        <v>0.045359523910290536</v>
      </c>
      <c r="AD57" s="70">
        <v>32250665</v>
      </c>
      <c r="AE57" s="75">
        <f t="shared" si="13"/>
        <v>0</v>
      </c>
      <c r="AF57" s="70">
        <v>0</v>
      </c>
      <c r="AG57" s="70">
        <v>711000959</v>
      </c>
      <c r="AH57" s="72">
        <v>11776004</v>
      </c>
      <c r="AI57" s="73">
        <v>722776963</v>
      </c>
      <c r="AJ57" s="74">
        <f t="shared" si="14"/>
        <v>0.016562571190568535</v>
      </c>
      <c r="AK57" s="70">
        <v>0</v>
      </c>
      <c r="AL57" s="70">
        <v>0</v>
      </c>
      <c r="AM57" s="25">
        <v>0</v>
      </c>
      <c r="AN57" s="76"/>
    </row>
    <row r="58" spans="1:40" ht="12.75">
      <c r="A58" s="67" t="s">
        <v>121</v>
      </c>
      <c r="B58" s="68" t="s">
        <v>120</v>
      </c>
      <c r="C58" s="24">
        <v>3</v>
      </c>
      <c r="D58" s="24"/>
      <c r="E58" s="69">
        <f t="shared" si="0"/>
        <v>0.04989510978519446</v>
      </c>
      <c r="F58" s="70">
        <v>67844890</v>
      </c>
      <c r="G58" s="71">
        <f t="shared" si="1"/>
        <v>0.02301533467589847</v>
      </c>
      <c r="H58" s="70">
        <v>31295108</v>
      </c>
      <c r="I58" s="71">
        <f t="shared" si="2"/>
        <v>0.030081142325036753</v>
      </c>
      <c r="J58" s="70">
        <v>40902842</v>
      </c>
      <c r="K58" s="72">
        <v>-38311</v>
      </c>
      <c r="L58" s="73">
        <f t="shared" si="3"/>
        <v>40864531</v>
      </c>
      <c r="M58" s="74">
        <f t="shared" si="4"/>
        <v>-0.0009366341830232725</v>
      </c>
      <c r="N58" s="75">
        <f t="shared" si="5"/>
        <v>0.17386725102298012</v>
      </c>
      <c r="O58" s="70">
        <v>236416045</v>
      </c>
      <c r="P58" s="72">
        <v>2661905</v>
      </c>
      <c r="Q58" s="73">
        <f t="shared" si="6"/>
        <v>239077950</v>
      </c>
      <c r="R58" s="74">
        <f t="shared" si="7"/>
        <v>0.01125940923341307</v>
      </c>
      <c r="S58" s="75">
        <f t="shared" si="8"/>
        <v>0.04935099149712261</v>
      </c>
      <c r="T58" s="70">
        <v>67105025</v>
      </c>
      <c r="U58" s="72">
        <v>0</v>
      </c>
      <c r="V58" s="73">
        <f t="shared" si="15"/>
        <v>67105025</v>
      </c>
      <c r="W58" s="74">
        <f t="shared" si="9"/>
        <v>0</v>
      </c>
      <c r="X58" s="75">
        <f t="shared" si="10"/>
        <v>0.6492113857170054</v>
      </c>
      <c r="Y58" s="70">
        <v>882765370</v>
      </c>
      <c r="Z58" s="72">
        <v>3273473</v>
      </c>
      <c r="AA58" s="73">
        <f t="shared" si="16"/>
        <v>886038843</v>
      </c>
      <c r="AB58" s="74">
        <f t="shared" si="11"/>
        <v>0.0037082027809949092</v>
      </c>
      <c r="AC58" s="75">
        <f t="shared" si="12"/>
        <v>0.024578784976762167</v>
      </c>
      <c r="AD58" s="70">
        <v>33421010</v>
      </c>
      <c r="AE58" s="75">
        <f t="shared" si="13"/>
        <v>0</v>
      </c>
      <c r="AF58" s="70">
        <v>0</v>
      </c>
      <c r="AG58" s="70">
        <v>1359750290</v>
      </c>
      <c r="AH58" s="72">
        <v>5897067</v>
      </c>
      <c r="AI58" s="73">
        <v>1365647357</v>
      </c>
      <c r="AJ58" s="74">
        <f t="shared" si="14"/>
        <v>0.004336874971359631</v>
      </c>
      <c r="AK58" s="70">
        <v>0</v>
      </c>
      <c r="AL58" s="70">
        <v>15000</v>
      </c>
      <c r="AM58" s="25">
        <v>0</v>
      </c>
      <c r="AN58" s="76"/>
    </row>
    <row r="59" spans="1:40" ht="12.75">
      <c r="A59" s="67" t="s">
        <v>123</v>
      </c>
      <c r="B59" s="68" t="s">
        <v>122</v>
      </c>
      <c r="C59" s="24">
        <v>3</v>
      </c>
      <c r="D59" s="24"/>
      <c r="E59" s="69">
        <f t="shared" si="0"/>
        <v>0.04720184059217769</v>
      </c>
      <c r="F59" s="70">
        <v>61184288</v>
      </c>
      <c r="G59" s="71">
        <f t="shared" si="1"/>
        <v>0.0021327742381454236</v>
      </c>
      <c r="H59" s="70">
        <v>2764559</v>
      </c>
      <c r="I59" s="71">
        <f t="shared" si="2"/>
        <v>0.0008501051283280076</v>
      </c>
      <c r="J59" s="70">
        <v>1101929</v>
      </c>
      <c r="K59" s="72">
        <v>-1032</v>
      </c>
      <c r="L59" s="73">
        <f t="shared" si="3"/>
        <v>1100897</v>
      </c>
      <c r="M59" s="74">
        <f t="shared" si="4"/>
        <v>-0.0009365394685138516</v>
      </c>
      <c r="N59" s="75">
        <f t="shared" si="5"/>
        <v>0.17027179969279774</v>
      </c>
      <c r="O59" s="70">
        <v>220710860</v>
      </c>
      <c r="P59" s="72">
        <v>2323273</v>
      </c>
      <c r="Q59" s="73">
        <f t="shared" si="6"/>
        <v>223034133</v>
      </c>
      <c r="R59" s="74">
        <f t="shared" si="7"/>
        <v>0.010526319366432627</v>
      </c>
      <c r="S59" s="75">
        <f t="shared" si="8"/>
        <v>0.05626403752767511</v>
      </c>
      <c r="T59" s="70">
        <v>72930950</v>
      </c>
      <c r="U59" s="72">
        <v>758727</v>
      </c>
      <c r="V59" s="73">
        <f t="shared" si="15"/>
        <v>73689677</v>
      </c>
      <c r="W59" s="74">
        <f t="shared" si="9"/>
        <v>0.010403360987344878</v>
      </c>
      <c r="X59" s="75">
        <f t="shared" si="10"/>
        <v>0.6905690853973826</v>
      </c>
      <c r="Y59" s="70">
        <v>895134115</v>
      </c>
      <c r="Z59" s="72">
        <v>12636866</v>
      </c>
      <c r="AA59" s="73">
        <f t="shared" si="16"/>
        <v>907770981</v>
      </c>
      <c r="AB59" s="74">
        <f t="shared" si="11"/>
        <v>0.014117287888195391</v>
      </c>
      <c r="AC59" s="75">
        <f t="shared" si="12"/>
        <v>0.032710357423493396</v>
      </c>
      <c r="AD59" s="70">
        <v>42400040</v>
      </c>
      <c r="AE59" s="75">
        <f t="shared" si="13"/>
        <v>0</v>
      </c>
      <c r="AF59" s="70">
        <v>0</v>
      </c>
      <c r="AG59" s="70">
        <v>1296226741</v>
      </c>
      <c r="AH59" s="72">
        <v>15717834</v>
      </c>
      <c r="AI59" s="73">
        <v>1311944575</v>
      </c>
      <c r="AJ59" s="74">
        <f t="shared" si="14"/>
        <v>0.01212583686390713</v>
      </c>
      <c r="AK59" s="70">
        <v>0</v>
      </c>
      <c r="AL59" s="70">
        <v>851940</v>
      </c>
      <c r="AM59" s="25">
        <v>0</v>
      </c>
      <c r="AN59" s="76"/>
    </row>
    <row r="60" spans="1:40" ht="12.75">
      <c r="A60" s="67" t="s">
        <v>125</v>
      </c>
      <c r="B60" s="68" t="s">
        <v>124</v>
      </c>
      <c r="C60" s="24">
        <v>3</v>
      </c>
      <c r="D60" s="24"/>
      <c r="E60" s="69">
        <f t="shared" si="0"/>
        <v>0.03481569450839282</v>
      </c>
      <c r="F60" s="70">
        <v>15108356</v>
      </c>
      <c r="G60" s="71">
        <f t="shared" si="1"/>
        <v>0.005556956733130753</v>
      </c>
      <c r="H60" s="70">
        <v>2411455</v>
      </c>
      <c r="I60" s="71">
        <f t="shared" si="2"/>
        <v>0.008121083274810025</v>
      </c>
      <c r="J60" s="70">
        <v>3524164</v>
      </c>
      <c r="K60" s="72">
        <v>-3301</v>
      </c>
      <c r="L60" s="73">
        <f t="shared" si="3"/>
        <v>3520863</v>
      </c>
      <c r="M60" s="74">
        <f t="shared" si="4"/>
        <v>-0.0009366760457231842</v>
      </c>
      <c r="N60" s="75">
        <f t="shared" si="5"/>
        <v>0.06911599384164789</v>
      </c>
      <c r="O60" s="70">
        <v>29993055</v>
      </c>
      <c r="P60" s="72">
        <v>163530</v>
      </c>
      <c r="Q60" s="73">
        <f t="shared" si="6"/>
        <v>30156585</v>
      </c>
      <c r="R60" s="74">
        <f t="shared" si="7"/>
        <v>0.0054522621986989985</v>
      </c>
      <c r="S60" s="75">
        <f t="shared" si="8"/>
        <v>0.009006551252301716</v>
      </c>
      <c r="T60" s="70">
        <v>3908415</v>
      </c>
      <c r="U60" s="72">
        <v>38307</v>
      </c>
      <c r="V60" s="73">
        <f t="shared" si="15"/>
        <v>3946722</v>
      </c>
      <c r="W60" s="74">
        <f t="shared" si="9"/>
        <v>0.009801159805189572</v>
      </c>
      <c r="X60" s="75">
        <f t="shared" si="10"/>
        <v>0.8484954752600407</v>
      </c>
      <c r="Y60" s="70">
        <v>368206692</v>
      </c>
      <c r="Z60" s="72">
        <v>3046149</v>
      </c>
      <c r="AA60" s="73">
        <f t="shared" si="16"/>
        <v>371252841</v>
      </c>
      <c r="AB60" s="74">
        <f t="shared" si="11"/>
        <v>0.0082729322040676</v>
      </c>
      <c r="AC60" s="75">
        <f t="shared" si="12"/>
        <v>0.024888245129676096</v>
      </c>
      <c r="AD60" s="70">
        <v>10800315</v>
      </c>
      <c r="AE60" s="75">
        <f t="shared" si="13"/>
        <v>0</v>
      </c>
      <c r="AF60" s="70">
        <v>0</v>
      </c>
      <c r="AG60" s="70">
        <v>433952452</v>
      </c>
      <c r="AH60" s="72">
        <v>3244685</v>
      </c>
      <c r="AI60" s="73">
        <v>437197137</v>
      </c>
      <c r="AJ60" s="74">
        <f t="shared" si="14"/>
        <v>0.0074770518867813655</v>
      </c>
      <c r="AK60" s="70">
        <v>0</v>
      </c>
      <c r="AL60" s="70">
        <v>0</v>
      </c>
      <c r="AM60" s="25">
        <v>0</v>
      </c>
      <c r="AN60" s="76"/>
    </row>
    <row r="61" spans="1:40" ht="12.75">
      <c r="A61" s="67" t="s">
        <v>127</v>
      </c>
      <c r="B61" s="68" t="s">
        <v>126</v>
      </c>
      <c r="C61" s="24">
        <v>3</v>
      </c>
      <c r="D61" s="24"/>
      <c r="E61" s="69">
        <f t="shared" si="0"/>
        <v>0.043965633599563105</v>
      </c>
      <c r="F61" s="70">
        <v>40087000</v>
      </c>
      <c r="G61" s="71">
        <f t="shared" si="1"/>
        <v>0.0026475817861796123</v>
      </c>
      <c r="H61" s="70">
        <v>2414013</v>
      </c>
      <c r="I61" s="71">
        <f t="shared" si="2"/>
        <v>0.000580056381387266</v>
      </c>
      <c r="J61" s="70">
        <v>528884</v>
      </c>
      <c r="K61" s="72">
        <v>-496</v>
      </c>
      <c r="L61" s="73">
        <f t="shared" si="3"/>
        <v>528388</v>
      </c>
      <c r="M61" s="74">
        <f t="shared" si="4"/>
        <v>-0.0009378237950098698</v>
      </c>
      <c r="N61" s="75">
        <f t="shared" si="5"/>
        <v>0.11416816786523971</v>
      </c>
      <c r="O61" s="70">
        <v>104096290</v>
      </c>
      <c r="P61" s="72">
        <v>1455894</v>
      </c>
      <c r="Q61" s="73">
        <f t="shared" si="6"/>
        <v>105552184</v>
      </c>
      <c r="R61" s="74">
        <f t="shared" si="7"/>
        <v>0.01398603158671649</v>
      </c>
      <c r="S61" s="75">
        <f t="shared" si="8"/>
        <v>0.02456704122018723</v>
      </c>
      <c r="T61" s="70">
        <v>22399745</v>
      </c>
      <c r="U61" s="72">
        <v>146993</v>
      </c>
      <c r="V61" s="73">
        <f t="shared" si="15"/>
        <v>22546738</v>
      </c>
      <c r="W61" s="74">
        <f t="shared" si="9"/>
        <v>0.006562262204324201</v>
      </c>
      <c r="X61" s="75">
        <f t="shared" si="10"/>
        <v>0.7814297369599326</v>
      </c>
      <c r="Y61" s="70">
        <v>712492265</v>
      </c>
      <c r="Z61" s="72">
        <v>16047024</v>
      </c>
      <c r="AA61" s="73">
        <f t="shared" si="16"/>
        <v>728539289</v>
      </c>
      <c r="AB61" s="74">
        <f t="shared" si="11"/>
        <v>0.02252238345352423</v>
      </c>
      <c r="AC61" s="75">
        <f t="shared" si="12"/>
        <v>0.03264178218751049</v>
      </c>
      <c r="AD61" s="70">
        <v>29762135</v>
      </c>
      <c r="AE61" s="75">
        <f t="shared" si="13"/>
        <v>0</v>
      </c>
      <c r="AF61" s="70">
        <v>0</v>
      </c>
      <c r="AG61" s="70">
        <v>911780332</v>
      </c>
      <c r="AH61" s="72">
        <v>17649415</v>
      </c>
      <c r="AI61" s="73">
        <v>929429747</v>
      </c>
      <c r="AJ61" s="74">
        <f t="shared" si="14"/>
        <v>0.019357091155153366</v>
      </c>
      <c r="AK61" s="70">
        <v>0</v>
      </c>
      <c r="AL61" s="70">
        <v>0</v>
      </c>
      <c r="AM61" s="25">
        <v>0</v>
      </c>
      <c r="AN61" s="76"/>
    </row>
    <row r="62" spans="1:40" ht="12.75">
      <c r="A62" s="67" t="s">
        <v>129</v>
      </c>
      <c r="B62" s="68" t="s">
        <v>128</v>
      </c>
      <c r="C62" s="24">
        <v>3</v>
      </c>
      <c r="D62" s="24"/>
      <c r="E62" s="69">
        <f t="shared" si="0"/>
        <v>0.04275121105191332</v>
      </c>
      <c r="F62" s="70">
        <v>27728523</v>
      </c>
      <c r="G62" s="71">
        <f t="shared" si="1"/>
        <v>0.012749350758678687</v>
      </c>
      <c r="H62" s="70">
        <v>8269255</v>
      </c>
      <c r="I62" s="71">
        <f t="shared" si="2"/>
        <v>0.046275456790225024</v>
      </c>
      <c r="J62" s="70">
        <v>30014356</v>
      </c>
      <c r="K62" s="72">
        <v>-28112</v>
      </c>
      <c r="L62" s="73">
        <f t="shared" si="3"/>
        <v>29986244</v>
      </c>
      <c r="M62" s="74">
        <f t="shared" si="4"/>
        <v>-0.0009366184635112611</v>
      </c>
      <c r="N62" s="75">
        <f t="shared" si="5"/>
        <v>0.06471879050360135</v>
      </c>
      <c r="O62" s="70">
        <v>41976740</v>
      </c>
      <c r="P62" s="72">
        <v>-430471</v>
      </c>
      <c r="Q62" s="73">
        <f t="shared" si="6"/>
        <v>41546269</v>
      </c>
      <c r="R62" s="74">
        <f t="shared" si="7"/>
        <v>-0.010254988834292515</v>
      </c>
      <c r="S62" s="75">
        <f t="shared" si="8"/>
        <v>0.014907055943966208</v>
      </c>
      <c r="T62" s="70">
        <v>9668747</v>
      </c>
      <c r="U62" s="72">
        <v>0</v>
      </c>
      <c r="V62" s="73">
        <f t="shared" si="15"/>
        <v>9668747</v>
      </c>
      <c r="W62" s="74">
        <f t="shared" si="9"/>
        <v>0</v>
      </c>
      <c r="X62" s="75">
        <f t="shared" si="10"/>
        <v>0.777376599923065</v>
      </c>
      <c r="Y62" s="70">
        <v>504208054</v>
      </c>
      <c r="Z62" s="72">
        <v>21735674</v>
      </c>
      <c r="AA62" s="73">
        <f t="shared" si="16"/>
        <v>525943728</v>
      </c>
      <c r="AB62" s="74">
        <f t="shared" si="11"/>
        <v>0.043108541856017236</v>
      </c>
      <c r="AC62" s="75">
        <f t="shared" si="12"/>
        <v>0.04122153502855041</v>
      </c>
      <c r="AD62" s="70">
        <v>26736372</v>
      </c>
      <c r="AE62" s="75">
        <f t="shared" si="13"/>
        <v>0</v>
      </c>
      <c r="AF62" s="70">
        <v>0</v>
      </c>
      <c r="AG62" s="70">
        <v>648602047</v>
      </c>
      <c r="AH62" s="72">
        <v>21277091</v>
      </c>
      <c r="AI62" s="73">
        <v>669879138</v>
      </c>
      <c r="AJ62" s="74">
        <f t="shared" si="14"/>
        <v>0.032804538774451324</v>
      </c>
      <c r="AK62" s="70">
        <v>0</v>
      </c>
      <c r="AL62" s="70">
        <v>228649</v>
      </c>
      <c r="AM62" s="25">
        <v>0</v>
      </c>
      <c r="AN62" s="76"/>
    </row>
    <row r="63" spans="1:40" ht="12.75">
      <c r="A63" s="67" t="s">
        <v>131</v>
      </c>
      <c r="B63" s="68" t="s">
        <v>130</v>
      </c>
      <c r="C63" s="24">
        <v>3</v>
      </c>
      <c r="D63" s="24"/>
      <c r="E63" s="69">
        <f t="shared" si="0"/>
        <v>0.07331616440243648</v>
      </c>
      <c r="F63" s="70">
        <v>68462203</v>
      </c>
      <c r="G63" s="71">
        <f t="shared" si="1"/>
        <v>0.01004020139912704</v>
      </c>
      <c r="H63" s="70">
        <v>9375481</v>
      </c>
      <c r="I63" s="71">
        <f t="shared" si="2"/>
        <v>0.030588139805125803</v>
      </c>
      <c r="J63" s="70">
        <v>28563025</v>
      </c>
      <c r="K63" s="72">
        <v>-26753</v>
      </c>
      <c r="L63" s="73">
        <f t="shared" si="3"/>
        <v>28536272</v>
      </c>
      <c r="M63" s="74">
        <f t="shared" si="4"/>
        <v>-0.0009366304864418247</v>
      </c>
      <c r="N63" s="75">
        <f t="shared" si="5"/>
        <v>0.19931909144807775</v>
      </c>
      <c r="O63" s="70">
        <v>186122995</v>
      </c>
      <c r="P63" s="72">
        <v>-1917528</v>
      </c>
      <c r="Q63" s="73">
        <f t="shared" si="6"/>
        <v>184205467</v>
      </c>
      <c r="R63" s="74">
        <f t="shared" si="7"/>
        <v>-0.010302477670746702</v>
      </c>
      <c r="S63" s="75">
        <f t="shared" si="8"/>
        <v>0.10901092023050302</v>
      </c>
      <c r="T63" s="70">
        <v>101793756</v>
      </c>
      <c r="U63" s="72">
        <v>0</v>
      </c>
      <c r="V63" s="73">
        <f t="shared" si="15"/>
        <v>101793756</v>
      </c>
      <c r="W63" s="74">
        <f t="shared" si="9"/>
        <v>0</v>
      </c>
      <c r="X63" s="75">
        <f t="shared" si="10"/>
        <v>0.5402570725341163</v>
      </c>
      <c r="Y63" s="70">
        <v>504488876</v>
      </c>
      <c r="Z63" s="72">
        <v>21934299</v>
      </c>
      <c r="AA63" s="73">
        <f t="shared" si="16"/>
        <v>526423175</v>
      </c>
      <c r="AB63" s="74">
        <f t="shared" si="11"/>
        <v>0.04347826095574801</v>
      </c>
      <c r="AC63" s="75">
        <f t="shared" si="12"/>
        <v>0.03746841018061372</v>
      </c>
      <c r="AD63" s="70">
        <v>34987781</v>
      </c>
      <c r="AE63" s="75">
        <f t="shared" si="13"/>
        <v>0</v>
      </c>
      <c r="AF63" s="70">
        <v>0</v>
      </c>
      <c r="AG63" s="70">
        <v>933794117</v>
      </c>
      <c r="AH63" s="72">
        <v>19990018</v>
      </c>
      <c r="AI63" s="73">
        <v>953784135</v>
      </c>
      <c r="AJ63" s="74">
        <f t="shared" si="14"/>
        <v>0.02140730770956442</v>
      </c>
      <c r="AK63" s="70">
        <v>122771</v>
      </c>
      <c r="AL63" s="70">
        <v>3080281</v>
      </c>
      <c r="AM63" s="25">
        <v>0</v>
      </c>
      <c r="AN63" s="76"/>
    </row>
    <row r="64" spans="1:40" ht="12.75">
      <c r="A64" s="67" t="s">
        <v>133</v>
      </c>
      <c r="B64" s="68" t="s">
        <v>132</v>
      </c>
      <c r="C64" s="24">
        <v>3</v>
      </c>
      <c r="D64" s="24"/>
      <c r="E64" s="69">
        <f t="shared" si="0"/>
        <v>0.04270735602812927</v>
      </c>
      <c r="F64" s="70">
        <v>16182823</v>
      </c>
      <c r="G64" s="71">
        <f t="shared" si="1"/>
        <v>0.015206537004082915</v>
      </c>
      <c r="H64" s="70">
        <v>5762115</v>
      </c>
      <c r="I64" s="71">
        <f t="shared" si="2"/>
        <v>0.045070014663723026</v>
      </c>
      <c r="J64" s="70">
        <v>17078090</v>
      </c>
      <c r="K64" s="72">
        <v>-15995</v>
      </c>
      <c r="L64" s="73">
        <f t="shared" si="3"/>
        <v>17062095</v>
      </c>
      <c r="M64" s="74">
        <f t="shared" si="4"/>
        <v>-0.0009365801445009366</v>
      </c>
      <c r="N64" s="75">
        <f t="shared" si="5"/>
        <v>0.08320352460752697</v>
      </c>
      <c r="O64" s="70">
        <v>31527775</v>
      </c>
      <c r="P64" s="72">
        <v>-329773</v>
      </c>
      <c r="Q64" s="73">
        <f t="shared" si="6"/>
        <v>31198002</v>
      </c>
      <c r="R64" s="74">
        <f t="shared" si="7"/>
        <v>-0.010459761273987777</v>
      </c>
      <c r="S64" s="75">
        <f t="shared" si="8"/>
        <v>0.009371486651142463</v>
      </c>
      <c r="T64" s="70">
        <v>3551077</v>
      </c>
      <c r="U64" s="72">
        <v>0</v>
      </c>
      <c r="V64" s="73">
        <f t="shared" si="15"/>
        <v>3551077</v>
      </c>
      <c r="W64" s="74">
        <f t="shared" si="9"/>
        <v>0</v>
      </c>
      <c r="X64" s="75">
        <f t="shared" si="10"/>
        <v>0.7783772590054715</v>
      </c>
      <c r="Y64" s="70">
        <v>294945475</v>
      </c>
      <c r="Z64" s="72">
        <v>12748157</v>
      </c>
      <c r="AA64" s="73">
        <f t="shared" si="16"/>
        <v>307693632</v>
      </c>
      <c r="AB64" s="74">
        <f t="shared" si="11"/>
        <v>0.043222080284500045</v>
      </c>
      <c r="AC64" s="75">
        <f t="shared" si="12"/>
        <v>0.02606196150631978</v>
      </c>
      <c r="AD64" s="70">
        <v>9875491</v>
      </c>
      <c r="AE64" s="75">
        <f t="shared" si="13"/>
        <v>1.8605336040461628E-06</v>
      </c>
      <c r="AF64" s="70">
        <v>705</v>
      </c>
      <c r="AG64" s="70">
        <v>378923551</v>
      </c>
      <c r="AH64" s="72">
        <v>12402389</v>
      </c>
      <c r="AI64" s="73">
        <v>391325940</v>
      </c>
      <c r="AJ64" s="74">
        <f t="shared" si="14"/>
        <v>0.03273058369496806</v>
      </c>
      <c r="AK64" s="70">
        <v>0</v>
      </c>
      <c r="AL64" s="70">
        <v>0</v>
      </c>
      <c r="AM64" s="25">
        <v>0</v>
      </c>
      <c r="AN64" s="76"/>
    </row>
    <row r="65" spans="1:40" ht="12.75">
      <c r="A65" s="67" t="s">
        <v>135</v>
      </c>
      <c r="B65" s="68" t="s">
        <v>134</v>
      </c>
      <c r="C65" s="24">
        <v>3</v>
      </c>
      <c r="D65" s="24"/>
      <c r="E65" s="69">
        <f t="shared" si="0"/>
        <v>0.03236451650404643</v>
      </c>
      <c r="F65" s="70">
        <v>12679451</v>
      </c>
      <c r="G65" s="71">
        <f t="shared" si="1"/>
        <v>0.0028397417276332204</v>
      </c>
      <c r="H65" s="70">
        <v>1112526</v>
      </c>
      <c r="I65" s="71">
        <f t="shared" si="2"/>
        <v>0.0003907597499743057</v>
      </c>
      <c r="J65" s="70">
        <v>153088</v>
      </c>
      <c r="K65" s="72">
        <v>-143</v>
      </c>
      <c r="L65" s="73">
        <f t="shared" si="3"/>
        <v>152945</v>
      </c>
      <c r="M65" s="74">
        <f t="shared" si="4"/>
        <v>-0.0009341032608695652</v>
      </c>
      <c r="N65" s="75">
        <f t="shared" si="5"/>
        <v>0.07553837405191695</v>
      </c>
      <c r="O65" s="70">
        <v>29593679</v>
      </c>
      <c r="P65" s="72">
        <v>-305090</v>
      </c>
      <c r="Q65" s="73">
        <f t="shared" si="6"/>
        <v>29288589</v>
      </c>
      <c r="R65" s="74">
        <f t="shared" si="7"/>
        <v>-0.0103092961169174</v>
      </c>
      <c r="S65" s="75">
        <f t="shared" si="8"/>
        <v>0.013919570464451048</v>
      </c>
      <c r="T65" s="70">
        <v>5453272</v>
      </c>
      <c r="U65" s="72">
        <v>0</v>
      </c>
      <c r="V65" s="73">
        <f t="shared" si="15"/>
        <v>5453272</v>
      </c>
      <c r="W65" s="74">
        <f t="shared" si="9"/>
        <v>0</v>
      </c>
      <c r="X65" s="75">
        <f t="shared" si="10"/>
        <v>0.852913512664767</v>
      </c>
      <c r="Y65" s="70">
        <v>334146042</v>
      </c>
      <c r="Z65" s="72">
        <v>14518028</v>
      </c>
      <c r="AA65" s="73">
        <f t="shared" si="16"/>
        <v>348664070</v>
      </c>
      <c r="AB65" s="74">
        <f t="shared" si="11"/>
        <v>0.04344815193112477</v>
      </c>
      <c r="AC65" s="75">
        <f t="shared" si="12"/>
        <v>0.022033524837210983</v>
      </c>
      <c r="AD65" s="70">
        <v>8632077</v>
      </c>
      <c r="AE65" s="75">
        <f t="shared" si="13"/>
        <v>0</v>
      </c>
      <c r="AF65" s="70">
        <v>0</v>
      </c>
      <c r="AG65" s="70">
        <v>391770135</v>
      </c>
      <c r="AH65" s="72">
        <v>14212795</v>
      </c>
      <c r="AI65" s="73">
        <v>405982930</v>
      </c>
      <c r="AJ65" s="74">
        <f t="shared" si="14"/>
        <v>0.036278403406119764</v>
      </c>
      <c r="AK65" s="70">
        <v>0</v>
      </c>
      <c r="AL65" s="70">
        <v>0</v>
      </c>
      <c r="AM65" s="25">
        <v>0</v>
      </c>
      <c r="AN65" s="76"/>
    </row>
    <row r="66" spans="1:40" ht="12.75">
      <c r="A66" s="67" t="s">
        <v>137</v>
      </c>
      <c r="B66" s="68" t="s">
        <v>136</v>
      </c>
      <c r="C66" s="24">
        <v>3</v>
      </c>
      <c r="D66" s="24"/>
      <c r="E66" s="69">
        <f t="shared" si="0"/>
        <v>0.0469752824994111</v>
      </c>
      <c r="F66" s="70">
        <v>20894379</v>
      </c>
      <c r="G66" s="71">
        <f t="shared" si="1"/>
        <v>0.0036021456392821708</v>
      </c>
      <c r="H66" s="70">
        <v>1602217</v>
      </c>
      <c r="I66" s="71">
        <f t="shared" si="2"/>
        <v>0.000534682058994907</v>
      </c>
      <c r="J66" s="70">
        <v>237824</v>
      </c>
      <c r="K66" s="72">
        <v>-223</v>
      </c>
      <c r="L66" s="73">
        <f t="shared" si="3"/>
        <v>237601</v>
      </c>
      <c r="M66" s="74">
        <f t="shared" si="4"/>
        <v>-0.0009376681916038751</v>
      </c>
      <c r="N66" s="75">
        <f t="shared" si="5"/>
        <v>0.08961598560505968</v>
      </c>
      <c r="O66" s="70">
        <v>39860758</v>
      </c>
      <c r="P66" s="72">
        <v>-410936</v>
      </c>
      <c r="Q66" s="73">
        <f t="shared" si="6"/>
        <v>39449822</v>
      </c>
      <c r="R66" s="74">
        <f t="shared" si="7"/>
        <v>-0.010309287144012665</v>
      </c>
      <c r="S66" s="75">
        <f t="shared" si="8"/>
        <v>0.007480420622818132</v>
      </c>
      <c r="T66" s="70">
        <v>3327255</v>
      </c>
      <c r="U66" s="72">
        <v>0</v>
      </c>
      <c r="V66" s="73">
        <f t="shared" si="15"/>
        <v>3327255</v>
      </c>
      <c r="W66" s="74">
        <f t="shared" si="9"/>
        <v>0</v>
      </c>
      <c r="X66" s="75">
        <f t="shared" si="10"/>
        <v>0.8250093472799025</v>
      </c>
      <c r="Y66" s="70">
        <v>366960177</v>
      </c>
      <c r="Z66" s="72">
        <v>13762059</v>
      </c>
      <c r="AA66" s="73">
        <f t="shared" si="16"/>
        <v>380722236</v>
      </c>
      <c r="AB66" s="74">
        <f t="shared" si="11"/>
        <v>0.03750286778393395</v>
      </c>
      <c r="AC66" s="75">
        <f t="shared" si="12"/>
        <v>0.026780202820320613</v>
      </c>
      <c r="AD66" s="70">
        <v>11911705</v>
      </c>
      <c r="AE66" s="75">
        <f t="shared" si="13"/>
        <v>1.9334742109106735E-06</v>
      </c>
      <c r="AF66" s="70">
        <v>860</v>
      </c>
      <c r="AG66" s="70">
        <v>444795175</v>
      </c>
      <c r="AH66" s="72">
        <v>13350900</v>
      </c>
      <c r="AI66" s="73">
        <v>458146075</v>
      </c>
      <c r="AJ66" s="74">
        <f t="shared" si="14"/>
        <v>0.030015838188892224</v>
      </c>
      <c r="AK66" s="70">
        <v>0</v>
      </c>
      <c r="AL66" s="70">
        <v>21033</v>
      </c>
      <c r="AM66" s="25">
        <v>0</v>
      </c>
      <c r="AN66" s="76"/>
    </row>
    <row r="67" spans="1:40" ht="12.75">
      <c r="A67" s="67" t="s">
        <v>139</v>
      </c>
      <c r="B67" s="68" t="s">
        <v>138</v>
      </c>
      <c r="C67" s="24">
        <v>3</v>
      </c>
      <c r="D67" s="24"/>
      <c r="E67" s="69">
        <f t="shared" si="0"/>
        <v>0.03644567918791589</v>
      </c>
      <c r="F67" s="70">
        <v>18742330</v>
      </c>
      <c r="G67" s="71">
        <f t="shared" si="1"/>
        <v>0.0030666393076740294</v>
      </c>
      <c r="H67" s="70">
        <v>1577031</v>
      </c>
      <c r="I67" s="71">
        <f t="shared" si="2"/>
        <v>0.0005223451647740485</v>
      </c>
      <c r="J67" s="70">
        <v>268618</v>
      </c>
      <c r="K67" s="72">
        <v>-252</v>
      </c>
      <c r="L67" s="73">
        <f t="shared" si="3"/>
        <v>268366</v>
      </c>
      <c r="M67" s="74">
        <f t="shared" si="4"/>
        <v>-0.0009381351957054256</v>
      </c>
      <c r="N67" s="75">
        <f t="shared" si="5"/>
        <v>0.0966544134245208</v>
      </c>
      <c r="O67" s="70">
        <v>49704902</v>
      </c>
      <c r="P67" s="72">
        <v>-512422</v>
      </c>
      <c r="Q67" s="73">
        <f t="shared" si="6"/>
        <v>49192480</v>
      </c>
      <c r="R67" s="74">
        <f t="shared" si="7"/>
        <v>-0.010309284987625567</v>
      </c>
      <c r="S67" s="75">
        <f t="shared" si="8"/>
        <v>0.012983378342462</v>
      </c>
      <c r="T67" s="70">
        <v>6676752</v>
      </c>
      <c r="U67" s="72">
        <v>0</v>
      </c>
      <c r="V67" s="73">
        <f t="shared" si="15"/>
        <v>6676752</v>
      </c>
      <c r="W67" s="74">
        <f t="shared" si="9"/>
        <v>0</v>
      </c>
      <c r="X67" s="75">
        <f t="shared" si="10"/>
        <v>0.8133021186053322</v>
      </c>
      <c r="Y67" s="70">
        <v>418243727</v>
      </c>
      <c r="Z67" s="72">
        <v>17970674</v>
      </c>
      <c r="AA67" s="73">
        <f t="shared" si="16"/>
        <v>436214401</v>
      </c>
      <c r="AB67" s="74">
        <f t="shared" si="11"/>
        <v>0.04296698991494976</v>
      </c>
      <c r="AC67" s="75">
        <f t="shared" si="12"/>
        <v>0.037025425967320995</v>
      </c>
      <c r="AD67" s="70">
        <v>19040467</v>
      </c>
      <c r="AE67" s="75">
        <f t="shared" si="13"/>
        <v>0</v>
      </c>
      <c r="AF67" s="70">
        <v>0</v>
      </c>
      <c r="AG67" s="70">
        <v>514253827</v>
      </c>
      <c r="AH67" s="72">
        <v>17458000</v>
      </c>
      <c r="AI67" s="73">
        <v>531711827</v>
      </c>
      <c r="AJ67" s="74">
        <f t="shared" si="14"/>
        <v>0.03394821600423403</v>
      </c>
      <c r="AK67" s="70">
        <v>0</v>
      </c>
      <c r="AL67" s="70">
        <v>0</v>
      </c>
      <c r="AM67" s="25">
        <v>0</v>
      </c>
      <c r="AN67" s="76"/>
    </row>
    <row r="68" spans="1:40" ht="12.75">
      <c r="A68" s="67" t="s">
        <v>141</v>
      </c>
      <c r="B68" s="68" t="s">
        <v>140</v>
      </c>
      <c r="C68" s="24">
        <v>3</v>
      </c>
      <c r="D68" s="24"/>
      <c r="E68" s="69">
        <f t="shared" si="0"/>
        <v>0.0614472500384152</v>
      </c>
      <c r="F68" s="70">
        <v>53477138</v>
      </c>
      <c r="G68" s="71">
        <f t="shared" si="1"/>
        <v>0.017064018281742057</v>
      </c>
      <c r="H68" s="70">
        <v>14850703</v>
      </c>
      <c r="I68" s="71">
        <f t="shared" si="2"/>
        <v>0.012831549239662765</v>
      </c>
      <c r="J68" s="70">
        <v>11167213</v>
      </c>
      <c r="K68" s="72">
        <v>-10459</v>
      </c>
      <c r="L68" s="73">
        <f t="shared" si="3"/>
        <v>11156754</v>
      </c>
      <c r="M68" s="74">
        <f t="shared" si="4"/>
        <v>-0.0009365810430946378</v>
      </c>
      <c r="N68" s="75">
        <f t="shared" si="5"/>
        <v>0.511537701715156</v>
      </c>
      <c r="O68" s="70">
        <v>445187901</v>
      </c>
      <c r="P68" s="72">
        <v>4629589</v>
      </c>
      <c r="Q68" s="73">
        <f t="shared" si="6"/>
        <v>449817490</v>
      </c>
      <c r="R68" s="74">
        <f t="shared" si="7"/>
        <v>0.010399179738714417</v>
      </c>
      <c r="S68" s="75">
        <f t="shared" si="8"/>
        <v>0.3450447569160668</v>
      </c>
      <c r="T68" s="70">
        <v>300290185</v>
      </c>
      <c r="U68" s="72">
        <v>0</v>
      </c>
      <c r="V68" s="73">
        <f t="shared" si="15"/>
        <v>300290185</v>
      </c>
      <c r="W68" s="74">
        <f t="shared" si="9"/>
        <v>0</v>
      </c>
      <c r="X68" s="75">
        <f t="shared" si="10"/>
        <v>0.05138620315679046</v>
      </c>
      <c r="Y68" s="70">
        <v>44721075</v>
      </c>
      <c r="Z68" s="72">
        <v>1277745</v>
      </c>
      <c r="AA68" s="73">
        <f t="shared" si="16"/>
        <v>45998820</v>
      </c>
      <c r="AB68" s="74">
        <f t="shared" si="11"/>
        <v>0.02857142857142857</v>
      </c>
      <c r="AC68" s="75">
        <f t="shared" si="12"/>
        <v>0.0006885206521667066</v>
      </c>
      <c r="AD68" s="70">
        <v>599215</v>
      </c>
      <c r="AE68" s="75">
        <f t="shared" si="13"/>
        <v>0</v>
      </c>
      <c r="AF68" s="70">
        <v>0</v>
      </c>
      <c r="AG68" s="70">
        <v>870293430</v>
      </c>
      <c r="AH68" s="72">
        <v>5896875</v>
      </c>
      <c r="AI68" s="73">
        <v>876190305</v>
      </c>
      <c r="AJ68" s="74">
        <f t="shared" si="14"/>
        <v>0.0067757319505445425</v>
      </c>
      <c r="AK68" s="70">
        <v>5377080</v>
      </c>
      <c r="AL68" s="70">
        <v>59838020</v>
      </c>
      <c r="AM68" s="25">
        <v>0</v>
      </c>
      <c r="AN68" s="76"/>
    </row>
    <row r="69" spans="1:40" ht="12.75">
      <c r="A69" s="67" t="s">
        <v>143</v>
      </c>
      <c r="B69" s="68" t="s">
        <v>142</v>
      </c>
      <c r="C69" s="24">
        <v>3</v>
      </c>
      <c r="D69" s="24"/>
      <c r="E69" s="69">
        <f t="shared" si="0"/>
        <v>0.02255649918675743</v>
      </c>
      <c r="F69" s="70">
        <v>9137428</v>
      </c>
      <c r="G69" s="71">
        <f t="shared" si="1"/>
        <v>0.027493798438195684</v>
      </c>
      <c r="H69" s="70">
        <v>11137482</v>
      </c>
      <c r="I69" s="71">
        <f t="shared" si="2"/>
        <v>0.024882124052130174</v>
      </c>
      <c r="J69" s="70">
        <v>10079517</v>
      </c>
      <c r="K69" s="72">
        <v>-9441</v>
      </c>
      <c r="L69" s="73">
        <f t="shared" si="3"/>
        <v>10070076</v>
      </c>
      <c r="M69" s="74">
        <f t="shared" si="4"/>
        <v>-0.0009366520240999643</v>
      </c>
      <c r="N69" s="75">
        <f t="shared" si="5"/>
        <v>0.19879833429302787</v>
      </c>
      <c r="O69" s="70">
        <v>80531356</v>
      </c>
      <c r="P69" s="72">
        <v>844988</v>
      </c>
      <c r="Q69" s="73">
        <f t="shared" si="6"/>
        <v>81376344</v>
      </c>
      <c r="R69" s="74">
        <f t="shared" si="7"/>
        <v>0.010492658288282145</v>
      </c>
      <c r="S69" s="75">
        <f t="shared" si="8"/>
        <v>0.018486168744363516</v>
      </c>
      <c r="T69" s="70">
        <v>7488575</v>
      </c>
      <c r="U69" s="72">
        <v>0</v>
      </c>
      <c r="V69" s="73">
        <f t="shared" si="15"/>
        <v>7488575</v>
      </c>
      <c r="W69" s="74">
        <f t="shared" si="9"/>
        <v>0</v>
      </c>
      <c r="X69" s="75">
        <f t="shared" si="10"/>
        <v>0.6984389579836761</v>
      </c>
      <c r="Y69" s="70">
        <v>282931125</v>
      </c>
      <c r="Z69" s="72">
        <v>8023275</v>
      </c>
      <c r="AA69" s="73">
        <f t="shared" si="16"/>
        <v>290954400</v>
      </c>
      <c r="AB69" s="74">
        <f t="shared" si="11"/>
        <v>0.02835769659488683</v>
      </c>
      <c r="AC69" s="75">
        <f t="shared" si="12"/>
        <v>0.009344117301849275</v>
      </c>
      <c r="AD69" s="70">
        <v>3785215</v>
      </c>
      <c r="AE69" s="75">
        <f t="shared" si="13"/>
        <v>0</v>
      </c>
      <c r="AF69" s="70">
        <v>0</v>
      </c>
      <c r="AG69" s="70">
        <v>405090698</v>
      </c>
      <c r="AH69" s="72">
        <v>8858822</v>
      </c>
      <c r="AI69" s="73">
        <v>413949520</v>
      </c>
      <c r="AJ69" s="74">
        <f t="shared" si="14"/>
        <v>0.021868737158709083</v>
      </c>
      <c r="AK69" s="70">
        <v>0</v>
      </c>
      <c r="AL69" s="70">
        <v>256140</v>
      </c>
      <c r="AM69" s="25">
        <v>0</v>
      </c>
      <c r="AN69" s="76"/>
    </row>
    <row r="70" spans="1:40" ht="12.75">
      <c r="A70" s="67" t="s">
        <v>145</v>
      </c>
      <c r="B70" s="68" t="s">
        <v>144</v>
      </c>
      <c r="C70" s="24">
        <v>3</v>
      </c>
      <c r="D70" s="24"/>
      <c r="E70" s="69">
        <f aca="true" t="shared" si="17" ref="E70:E133">+F70/$AG70</f>
        <v>0.032251730108453176</v>
      </c>
      <c r="F70" s="70">
        <v>16486489</v>
      </c>
      <c r="G70" s="71">
        <f aca="true" t="shared" si="18" ref="G70:G133">+H70/$AG70</f>
        <v>0.009515523622060075</v>
      </c>
      <c r="H70" s="70">
        <v>4864160</v>
      </c>
      <c r="I70" s="71">
        <f aca="true" t="shared" si="19" ref="I70:I133">+J70/$AG70</f>
        <v>0.006222131989438163</v>
      </c>
      <c r="J70" s="70">
        <v>3180639</v>
      </c>
      <c r="K70" s="72">
        <v>-2979</v>
      </c>
      <c r="L70" s="73">
        <f aca="true" t="shared" si="20" ref="L70:L133">+J70+K70</f>
        <v>3177660</v>
      </c>
      <c r="M70" s="74">
        <f aca="true" t="shared" si="21" ref="M70:M133">+K70/J70</f>
        <v>-0.0009366042483915967</v>
      </c>
      <c r="N70" s="75">
        <f aca="true" t="shared" si="22" ref="N70:N133">+O70/$AG70</f>
        <v>0.4518428636990407</v>
      </c>
      <c r="O70" s="70">
        <v>230973730</v>
      </c>
      <c r="P70" s="72">
        <v>-2373027</v>
      </c>
      <c r="Q70" s="73">
        <f aca="true" t="shared" si="23" ref="Q70:Q133">+O70+P70</f>
        <v>228600703</v>
      </c>
      <c r="R70" s="74">
        <f aca="true" t="shared" si="24" ref="R70:R133">+P70/O70</f>
        <v>-0.010274012546794824</v>
      </c>
      <c r="S70" s="75">
        <f aca="true" t="shared" si="25" ref="S70:S133">+T70/$AG70</f>
        <v>0.1397396495958741</v>
      </c>
      <c r="T70" s="70">
        <v>71432329</v>
      </c>
      <c r="U70" s="72">
        <v>-2164616</v>
      </c>
      <c r="V70" s="73">
        <f t="shared" si="15"/>
        <v>69267713</v>
      </c>
      <c r="W70" s="74">
        <f aca="true" t="shared" si="26" ref="W70:W133">+U70/T70</f>
        <v>-0.030303029878810197</v>
      </c>
      <c r="X70" s="75">
        <f aca="true" t="shared" si="27" ref="X70:X133">+Y70/$AG70</f>
        <v>0.34426307860907135</v>
      </c>
      <c r="Y70" s="70">
        <v>175980930</v>
      </c>
      <c r="Z70" s="72">
        <v>128211</v>
      </c>
      <c r="AA70" s="73">
        <f t="shared" si="16"/>
        <v>176109141</v>
      </c>
      <c r="AB70" s="74">
        <f aca="true" t="shared" si="28" ref="AB70:AB133">+Z70/Y70</f>
        <v>0.000728550531014923</v>
      </c>
      <c r="AC70" s="75">
        <f aca="true" t="shared" si="29" ref="AC70:AC133">+AD70/$AG70</f>
        <v>0.016130739056542373</v>
      </c>
      <c r="AD70" s="70">
        <v>8245736</v>
      </c>
      <c r="AE70" s="75">
        <f aca="true" t="shared" si="30" ref="AE70:AE133">AF70/$AG70</f>
        <v>3.428331952004104E-05</v>
      </c>
      <c r="AF70" s="70">
        <v>17525</v>
      </c>
      <c r="AG70" s="70">
        <v>511181538</v>
      </c>
      <c r="AH70" s="72">
        <v>-4412411</v>
      </c>
      <c r="AI70" s="73">
        <v>506769127</v>
      </c>
      <c r="AJ70" s="74">
        <f aca="true" t="shared" si="31" ref="AJ70:AJ133">+AH70/AG70</f>
        <v>-0.008631788654307778</v>
      </c>
      <c r="AK70" s="70">
        <v>0</v>
      </c>
      <c r="AL70" s="70">
        <v>0</v>
      </c>
      <c r="AM70" s="25">
        <v>0</v>
      </c>
      <c r="AN70" s="76"/>
    </row>
    <row r="71" spans="1:40" ht="12.75">
      <c r="A71" s="67" t="s">
        <v>147</v>
      </c>
      <c r="B71" s="68" t="s">
        <v>146</v>
      </c>
      <c r="C71" s="24">
        <v>3</v>
      </c>
      <c r="D71" s="24"/>
      <c r="E71" s="69">
        <f t="shared" si="17"/>
        <v>0.03723753705249678</v>
      </c>
      <c r="F71" s="70">
        <v>8850241</v>
      </c>
      <c r="G71" s="71">
        <f t="shared" si="18"/>
        <v>0.05845552217868111</v>
      </c>
      <c r="H71" s="70">
        <v>13893117</v>
      </c>
      <c r="I71" s="71">
        <f t="shared" si="19"/>
        <v>0.20712382988065703</v>
      </c>
      <c r="J71" s="70">
        <v>49227096</v>
      </c>
      <c r="K71" s="72">
        <v>-46107</v>
      </c>
      <c r="L71" s="73">
        <f t="shared" si="20"/>
        <v>49180989</v>
      </c>
      <c r="M71" s="74">
        <f t="shared" si="21"/>
        <v>-0.0009366183209344707</v>
      </c>
      <c r="N71" s="75">
        <f t="shared" si="22"/>
        <v>0.21864877779780603</v>
      </c>
      <c r="O71" s="70">
        <v>51966229</v>
      </c>
      <c r="P71" s="72">
        <v>-530826</v>
      </c>
      <c r="Q71" s="73">
        <f t="shared" si="23"/>
        <v>51435403</v>
      </c>
      <c r="R71" s="74">
        <f t="shared" si="24"/>
        <v>-0.0102148262480235</v>
      </c>
      <c r="S71" s="75">
        <f t="shared" si="25"/>
        <v>0.0376179975450907</v>
      </c>
      <c r="T71" s="70">
        <v>8940665</v>
      </c>
      <c r="U71" s="72">
        <v>-270929</v>
      </c>
      <c r="V71" s="73">
        <f aca="true" t="shared" si="32" ref="V71:V134">+T71+U71</f>
        <v>8669736</v>
      </c>
      <c r="W71" s="74">
        <f t="shared" si="26"/>
        <v>-0.03030300318824159</v>
      </c>
      <c r="X71" s="75">
        <f t="shared" si="27"/>
        <v>0.36611449306864424</v>
      </c>
      <c r="Y71" s="70">
        <v>87014388</v>
      </c>
      <c r="Z71" s="72">
        <v>5376</v>
      </c>
      <c r="AA71" s="73">
        <f aca="true" t="shared" si="33" ref="AA71:AA134">+Y71+Z71</f>
        <v>87019764</v>
      </c>
      <c r="AB71" s="74">
        <f t="shared" si="28"/>
        <v>6.178288583722498E-05</v>
      </c>
      <c r="AC71" s="75">
        <f t="shared" si="29"/>
        <v>0.017763971531588388</v>
      </c>
      <c r="AD71" s="70">
        <v>4221961</v>
      </c>
      <c r="AE71" s="75">
        <f t="shared" si="30"/>
        <v>0.057037870945035735</v>
      </c>
      <c r="AF71" s="70">
        <v>13556184</v>
      </c>
      <c r="AG71" s="70">
        <v>237669881</v>
      </c>
      <c r="AH71" s="72">
        <v>-842486</v>
      </c>
      <c r="AI71" s="73">
        <v>236827395</v>
      </c>
      <c r="AJ71" s="74">
        <f t="shared" si="31"/>
        <v>-0.003544773937931159</v>
      </c>
      <c r="AK71" s="70">
        <v>0</v>
      </c>
      <c r="AL71" s="70">
        <v>0</v>
      </c>
      <c r="AM71" s="25">
        <v>0</v>
      </c>
      <c r="AN71" s="76"/>
    </row>
    <row r="72" spans="1:40" ht="12.75">
      <c r="A72" s="67" t="s">
        <v>149</v>
      </c>
      <c r="B72" s="68" t="s">
        <v>148</v>
      </c>
      <c r="C72" s="24">
        <v>3</v>
      </c>
      <c r="D72" s="24"/>
      <c r="E72" s="69">
        <f t="shared" si="17"/>
        <v>0.05242271540972484</v>
      </c>
      <c r="F72" s="70">
        <v>54089354</v>
      </c>
      <c r="G72" s="71">
        <f t="shared" si="18"/>
        <v>0.01567737036936091</v>
      </c>
      <c r="H72" s="70">
        <v>16175790</v>
      </c>
      <c r="I72" s="71">
        <f t="shared" si="19"/>
        <v>0.041362642542229947</v>
      </c>
      <c r="J72" s="70">
        <v>42677656</v>
      </c>
      <c r="K72" s="72">
        <v>-39973</v>
      </c>
      <c r="L72" s="73">
        <f t="shared" si="20"/>
        <v>42637683</v>
      </c>
      <c r="M72" s="74">
        <f t="shared" si="21"/>
        <v>-0.0009366259477793251</v>
      </c>
      <c r="N72" s="75">
        <f t="shared" si="22"/>
        <v>0.2872842136683598</v>
      </c>
      <c r="O72" s="70">
        <v>296417639</v>
      </c>
      <c r="P72" s="72">
        <v>-2779500</v>
      </c>
      <c r="Q72" s="73">
        <f t="shared" si="23"/>
        <v>293638139</v>
      </c>
      <c r="R72" s="74">
        <f t="shared" si="24"/>
        <v>-0.00937697233328277</v>
      </c>
      <c r="S72" s="75">
        <f t="shared" si="25"/>
        <v>0.12922457674713134</v>
      </c>
      <c r="T72" s="70">
        <v>133332923</v>
      </c>
      <c r="U72" s="72">
        <v>-1309423</v>
      </c>
      <c r="V72" s="73">
        <f t="shared" si="32"/>
        <v>132023500</v>
      </c>
      <c r="W72" s="74">
        <f t="shared" si="26"/>
        <v>-0.009820702723212631</v>
      </c>
      <c r="X72" s="75">
        <f t="shared" si="27"/>
        <v>0.4619334849890496</v>
      </c>
      <c r="Y72" s="70">
        <v>476619412</v>
      </c>
      <c r="Z72" s="72">
        <v>6248221</v>
      </c>
      <c r="AA72" s="73">
        <f t="shared" si="33"/>
        <v>482867633</v>
      </c>
      <c r="AB72" s="74">
        <f t="shared" si="28"/>
        <v>0.01310945555864183</v>
      </c>
      <c r="AC72" s="75">
        <f t="shared" si="29"/>
        <v>0.01209499627414354</v>
      </c>
      <c r="AD72" s="70">
        <v>12479524</v>
      </c>
      <c r="AE72" s="75">
        <f t="shared" si="30"/>
        <v>0</v>
      </c>
      <c r="AF72" s="70">
        <v>0</v>
      </c>
      <c r="AG72" s="70">
        <v>1031792298</v>
      </c>
      <c r="AH72" s="72">
        <v>2119325</v>
      </c>
      <c r="AI72" s="73">
        <v>1033911623</v>
      </c>
      <c r="AJ72" s="74">
        <f t="shared" si="31"/>
        <v>0.0020540228921150563</v>
      </c>
      <c r="AK72" s="70">
        <v>2907846</v>
      </c>
      <c r="AL72" s="70">
        <v>6101942</v>
      </c>
      <c r="AM72" s="25">
        <v>0</v>
      </c>
      <c r="AN72" s="76"/>
    </row>
    <row r="73" spans="1:40" ht="12.75">
      <c r="A73" s="67" t="s">
        <v>151</v>
      </c>
      <c r="B73" s="68" t="s">
        <v>150</v>
      </c>
      <c r="C73" s="24">
        <v>3</v>
      </c>
      <c r="D73" s="24"/>
      <c r="E73" s="69">
        <f t="shared" si="17"/>
        <v>0.04556399320440034</v>
      </c>
      <c r="F73" s="70">
        <v>15662895</v>
      </c>
      <c r="G73" s="71">
        <f t="shared" si="18"/>
        <v>0.02260827598642743</v>
      </c>
      <c r="H73" s="70">
        <v>7771730</v>
      </c>
      <c r="I73" s="71">
        <f t="shared" si="19"/>
        <v>0.08288818786123972</v>
      </c>
      <c r="J73" s="70">
        <v>28493310</v>
      </c>
      <c r="K73" s="72">
        <v>-26687</v>
      </c>
      <c r="L73" s="73">
        <f t="shared" si="20"/>
        <v>28466623</v>
      </c>
      <c r="M73" s="74">
        <f t="shared" si="21"/>
        <v>-0.0009366058208049538</v>
      </c>
      <c r="N73" s="75">
        <f t="shared" si="22"/>
        <v>0.1452267141234318</v>
      </c>
      <c r="O73" s="70">
        <v>49922551</v>
      </c>
      <c r="P73" s="72">
        <v>-399291</v>
      </c>
      <c r="Q73" s="73">
        <f t="shared" si="23"/>
        <v>49523260</v>
      </c>
      <c r="R73" s="74">
        <f t="shared" si="24"/>
        <v>-0.007998209065878866</v>
      </c>
      <c r="S73" s="75">
        <f t="shared" si="25"/>
        <v>0.01619529658389038</v>
      </c>
      <c r="T73" s="70">
        <v>5567230</v>
      </c>
      <c r="U73" s="72">
        <v>-57394</v>
      </c>
      <c r="V73" s="73">
        <f t="shared" si="32"/>
        <v>5509836</v>
      </c>
      <c r="W73" s="74">
        <f t="shared" si="26"/>
        <v>-0.010309256129170162</v>
      </c>
      <c r="X73" s="75">
        <f t="shared" si="27"/>
        <v>0.6672272988579919</v>
      </c>
      <c r="Y73" s="70">
        <v>229363372</v>
      </c>
      <c r="Z73" s="72">
        <v>3656937</v>
      </c>
      <c r="AA73" s="73">
        <f t="shared" si="33"/>
        <v>233020309</v>
      </c>
      <c r="AB73" s="74">
        <f t="shared" si="28"/>
        <v>0.01594385785364195</v>
      </c>
      <c r="AC73" s="75">
        <f t="shared" si="29"/>
        <v>0.020290233382618393</v>
      </c>
      <c r="AD73" s="70">
        <v>6974889</v>
      </c>
      <c r="AE73" s="75">
        <f t="shared" si="30"/>
        <v>0</v>
      </c>
      <c r="AF73" s="70">
        <v>0</v>
      </c>
      <c r="AG73" s="70">
        <v>343755977</v>
      </c>
      <c r="AH73" s="72">
        <v>3173565</v>
      </c>
      <c r="AI73" s="73">
        <v>346929542</v>
      </c>
      <c r="AJ73" s="74">
        <f t="shared" si="31"/>
        <v>0.009232028567753457</v>
      </c>
      <c r="AK73" s="70">
        <v>0</v>
      </c>
      <c r="AL73" s="70">
        <v>0</v>
      </c>
      <c r="AM73" s="25">
        <v>0</v>
      </c>
      <c r="AN73" s="76"/>
    </row>
    <row r="74" spans="1:40" ht="12.75">
      <c r="A74" s="67" t="s">
        <v>153</v>
      </c>
      <c r="B74" s="68" t="s">
        <v>152</v>
      </c>
      <c r="C74" s="24">
        <v>3</v>
      </c>
      <c r="D74" s="24"/>
      <c r="E74" s="69">
        <f t="shared" si="17"/>
        <v>0.04825379441432118</v>
      </c>
      <c r="F74" s="70">
        <v>40576568</v>
      </c>
      <c r="G74" s="71">
        <f t="shared" si="18"/>
        <v>0.025641687905374407</v>
      </c>
      <c r="H74" s="70">
        <v>21562070</v>
      </c>
      <c r="I74" s="71">
        <f t="shared" si="19"/>
        <v>0.05377410058578366</v>
      </c>
      <c r="J74" s="70">
        <v>45218588</v>
      </c>
      <c r="K74" s="72">
        <v>-42353</v>
      </c>
      <c r="L74" s="73">
        <f t="shared" si="20"/>
        <v>45176235</v>
      </c>
      <c r="M74" s="74">
        <f t="shared" si="21"/>
        <v>-0.000936628096392572</v>
      </c>
      <c r="N74" s="75">
        <f t="shared" si="22"/>
        <v>0.22381005392810482</v>
      </c>
      <c r="O74" s="70">
        <v>188201653</v>
      </c>
      <c r="P74" s="72">
        <v>-1940223</v>
      </c>
      <c r="Q74" s="73">
        <f t="shared" si="23"/>
        <v>186261430</v>
      </c>
      <c r="R74" s="74">
        <f t="shared" si="24"/>
        <v>-0.010309277145403181</v>
      </c>
      <c r="S74" s="75">
        <f t="shared" si="25"/>
        <v>0.04840837540240608</v>
      </c>
      <c r="T74" s="70">
        <v>40706555</v>
      </c>
      <c r="U74" s="72">
        <v>-419613</v>
      </c>
      <c r="V74" s="73">
        <f t="shared" si="32"/>
        <v>40286942</v>
      </c>
      <c r="W74" s="74">
        <f t="shared" si="26"/>
        <v>-0.010308241510488913</v>
      </c>
      <c r="X74" s="75">
        <f t="shared" si="27"/>
        <v>0.5870736444474187</v>
      </c>
      <c r="Y74" s="70">
        <v>493669647</v>
      </c>
      <c r="Z74" s="72">
        <v>7238254</v>
      </c>
      <c r="AA74" s="73">
        <f t="shared" si="33"/>
        <v>500907901</v>
      </c>
      <c r="AB74" s="74">
        <f t="shared" si="28"/>
        <v>0.014662141057256453</v>
      </c>
      <c r="AC74" s="75">
        <f t="shared" si="29"/>
        <v>0.0130383433165912</v>
      </c>
      <c r="AD74" s="70">
        <v>10963930</v>
      </c>
      <c r="AE74" s="75">
        <f t="shared" si="30"/>
        <v>0</v>
      </c>
      <c r="AF74" s="70">
        <v>0</v>
      </c>
      <c r="AG74" s="70">
        <v>840899011</v>
      </c>
      <c r="AH74" s="72">
        <v>4836065</v>
      </c>
      <c r="AI74" s="73">
        <v>845735076</v>
      </c>
      <c r="AJ74" s="74">
        <f t="shared" si="31"/>
        <v>0.005751065153767912</v>
      </c>
      <c r="AK74" s="70">
        <v>0</v>
      </c>
      <c r="AL74" s="70">
        <v>4134</v>
      </c>
      <c r="AM74" s="25">
        <v>0</v>
      </c>
      <c r="AN74" s="76"/>
    </row>
    <row r="75" spans="1:40" ht="12.75">
      <c r="A75" s="67" t="s">
        <v>155</v>
      </c>
      <c r="B75" s="68" t="s">
        <v>154</v>
      </c>
      <c r="C75" s="24">
        <v>3</v>
      </c>
      <c r="D75" s="24"/>
      <c r="E75" s="69">
        <f t="shared" si="17"/>
        <v>0.06029985003882248</v>
      </c>
      <c r="F75" s="70">
        <v>52831840</v>
      </c>
      <c r="G75" s="71">
        <f t="shared" si="18"/>
        <v>0.014642954184064408</v>
      </c>
      <c r="H75" s="70">
        <v>12829455</v>
      </c>
      <c r="I75" s="71">
        <f t="shared" si="19"/>
        <v>0.044508194613735196</v>
      </c>
      <c r="J75" s="70">
        <v>38995948</v>
      </c>
      <c r="K75" s="72">
        <v>-36524</v>
      </c>
      <c r="L75" s="73">
        <f t="shared" si="20"/>
        <v>38959424</v>
      </c>
      <c r="M75" s="74">
        <f t="shared" si="21"/>
        <v>-0.0009366101319039609</v>
      </c>
      <c r="N75" s="75">
        <f t="shared" si="22"/>
        <v>0.22808356438606295</v>
      </c>
      <c r="O75" s="70">
        <v>199835893</v>
      </c>
      <c r="P75" s="72">
        <v>-2059696</v>
      </c>
      <c r="Q75" s="73">
        <f t="shared" si="23"/>
        <v>197776197</v>
      </c>
      <c r="R75" s="74">
        <f t="shared" si="24"/>
        <v>-0.010306937202717631</v>
      </c>
      <c r="S75" s="75">
        <f t="shared" si="25"/>
        <v>0.07585232553047502</v>
      </c>
      <c r="T75" s="70">
        <v>66458174</v>
      </c>
      <c r="U75" s="72">
        <v>-678811</v>
      </c>
      <c r="V75" s="73">
        <f t="shared" si="32"/>
        <v>65779363</v>
      </c>
      <c r="W75" s="74">
        <f t="shared" si="26"/>
        <v>-0.010214108500784268</v>
      </c>
      <c r="X75" s="75">
        <f t="shared" si="27"/>
        <v>0.5562906443129709</v>
      </c>
      <c r="Y75" s="70">
        <v>487395214</v>
      </c>
      <c r="Z75" s="72">
        <v>9475091</v>
      </c>
      <c r="AA75" s="73">
        <f t="shared" si="33"/>
        <v>496870305</v>
      </c>
      <c r="AB75" s="74">
        <f t="shared" si="28"/>
        <v>0.019440262702292353</v>
      </c>
      <c r="AC75" s="75">
        <f t="shared" si="29"/>
        <v>0.02032246693386898</v>
      </c>
      <c r="AD75" s="70">
        <v>17805572</v>
      </c>
      <c r="AE75" s="75">
        <f t="shared" si="30"/>
        <v>0</v>
      </c>
      <c r="AF75" s="70">
        <v>0</v>
      </c>
      <c r="AG75" s="70">
        <v>876152096</v>
      </c>
      <c r="AH75" s="72">
        <v>6700060</v>
      </c>
      <c r="AI75" s="73">
        <v>882852156</v>
      </c>
      <c r="AJ75" s="74">
        <f t="shared" si="31"/>
        <v>0.007647142580139419</v>
      </c>
      <c r="AK75" s="70">
        <v>45388</v>
      </c>
      <c r="AL75" s="70">
        <v>273625</v>
      </c>
      <c r="AM75" s="25">
        <v>0</v>
      </c>
      <c r="AN75" s="76"/>
    </row>
    <row r="76" spans="1:40" ht="12.75">
      <c r="A76" s="67" t="s">
        <v>157</v>
      </c>
      <c r="B76" s="68" t="s">
        <v>156</v>
      </c>
      <c r="C76" s="24">
        <v>3</v>
      </c>
      <c r="D76" s="24"/>
      <c r="E76" s="69">
        <f t="shared" si="17"/>
        <v>0.03973524958684664</v>
      </c>
      <c r="F76" s="70">
        <v>16216279</v>
      </c>
      <c r="G76" s="71">
        <f t="shared" si="18"/>
        <v>0.0030202656210157235</v>
      </c>
      <c r="H76" s="70">
        <v>1232595</v>
      </c>
      <c r="I76" s="71">
        <f t="shared" si="19"/>
        <v>0.0011904859188732928</v>
      </c>
      <c r="J76" s="70">
        <v>485847</v>
      </c>
      <c r="K76" s="72">
        <v>-454</v>
      </c>
      <c r="L76" s="73">
        <f t="shared" si="20"/>
        <v>485393</v>
      </c>
      <c r="M76" s="74">
        <f t="shared" si="21"/>
        <v>-0.0009344505574800297</v>
      </c>
      <c r="N76" s="75">
        <f t="shared" si="22"/>
        <v>0.08736007952009878</v>
      </c>
      <c r="O76" s="70">
        <v>35652360</v>
      </c>
      <c r="P76" s="72">
        <v>-578408</v>
      </c>
      <c r="Q76" s="73">
        <f t="shared" si="23"/>
        <v>35073952</v>
      </c>
      <c r="R76" s="74">
        <f t="shared" si="24"/>
        <v>-0.01622355434535049</v>
      </c>
      <c r="S76" s="75">
        <f t="shared" si="25"/>
        <v>0.00398264533534365</v>
      </c>
      <c r="T76" s="70">
        <v>1625350</v>
      </c>
      <c r="U76" s="72">
        <v>-16445</v>
      </c>
      <c r="V76" s="73">
        <f t="shared" si="32"/>
        <v>1608905</v>
      </c>
      <c r="W76" s="74">
        <f t="shared" si="26"/>
        <v>-0.010117820777063401</v>
      </c>
      <c r="X76" s="75">
        <f t="shared" si="27"/>
        <v>0.8267385450001249</v>
      </c>
      <c r="Y76" s="70">
        <v>337398734</v>
      </c>
      <c r="Z76" s="72">
        <v>7504720</v>
      </c>
      <c r="AA76" s="73">
        <f t="shared" si="33"/>
        <v>344903454</v>
      </c>
      <c r="AB76" s="74">
        <f t="shared" si="28"/>
        <v>0.02224288132628263</v>
      </c>
      <c r="AC76" s="75">
        <f t="shared" si="29"/>
        <v>0.03795014431775186</v>
      </c>
      <c r="AD76" s="70">
        <v>15487763</v>
      </c>
      <c r="AE76" s="75">
        <f t="shared" si="30"/>
        <v>2.2584699945157917E-05</v>
      </c>
      <c r="AF76" s="70">
        <v>9217</v>
      </c>
      <c r="AG76" s="70">
        <v>408108145</v>
      </c>
      <c r="AH76" s="72">
        <v>6909413</v>
      </c>
      <c r="AI76" s="73">
        <v>415017558</v>
      </c>
      <c r="AJ76" s="74">
        <f t="shared" si="31"/>
        <v>0.01693034820464071</v>
      </c>
      <c r="AK76" s="70">
        <v>0</v>
      </c>
      <c r="AL76" s="70">
        <v>0</v>
      </c>
      <c r="AM76" s="25">
        <v>0</v>
      </c>
      <c r="AN76" s="76"/>
    </row>
    <row r="77" spans="1:40" ht="12.75">
      <c r="A77" s="67" t="s">
        <v>159</v>
      </c>
      <c r="B77" s="68" t="s">
        <v>158</v>
      </c>
      <c r="C77" s="24">
        <v>3</v>
      </c>
      <c r="D77" s="24"/>
      <c r="E77" s="69">
        <f t="shared" si="17"/>
        <v>0.038627005336374684</v>
      </c>
      <c r="F77" s="70">
        <v>18803176</v>
      </c>
      <c r="G77" s="71">
        <f t="shared" si="18"/>
        <v>0.03463473021318947</v>
      </c>
      <c r="H77" s="70">
        <v>16859783</v>
      </c>
      <c r="I77" s="71">
        <f t="shared" si="19"/>
        <v>0.12669368860916339</v>
      </c>
      <c r="J77" s="70">
        <v>61673011</v>
      </c>
      <c r="K77" s="72">
        <v>-57765</v>
      </c>
      <c r="L77" s="73">
        <f t="shared" si="20"/>
        <v>61615246</v>
      </c>
      <c r="M77" s="74">
        <f t="shared" si="21"/>
        <v>-0.000936633367876266</v>
      </c>
      <c r="N77" s="75">
        <f t="shared" si="22"/>
        <v>0.14444140399458413</v>
      </c>
      <c r="O77" s="70">
        <v>70312392</v>
      </c>
      <c r="P77" s="72">
        <v>489127</v>
      </c>
      <c r="Q77" s="73">
        <f t="shared" si="23"/>
        <v>70801519</v>
      </c>
      <c r="R77" s="74">
        <f t="shared" si="24"/>
        <v>0.006956483574047659</v>
      </c>
      <c r="S77" s="75">
        <f t="shared" si="25"/>
        <v>0.029470066708355558</v>
      </c>
      <c r="T77" s="70">
        <v>14345685</v>
      </c>
      <c r="U77" s="72">
        <v>-41574</v>
      </c>
      <c r="V77" s="73">
        <f t="shared" si="32"/>
        <v>14304111</v>
      </c>
      <c r="W77" s="74">
        <f t="shared" si="26"/>
        <v>-0.002898014280949289</v>
      </c>
      <c r="X77" s="75">
        <f t="shared" si="27"/>
        <v>0.6076410066884408</v>
      </c>
      <c r="Y77" s="70">
        <v>295792560</v>
      </c>
      <c r="Z77" s="72">
        <v>-1235668</v>
      </c>
      <c r="AA77" s="73">
        <f t="shared" si="33"/>
        <v>294556892</v>
      </c>
      <c r="AB77" s="74">
        <f t="shared" si="28"/>
        <v>-0.004177481678376224</v>
      </c>
      <c r="AC77" s="75">
        <f t="shared" si="29"/>
        <v>0.01826851051661888</v>
      </c>
      <c r="AD77" s="70">
        <v>8892898</v>
      </c>
      <c r="AE77" s="75">
        <f t="shared" si="30"/>
        <v>0.00022358793327313537</v>
      </c>
      <c r="AF77" s="70">
        <v>108840</v>
      </c>
      <c r="AG77" s="70">
        <v>486788345</v>
      </c>
      <c r="AH77" s="72">
        <v>-845880</v>
      </c>
      <c r="AI77" s="73">
        <v>485942465</v>
      </c>
      <c r="AJ77" s="74">
        <f t="shared" si="31"/>
        <v>-0.0017376751286023498</v>
      </c>
      <c r="AK77" s="70">
        <v>0</v>
      </c>
      <c r="AL77" s="70">
        <v>0</v>
      </c>
      <c r="AM77" s="25">
        <v>0</v>
      </c>
      <c r="AN77" s="76"/>
    </row>
    <row r="78" spans="1:40" ht="12.75">
      <c r="A78" s="67" t="s">
        <v>161</v>
      </c>
      <c r="B78" s="68" t="s">
        <v>160</v>
      </c>
      <c r="C78" s="24">
        <v>3</v>
      </c>
      <c r="D78" s="24"/>
      <c r="E78" s="69">
        <f t="shared" si="17"/>
        <v>0.043435168005590906</v>
      </c>
      <c r="F78" s="70">
        <v>20228460</v>
      </c>
      <c r="G78" s="71">
        <f t="shared" si="18"/>
        <v>0.03782935017192703</v>
      </c>
      <c r="H78" s="70">
        <v>17617740</v>
      </c>
      <c r="I78" s="71">
        <f t="shared" si="19"/>
        <v>0.10147457667821401</v>
      </c>
      <c r="J78" s="70">
        <v>47258351</v>
      </c>
      <c r="K78" s="72">
        <v>-44263</v>
      </c>
      <c r="L78" s="73">
        <f t="shared" si="20"/>
        <v>47214088</v>
      </c>
      <c r="M78" s="74">
        <f t="shared" si="21"/>
        <v>-0.0009366175303069716</v>
      </c>
      <c r="N78" s="75">
        <f t="shared" si="22"/>
        <v>0.10485708969416754</v>
      </c>
      <c r="O78" s="70">
        <v>48833642</v>
      </c>
      <c r="P78" s="72">
        <v>-14624</v>
      </c>
      <c r="Q78" s="73">
        <f t="shared" si="23"/>
        <v>48819018</v>
      </c>
      <c r="R78" s="74">
        <f t="shared" si="24"/>
        <v>-0.00029946568392339037</v>
      </c>
      <c r="S78" s="75">
        <f t="shared" si="25"/>
        <v>0.03857811094932826</v>
      </c>
      <c r="T78" s="70">
        <v>17966450</v>
      </c>
      <c r="U78" s="72">
        <v>-70913</v>
      </c>
      <c r="V78" s="73">
        <f t="shared" si="32"/>
        <v>17895537</v>
      </c>
      <c r="W78" s="74">
        <f t="shared" si="26"/>
        <v>-0.003946967820576686</v>
      </c>
      <c r="X78" s="75">
        <f t="shared" si="27"/>
        <v>0.6573434573136829</v>
      </c>
      <c r="Y78" s="70">
        <v>306135476</v>
      </c>
      <c r="Z78" s="72">
        <v>2866446</v>
      </c>
      <c r="AA78" s="73">
        <f t="shared" si="33"/>
        <v>309001922</v>
      </c>
      <c r="AB78" s="74">
        <f t="shared" si="28"/>
        <v>0.009363325144322705</v>
      </c>
      <c r="AC78" s="75">
        <f t="shared" si="29"/>
        <v>0.01642688084644723</v>
      </c>
      <c r="AD78" s="70">
        <v>7650264</v>
      </c>
      <c r="AE78" s="75">
        <f t="shared" si="30"/>
        <v>5.5366340642053896E-05</v>
      </c>
      <c r="AF78" s="70">
        <v>25785</v>
      </c>
      <c r="AG78" s="70">
        <v>465716168</v>
      </c>
      <c r="AH78" s="72">
        <v>2736646</v>
      </c>
      <c r="AI78" s="73">
        <v>468452814</v>
      </c>
      <c r="AJ78" s="74">
        <f t="shared" si="31"/>
        <v>0.005876209992348816</v>
      </c>
      <c r="AK78" s="70">
        <v>0</v>
      </c>
      <c r="AL78" s="70">
        <v>0</v>
      </c>
      <c r="AM78" s="25">
        <v>0</v>
      </c>
      <c r="AN78" s="76"/>
    </row>
    <row r="79" spans="1:40" ht="12.75">
      <c r="A79" s="67" t="s">
        <v>163</v>
      </c>
      <c r="B79" s="68" t="s">
        <v>162</v>
      </c>
      <c r="C79" s="24">
        <v>3</v>
      </c>
      <c r="D79" s="24"/>
      <c r="E79" s="69">
        <f t="shared" si="17"/>
        <v>0.03927104025066125</v>
      </c>
      <c r="F79" s="70">
        <v>16476446</v>
      </c>
      <c r="G79" s="71">
        <f t="shared" si="18"/>
        <v>0.005473990758308051</v>
      </c>
      <c r="H79" s="70">
        <v>2296652</v>
      </c>
      <c r="I79" s="71">
        <f t="shared" si="19"/>
        <v>0.011084082162373885</v>
      </c>
      <c r="J79" s="70">
        <v>4650406</v>
      </c>
      <c r="K79" s="72">
        <v>-4356</v>
      </c>
      <c r="L79" s="73">
        <f t="shared" si="20"/>
        <v>4646050</v>
      </c>
      <c r="M79" s="74">
        <f t="shared" si="21"/>
        <v>-0.0009366924092219044</v>
      </c>
      <c r="N79" s="75">
        <f t="shared" si="22"/>
        <v>0.20490226794057526</v>
      </c>
      <c r="O79" s="70">
        <v>85968213</v>
      </c>
      <c r="P79" s="72">
        <v>318394</v>
      </c>
      <c r="Q79" s="73">
        <f t="shared" si="23"/>
        <v>86286607</v>
      </c>
      <c r="R79" s="74">
        <f t="shared" si="24"/>
        <v>0.0037036247339467207</v>
      </c>
      <c r="S79" s="75">
        <f t="shared" si="25"/>
        <v>0.026300898020433484</v>
      </c>
      <c r="T79" s="70">
        <v>11034730</v>
      </c>
      <c r="U79" s="72">
        <v>0</v>
      </c>
      <c r="V79" s="73">
        <f t="shared" si="32"/>
        <v>11034730</v>
      </c>
      <c r="W79" s="74">
        <f t="shared" si="26"/>
        <v>0</v>
      </c>
      <c r="X79" s="75">
        <f t="shared" si="27"/>
        <v>0.7008435444231976</v>
      </c>
      <c r="Y79" s="70">
        <v>294043925</v>
      </c>
      <c r="Z79" s="72">
        <v>3368821</v>
      </c>
      <c r="AA79" s="73">
        <f t="shared" si="33"/>
        <v>297412746</v>
      </c>
      <c r="AB79" s="74">
        <f t="shared" si="28"/>
        <v>0.01145686312002535</v>
      </c>
      <c r="AC79" s="75">
        <f t="shared" si="29"/>
        <v>0.012124176444450453</v>
      </c>
      <c r="AD79" s="70">
        <v>5086785</v>
      </c>
      <c r="AE79" s="75">
        <f t="shared" si="30"/>
        <v>0</v>
      </c>
      <c r="AF79" s="70">
        <v>0</v>
      </c>
      <c r="AG79" s="70">
        <v>419557157</v>
      </c>
      <c r="AH79" s="72">
        <v>3682859</v>
      </c>
      <c r="AI79" s="73">
        <v>423240016</v>
      </c>
      <c r="AJ79" s="74">
        <f t="shared" si="31"/>
        <v>0.008777967288971787</v>
      </c>
      <c r="AK79" s="70">
        <v>548575</v>
      </c>
      <c r="AL79" s="70">
        <v>299790</v>
      </c>
      <c r="AM79" s="25">
        <v>0</v>
      </c>
      <c r="AN79" s="76"/>
    </row>
    <row r="80" spans="1:40" ht="12.75">
      <c r="A80" s="67" t="s">
        <v>165</v>
      </c>
      <c r="B80" s="68" t="s">
        <v>164</v>
      </c>
      <c r="C80" s="24">
        <v>3</v>
      </c>
      <c r="D80" s="24"/>
      <c r="E80" s="69">
        <f t="shared" si="17"/>
        <v>0.029216534153710293</v>
      </c>
      <c r="F80" s="70">
        <v>10181448</v>
      </c>
      <c r="G80" s="71">
        <f t="shared" si="18"/>
        <v>0.003222555840854196</v>
      </c>
      <c r="H80" s="70">
        <v>1123004</v>
      </c>
      <c r="I80" s="71">
        <f t="shared" si="19"/>
        <v>0.010909360065763091</v>
      </c>
      <c r="J80" s="70">
        <v>3801720</v>
      </c>
      <c r="K80" s="72">
        <v>-3561</v>
      </c>
      <c r="L80" s="73">
        <f t="shared" si="20"/>
        <v>3798159</v>
      </c>
      <c r="M80" s="74">
        <f t="shared" si="21"/>
        <v>-0.0009366812916258956</v>
      </c>
      <c r="N80" s="75">
        <f t="shared" si="22"/>
        <v>0.08928043373622063</v>
      </c>
      <c r="O80" s="70">
        <v>31112660</v>
      </c>
      <c r="P80" s="72">
        <v>10278</v>
      </c>
      <c r="Q80" s="73">
        <f t="shared" si="23"/>
        <v>31122938</v>
      </c>
      <c r="R80" s="74">
        <f t="shared" si="24"/>
        <v>0.00033034783911115284</v>
      </c>
      <c r="S80" s="75">
        <f t="shared" si="25"/>
        <v>0.012081513946864955</v>
      </c>
      <c r="T80" s="70">
        <v>4210195</v>
      </c>
      <c r="U80" s="72">
        <v>0</v>
      </c>
      <c r="V80" s="73">
        <f t="shared" si="32"/>
        <v>4210195</v>
      </c>
      <c r="W80" s="74">
        <f t="shared" si="26"/>
        <v>0</v>
      </c>
      <c r="X80" s="75">
        <f t="shared" si="27"/>
        <v>0.8369307125012299</v>
      </c>
      <c r="Y80" s="70">
        <v>291655625</v>
      </c>
      <c r="Z80" s="72">
        <v>506822</v>
      </c>
      <c r="AA80" s="73">
        <f t="shared" si="33"/>
        <v>292162447</v>
      </c>
      <c r="AB80" s="74">
        <f t="shared" si="28"/>
        <v>0.0017377412144888341</v>
      </c>
      <c r="AC80" s="75">
        <f t="shared" si="29"/>
        <v>0.018358889755357002</v>
      </c>
      <c r="AD80" s="70">
        <v>6397750</v>
      </c>
      <c r="AE80" s="75">
        <f t="shared" si="30"/>
        <v>0</v>
      </c>
      <c r="AF80" s="70">
        <v>0</v>
      </c>
      <c r="AG80" s="70">
        <v>348482402</v>
      </c>
      <c r="AH80" s="72">
        <v>513539</v>
      </c>
      <c r="AI80" s="73">
        <v>348995941</v>
      </c>
      <c r="AJ80" s="74">
        <f t="shared" si="31"/>
        <v>0.0014736439976673484</v>
      </c>
      <c r="AK80" s="70">
        <v>400940</v>
      </c>
      <c r="AL80" s="70">
        <v>895</v>
      </c>
      <c r="AM80" s="25">
        <v>0</v>
      </c>
      <c r="AN80" s="76"/>
    </row>
    <row r="81" spans="1:40" ht="12.75">
      <c r="A81" s="67" t="s">
        <v>167</v>
      </c>
      <c r="B81" s="68" t="s">
        <v>166</v>
      </c>
      <c r="C81" s="24">
        <v>3</v>
      </c>
      <c r="D81" s="24"/>
      <c r="E81" s="69">
        <f t="shared" si="17"/>
        <v>0.04078741369873819</v>
      </c>
      <c r="F81" s="70">
        <v>19788418</v>
      </c>
      <c r="G81" s="71">
        <f t="shared" si="18"/>
        <v>0.0014024241998840668</v>
      </c>
      <c r="H81" s="70">
        <v>680400</v>
      </c>
      <c r="I81" s="71">
        <f t="shared" si="19"/>
        <v>0.0012134535163602995</v>
      </c>
      <c r="J81" s="70">
        <v>588719</v>
      </c>
      <c r="K81" s="72">
        <v>-551</v>
      </c>
      <c r="L81" s="73">
        <f t="shared" si="20"/>
        <v>588168</v>
      </c>
      <c r="M81" s="74">
        <f t="shared" si="21"/>
        <v>-0.000935930384444871</v>
      </c>
      <c r="N81" s="75">
        <f t="shared" si="22"/>
        <v>0.12282002830196743</v>
      </c>
      <c r="O81" s="70">
        <v>59587354</v>
      </c>
      <c r="P81" s="72">
        <v>331086</v>
      </c>
      <c r="Q81" s="73">
        <f t="shared" si="23"/>
        <v>59918440</v>
      </c>
      <c r="R81" s="74">
        <f t="shared" si="24"/>
        <v>0.005556313173429382</v>
      </c>
      <c r="S81" s="75">
        <f t="shared" si="25"/>
        <v>0.008307467102326185</v>
      </c>
      <c r="T81" s="70">
        <v>4030450</v>
      </c>
      <c r="U81" s="72">
        <v>0</v>
      </c>
      <c r="V81" s="73">
        <f t="shared" si="32"/>
        <v>4030450</v>
      </c>
      <c r="W81" s="74">
        <f t="shared" si="26"/>
        <v>0</v>
      </c>
      <c r="X81" s="75">
        <f t="shared" si="27"/>
        <v>0.7968511643988656</v>
      </c>
      <c r="Y81" s="70">
        <v>386600240</v>
      </c>
      <c r="Z81" s="72">
        <v>5493806</v>
      </c>
      <c r="AA81" s="73">
        <f t="shared" si="33"/>
        <v>392094046</v>
      </c>
      <c r="AB81" s="74">
        <f t="shared" si="28"/>
        <v>0.014210560241762912</v>
      </c>
      <c r="AC81" s="75">
        <f t="shared" si="29"/>
        <v>0.028618048781858235</v>
      </c>
      <c r="AD81" s="70">
        <v>13884330</v>
      </c>
      <c r="AE81" s="75">
        <f t="shared" si="30"/>
        <v>0</v>
      </c>
      <c r="AF81" s="70">
        <v>0</v>
      </c>
      <c r="AG81" s="70">
        <v>485159911</v>
      </c>
      <c r="AH81" s="72">
        <v>5824341</v>
      </c>
      <c r="AI81" s="73">
        <v>490984252</v>
      </c>
      <c r="AJ81" s="74">
        <f t="shared" si="31"/>
        <v>0.01200499230860812</v>
      </c>
      <c r="AK81" s="70">
        <v>0</v>
      </c>
      <c r="AL81" s="70">
        <v>0</v>
      </c>
      <c r="AM81" s="25">
        <v>0</v>
      </c>
      <c r="AN81" s="76"/>
    </row>
    <row r="82" spans="1:40" ht="12.75">
      <c r="A82" s="67" t="s">
        <v>169</v>
      </c>
      <c r="B82" s="68" t="s">
        <v>168</v>
      </c>
      <c r="C82" s="24">
        <v>3</v>
      </c>
      <c r="D82" s="24"/>
      <c r="E82" s="69">
        <f t="shared" si="17"/>
        <v>0.04730699474978104</v>
      </c>
      <c r="F82" s="70">
        <v>98790402</v>
      </c>
      <c r="G82" s="71">
        <f t="shared" si="18"/>
        <v>0.009200587388532695</v>
      </c>
      <c r="H82" s="70">
        <v>19213432</v>
      </c>
      <c r="I82" s="71">
        <f t="shared" si="19"/>
        <v>0.02382124330194772</v>
      </c>
      <c r="J82" s="70">
        <v>49745502</v>
      </c>
      <c r="K82" s="72">
        <v>-46594</v>
      </c>
      <c r="L82" s="73">
        <f t="shared" si="20"/>
        <v>49698908</v>
      </c>
      <c r="M82" s="74">
        <f t="shared" si="21"/>
        <v>-0.0009366474983004494</v>
      </c>
      <c r="N82" s="75">
        <f t="shared" si="22"/>
        <v>0.6396954436627961</v>
      </c>
      <c r="O82" s="70">
        <v>1335865243</v>
      </c>
      <c r="P82" s="72">
        <v>2146130</v>
      </c>
      <c r="Q82" s="73">
        <f t="shared" si="23"/>
        <v>1338011373</v>
      </c>
      <c r="R82" s="74">
        <f t="shared" si="24"/>
        <v>0.0016065467765149423</v>
      </c>
      <c r="S82" s="75">
        <f t="shared" si="25"/>
        <v>0.19906738922792613</v>
      </c>
      <c r="T82" s="70">
        <v>415709083</v>
      </c>
      <c r="U82" s="72">
        <v>10702</v>
      </c>
      <c r="V82" s="73">
        <f t="shared" si="32"/>
        <v>415719785</v>
      </c>
      <c r="W82" s="74">
        <f t="shared" si="26"/>
        <v>2.574396480049968E-05</v>
      </c>
      <c r="X82" s="75">
        <f t="shared" si="27"/>
        <v>0.07907480203479988</v>
      </c>
      <c r="Y82" s="70">
        <v>165130580</v>
      </c>
      <c r="Z82" s="72">
        <v>6249342</v>
      </c>
      <c r="AA82" s="73">
        <f t="shared" si="33"/>
        <v>171379922</v>
      </c>
      <c r="AB82" s="74">
        <f t="shared" si="28"/>
        <v>0.03784484981521896</v>
      </c>
      <c r="AC82" s="75">
        <f t="shared" si="29"/>
        <v>0.0018335396342164306</v>
      </c>
      <c r="AD82" s="70">
        <v>3828950</v>
      </c>
      <c r="AE82" s="75">
        <f t="shared" si="30"/>
        <v>0</v>
      </c>
      <c r="AF82" s="70">
        <v>0</v>
      </c>
      <c r="AG82" s="70">
        <v>2088283192</v>
      </c>
      <c r="AH82" s="72">
        <v>8359580</v>
      </c>
      <c r="AI82" s="73">
        <v>2096642772</v>
      </c>
      <c r="AJ82" s="74">
        <f t="shared" si="31"/>
        <v>0.004003087336058969</v>
      </c>
      <c r="AK82" s="70">
        <v>64970</v>
      </c>
      <c r="AL82" s="70">
        <v>3926495</v>
      </c>
      <c r="AM82" s="25">
        <v>0</v>
      </c>
      <c r="AN82" s="76"/>
    </row>
    <row r="83" spans="1:40" ht="12.75">
      <c r="A83" s="67" t="s">
        <v>171</v>
      </c>
      <c r="B83" s="68" t="s">
        <v>170</v>
      </c>
      <c r="C83" s="24">
        <v>3</v>
      </c>
      <c r="D83" s="24"/>
      <c r="E83" s="69">
        <f t="shared" si="17"/>
        <v>0.0406089527538986</v>
      </c>
      <c r="F83" s="70">
        <v>19361893</v>
      </c>
      <c r="G83" s="71">
        <f t="shared" si="18"/>
        <v>0.0019999820507520796</v>
      </c>
      <c r="H83" s="70">
        <v>953569</v>
      </c>
      <c r="I83" s="71">
        <f t="shared" si="19"/>
        <v>0.00024959689749745557</v>
      </c>
      <c r="J83" s="70">
        <v>119005</v>
      </c>
      <c r="K83" s="72">
        <v>-111</v>
      </c>
      <c r="L83" s="73">
        <f t="shared" si="20"/>
        <v>118894</v>
      </c>
      <c r="M83" s="74">
        <f t="shared" si="21"/>
        <v>-0.0009327339187429099</v>
      </c>
      <c r="N83" s="75">
        <f t="shared" si="22"/>
        <v>0.13883747461263135</v>
      </c>
      <c r="O83" s="70">
        <v>66196150</v>
      </c>
      <c r="P83" s="72">
        <v>2154</v>
      </c>
      <c r="Q83" s="73">
        <f t="shared" si="23"/>
        <v>66198304</v>
      </c>
      <c r="R83" s="74">
        <f t="shared" si="24"/>
        <v>3.253965676251564E-05</v>
      </c>
      <c r="S83" s="75">
        <f t="shared" si="25"/>
        <v>0.025692020323322247</v>
      </c>
      <c r="T83" s="70">
        <v>12249667</v>
      </c>
      <c r="U83" s="72">
        <v>0</v>
      </c>
      <c r="V83" s="73">
        <f t="shared" si="32"/>
        <v>12249667</v>
      </c>
      <c r="W83" s="74">
        <f t="shared" si="26"/>
        <v>0</v>
      </c>
      <c r="X83" s="75">
        <f t="shared" si="27"/>
        <v>0.7717727874631882</v>
      </c>
      <c r="Y83" s="70">
        <v>367972605</v>
      </c>
      <c r="Z83" s="72">
        <v>15830981</v>
      </c>
      <c r="AA83" s="73">
        <f t="shared" si="33"/>
        <v>383803586</v>
      </c>
      <c r="AB83" s="74">
        <f t="shared" si="28"/>
        <v>0.04302217280550002</v>
      </c>
      <c r="AC83" s="75">
        <f t="shared" si="29"/>
        <v>0.020839185898710085</v>
      </c>
      <c r="AD83" s="70">
        <v>9935890</v>
      </c>
      <c r="AE83" s="75">
        <f t="shared" si="30"/>
        <v>0</v>
      </c>
      <c r="AF83" s="70">
        <v>0</v>
      </c>
      <c r="AG83" s="70">
        <v>476788779</v>
      </c>
      <c r="AH83" s="72">
        <v>15833024</v>
      </c>
      <c r="AI83" s="73">
        <v>492621803</v>
      </c>
      <c r="AJ83" s="74">
        <f t="shared" si="31"/>
        <v>0.03320762714510108</v>
      </c>
      <c r="AK83" s="70">
        <v>0</v>
      </c>
      <c r="AL83" s="70">
        <v>146015</v>
      </c>
      <c r="AM83" s="25">
        <v>0</v>
      </c>
      <c r="AN83" s="76"/>
    </row>
    <row r="84" spans="1:40" ht="12.75">
      <c r="A84" s="67" t="s">
        <v>173</v>
      </c>
      <c r="B84" s="68" t="s">
        <v>172</v>
      </c>
      <c r="C84" s="24">
        <v>3</v>
      </c>
      <c r="D84" s="24"/>
      <c r="E84" s="69">
        <f t="shared" si="17"/>
        <v>0.03118351948753622</v>
      </c>
      <c r="F84" s="70">
        <v>26955457</v>
      </c>
      <c r="G84" s="71">
        <f t="shared" si="18"/>
        <v>0.007582317453172475</v>
      </c>
      <c r="H84" s="70">
        <v>6554258</v>
      </c>
      <c r="I84" s="71">
        <f t="shared" si="19"/>
        <v>0.01576681889083329</v>
      </c>
      <c r="J84" s="70">
        <v>13629052</v>
      </c>
      <c r="K84" s="72">
        <v>-12765</v>
      </c>
      <c r="L84" s="73">
        <f t="shared" si="20"/>
        <v>13616287</v>
      </c>
      <c r="M84" s="74">
        <f t="shared" si="21"/>
        <v>-0.0009366021936081834</v>
      </c>
      <c r="N84" s="75">
        <f t="shared" si="22"/>
        <v>0.15907179368775218</v>
      </c>
      <c r="O84" s="70">
        <v>137503815</v>
      </c>
      <c r="P84" s="72">
        <v>322558</v>
      </c>
      <c r="Q84" s="73">
        <f t="shared" si="23"/>
        <v>137826373</v>
      </c>
      <c r="R84" s="74">
        <f t="shared" si="24"/>
        <v>0.0023458112780361767</v>
      </c>
      <c r="S84" s="75">
        <f t="shared" si="25"/>
        <v>0.0108037893718504</v>
      </c>
      <c r="T84" s="70">
        <v>9338942</v>
      </c>
      <c r="U84" s="72">
        <v>0</v>
      </c>
      <c r="V84" s="73">
        <f t="shared" si="32"/>
        <v>9338942</v>
      </c>
      <c r="W84" s="74">
        <f t="shared" si="26"/>
        <v>0</v>
      </c>
      <c r="X84" s="75">
        <f t="shared" si="27"/>
        <v>0.7555308251603462</v>
      </c>
      <c r="Y84" s="70">
        <v>653091088</v>
      </c>
      <c r="Z84" s="72">
        <v>19852337</v>
      </c>
      <c r="AA84" s="73">
        <f t="shared" si="33"/>
        <v>672943425</v>
      </c>
      <c r="AB84" s="74">
        <f t="shared" si="28"/>
        <v>0.03039750099912556</v>
      </c>
      <c r="AC84" s="75">
        <f t="shared" si="29"/>
        <v>0.020060935948509193</v>
      </c>
      <c r="AD84" s="70">
        <v>17340945</v>
      </c>
      <c r="AE84" s="75">
        <f t="shared" si="30"/>
        <v>0</v>
      </c>
      <c r="AF84" s="70">
        <v>0</v>
      </c>
      <c r="AG84" s="70">
        <v>864413557</v>
      </c>
      <c r="AH84" s="72">
        <v>20162130</v>
      </c>
      <c r="AI84" s="73">
        <v>884575687</v>
      </c>
      <c r="AJ84" s="74">
        <f t="shared" si="31"/>
        <v>0.02332463418317258</v>
      </c>
      <c r="AK84" s="70">
        <v>0</v>
      </c>
      <c r="AL84" s="70">
        <v>5500</v>
      </c>
      <c r="AM84" s="25">
        <v>0</v>
      </c>
      <c r="AN84" s="76"/>
    </row>
    <row r="85" spans="1:40" ht="12.75">
      <c r="A85" s="67" t="s">
        <v>175</v>
      </c>
      <c r="B85" s="68" t="s">
        <v>174</v>
      </c>
      <c r="C85" s="24">
        <v>3</v>
      </c>
      <c r="D85" s="24"/>
      <c r="E85" s="69">
        <f t="shared" si="17"/>
        <v>0.03367161681696608</v>
      </c>
      <c r="F85" s="70">
        <v>35872640</v>
      </c>
      <c r="G85" s="71">
        <f t="shared" si="18"/>
        <v>0.009023632379786308</v>
      </c>
      <c r="H85" s="70">
        <v>9613483</v>
      </c>
      <c r="I85" s="71">
        <f t="shared" si="19"/>
        <v>0.030196679161308793</v>
      </c>
      <c r="J85" s="70">
        <v>32170555</v>
      </c>
      <c r="K85" s="72">
        <v>-30132</v>
      </c>
      <c r="L85" s="73">
        <f t="shared" si="20"/>
        <v>32140423</v>
      </c>
      <c r="M85" s="74">
        <f t="shared" si="21"/>
        <v>-0.0009366328930290448</v>
      </c>
      <c r="N85" s="75">
        <f t="shared" si="22"/>
        <v>0.1746683874941292</v>
      </c>
      <c r="O85" s="70">
        <v>186085991</v>
      </c>
      <c r="P85" s="72">
        <v>603368</v>
      </c>
      <c r="Q85" s="73">
        <f t="shared" si="23"/>
        <v>186689359</v>
      </c>
      <c r="R85" s="74">
        <f t="shared" si="24"/>
        <v>0.0032424149542777778</v>
      </c>
      <c r="S85" s="75">
        <f t="shared" si="25"/>
        <v>0.013196956394330531</v>
      </c>
      <c r="T85" s="70">
        <v>14059606</v>
      </c>
      <c r="U85" s="72">
        <v>22632</v>
      </c>
      <c r="V85" s="73">
        <f t="shared" si="32"/>
        <v>14082238</v>
      </c>
      <c r="W85" s="74">
        <f t="shared" si="26"/>
        <v>0.0016097179394643066</v>
      </c>
      <c r="X85" s="75">
        <f t="shared" si="27"/>
        <v>0.7239323415886848</v>
      </c>
      <c r="Y85" s="70">
        <v>771253855</v>
      </c>
      <c r="Z85" s="72">
        <v>33333117</v>
      </c>
      <c r="AA85" s="73">
        <f t="shared" si="33"/>
        <v>804586972</v>
      </c>
      <c r="AB85" s="74">
        <f t="shared" si="28"/>
        <v>0.04321938462142273</v>
      </c>
      <c r="AC85" s="75">
        <f t="shared" si="29"/>
        <v>0.015310386164794252</v>
      </c>
      <c r="AD85" s="70">
        <v>16311185</v>
      </c>
      <c r="AE85" s="75">
        <f t="shared" si="30"/>
        <v>0</v>
      </c>
      <c r="AF85" s="70">
        <v>0</v>
      </c>
      <c r="AG85" s="70">
        <v>1065367315</v>
      </c>
      <c r="AH85" s="72">
        <v>33928985</v>
      </c>
      <c r="AI85" s="73">
        <v>1099296300</v>
      </c>
      <c r="AJ85" s="74">
        <f t="shared" si="31"/>
        <v>0.03184721787715066</v>
      </c>
      <c r="AK85" s="70">
        <v>0</v>
      </c>
      <c r="AL85" s="70">
        <v>0</v>
      </c>
      <c r="AM85" s="25">
        <v>0</v>
      </c>
      <c r="AN85" s="76"/>
    </row>
    <row r="86" spans="1:40" ht="12.75">
      <c r="A86" s="67" t="s">
        <v>177</v>
      </c>
      <c r="B86" s="68" t="s">
        <v>176</v>
      </c>
      <c r="C86" s="24">
        <v>5</v>
      </c>
      <c r="D86" s="24"/>
      <c r="E86" s="69">
        <f t="shared" si="17"/>
        <v>0.045378821965184474</v>
      </c>
      <c r="F86" s="70">
        <v>917040921</v>
      </c>
      <c r="G86" s="71">
        <f t="shared" si="18"/>
        <v>0.01326032180233489</v>
      </c>
      <c r="H86" s="70">
        <v>267972089</v>
      </c>
      <c r="I86" s="71">
        <f t="shared" si="19"/>
        <v>0.012539663940552592</v>
      </c>
      <c r="J86" s="70">
        <v>253408627</v>
      </c>
      <c r="K86" s="72">
        <v>-237348</v>
      </c>
      <c r="L86" s="73">
        <f t="shared" si="20"/>
        <v>253171279</v>
      </c>
      <c r="M86" s="74">
        <f t="shared" si="21"/>
        <v>-0.0009366216249614896</v>
      </c>
      <c r="N86" s="75">
        <f t="shared" si="22"/>
        <v>0.6314598335574898</v>
      </c>
      <c r="O86" s="70">
        <v>12760897755</v>
      </c>
      <c r="P86" s="72">
        <v>255736969</v>
      </c>
      <c r="Q86" s="73">
        <f t="shared" si="23"/>
        <v>13016634724</v>
      </c>
      <c r="R86" s="74">
        <f t="shared" si="24"/>
        <v>0.020040672208959328</v>
      </c>
      <c r="S86" s="75">
        <f t="shared" si="25"/>
        <v>0.2951366867865849</v>
      </c>
      <c r="T86" s="70">
        <v>5964289229</v>
      </c>
      <c r="U86" s="72">
        <v>-59307816</v>
      </c>
      <c r="V86" s="73">
        <f t="shared" si="32"/>
        <v>5904981413</v>
      </c>
      <c r="W86" s="74">
        <f t="shared" si="26"/>
        <v>-0.00994381957729837</v>
      </c>
      <c r="X86" s="75">
        <f t="shared" si="27"/>
        <v>0.0020212044682892676</v>
      </c>
      <c r="Y86" s="70">
        <v>40845644</v>
      </c>
      <c r="Z86" s="72">
        <v>637779</v>
      </c>
      <c r="AA86" s="73">
        <f t="shared" si="33"/>
        <v>41483423</v>
      </c>
      <c r="AB86" s="74">
        <f t="shared" si="28"/>
        <v>0.01561437004151532</v>
      </c>
      <c r="AC86" s="75">
        <f t="shared" si="29"/>
        <v>0.00020346747956402045</v>
      </c>
      <c r="AD86" s="70">
        <v>4111786</v>
      </c>
      <c r="AE86" s="75">
        <f t="shared" si="30"/>
        <v>0</v>
      </c>
      <c r="AF86" s="70">
        <v>0</v>
      </c>
      <c r="AG86" s="70">
        <v>20208566051</v>
      </c>
      <c r="AH86" s="72">
        <v>196829584</v>
      </c>
      <c r="AI86" s="73">
        <v>20405395635</v>
      </c>
      <c r="AJ86" s="74">
        <f t="shared" si="31"/>
        <v>0.009739908487483212</v>
      </c>
      <c r="AK86" s="70">
        <v>15769300</v>
      </c>
      <c r="AL86" s="70">
        <v>139299145</v>
      </c>
      <c r="AM86" s="25">
        <v>0</v>
      </c>
      <c r="AN86" s="76"/>
    </row>
    <row r="87" spans="1:40" ht="12.75">
      <c r="A87" s="67" t="s">
        <v>179</v>
      </c>
      <c r="B87" s="68" t="s">
        <v>178</v>
      </c>
      <c r="C87" s="24">
        <v>3</v>
      </c>
      <c r="D87" s="24"/>
      <c r="E87" s="69">
        <f t="shared" si="17"/>
        <v>0.013061470915450568</v>
      </c>
      <c r="F87" s="70">
        <v>69242300</v>
      </c>
      <c r="G87" s="71">
        <f t="shared" si="18"/>
        <v>0.001445128107971881</v>
      </c>
      <c r="H87" s="70">
        <v>7661005</v>
      </c>
      <c r="I87" s="71">
        <f t="shared" si="19"/>
        <v>0.0026207921570849265</v>
      </c>
      <c r="J87" s="70">
        <v>13893510</v>
      </c>
      <c r="K87" s="72">
        <v>-13013</v>
      </c>
      <c r="L87" s="73">
        <f t="shared" si="20"/>
        <v>13880497</v>
      </c>
      <c r="M87" s="74">
        <f t="shared" si="21"/>
        <v>-0.0009366243663408311</v>
      </c>
      <c r="N87" s="75">
        <f t="shared" si="22"/>
        <v>0.7211564395758232</v>
      </c>
      <c r="O87" s="70">
        <v>3823040365</v>
      </c>
      <c r="P87" s="72">
        <v>81341301</v>
      </c>
      <c r="Q87" s="73">
        <f t="shared" si="23"/>
        <v>3904381666</v>
      </c>
      <c r="R87" s="74">
        <f t="shared" si="24"/>
        <v>0.021276600096792334</v>
      </c>
      <c r="S87" s="75">
        <f t="shared" si="25"/>
        <v>0.24865382023567845</v>
      </c>
      <c r="T87" s="70">
        <v>1318179440</v>
      </c>
      <c r="U87" s="72">
        <v>-13586042</v>
      </c>
      <c r="V87" s="73">
        <f t="shared" si="32"/>
        <v>1304593398</v>
      </c>
      <c r="W87" s="74">
        <f t="shared" si="26"/>
        <v>-0.010306671146380496</v>
      </c>
      <c r="X87" s="75">
        <f t="shared" si="27"/>
        <v>0.012501627972723466</v>
      </c>
      <c r="Y87" s="70">
        <v>66274425</v>
      </c>
      <c r="Z87" s="72">
        <v>933443</v>
      </c>
      <c r="AA87" s="73">
        <f t="shared" si="33"/>
        <v>67207868</v>
      </c>
      <c r="AB87" s="74">
        <f t="shared" si="28"/>
        <v>0.01408451299275701</v>
      </c>
      <c r="AC87" s="75">
        <f t="shared" si="29"/>
        <v>0.0005607210352675211</v>
      </c>
      <c r="AD87" s="70">
        <v>2972530</v>
      </c>
      <c r="AE87" s="75">
        <f t="shared" si="30"/>
        <v>0</v>
      </c>
      <c r="AF87" s="70">
        <v>0</v>
      </c>
      <c r="AG87" s="70">
        <v>5301263575</v>
      </c>
      <c r="AH87" s="72">
        <v>68675689</v>
      </c>
      <c r="AI87" s="73">
        <v>5369939264</v>
      </c>
      <c r="AJ87" s="74">
        <f t="shared" si="31"/>
        <v>0.012954588661440022</v>
      </c>
      <c r="AK87" s="70">
        <v>0</v>
      </c>
      <c r="AL87" s="70">
        <v>333600</v>
      </c>
      <c r="AM87" s="25">
        <v>0</v>
      </c>
      <c r="AN87" s="76"/>
    </row>
    <row r="88" spans="1:40" ht="12.75">
      <c r="A88" s="67" t="s">
        <v>181</v>
      </c>
      <c r="B88" s="68" t="s">
        <v>180</v>
      </c>
      <c r="C88" s="24">
        <v>3</v>
      </c>
      <c r="D88" s="24"/>
      <c r="E88" s="69">
        <f t="shared" si="17"/>
        <v>0.09112998373925921</v>
      </c>
      <c r="F88" s="70">
        <v>83110850</v>
      </c>
      <c r="G88" s="71">
        <f t="shared" si="18"/>
        <v>0.009993537907473355</v>
      </c>
      <c r="H88" s="70">
        <v>9114140</v>
      </c>
      <c r="I88" s="71">
        <f t="shared" si="19"/>
        <v>0.030344828395338835</v>
      </c>
      <c r="J88" s="70">
        <v>27674585</v>
      </c>
      <c r="K88" s="72">
        <v>-25921</v>
      </c>
      <c r="L88" s="73">
        <f t="shared" si="20"/>
        <v>27648664</v>
      </c>
      <c r="M88" s="74">
        <f t="shared" si="21"/>
        <v>-0.0009366355448509888</v>
      </c>
      <c r="N88" s="75">
        <f t="shared" si="22"/>
        <v>0.6356107060111715</v>
      </c>
      <c r="O88" s="70">
        <v>579679090</v>
      </c>
      <c r="P88" s="72">
        <v>12266958</v>
      </c>
      <c r="Q88" s="73">
        <f t="shared" si="23"/>
        <v>591946048</v>
      </c>
      <c r="R88" s="74">
        <f t="shared" si="24"/>
        <v>0.021161636173559407</v>
      </c>
      <c r="S88" s="75">
        <f t="shared" si="25"/>
        <v>0.10770300409369661</v>
      </c>
      <c r="T88" s="70">
        <v>98225500</v>
      </c>
      <c r="U88" s="72">
        <v>-988715</v>
      </c>
      <c r="V88" s="73">
        <f t="shared" si="32"/>
        <v>97236785</v>
      </c>
      <c r="W88" s="74">
        <f t="shared" si="26"/>
        <v>-0.010065767036054793</v>
      </c>
      <c r="X88" s="75">
        <f t="shared" si="27"/>
        <v>0.12046182791138776</v>
      </c>
      <c r="Y88" s="70">
        <v>109861590</v>
      </c>
      <c r="Z88" s="72">
        <v>1547347</v>
      </c>
      <c r="AA88" s="73">
        <f t="shared" si="33"/>
        <v>111408937</v>
      </c>
      <c r="AB88" s="74">
        <f t="shared" si="28"/>
        <v>0.01408451306776099</v>
      </c>
      <c r="AC88" s="75">
        <f t="shared" si="29"/>
        <v>0.0047561119416727575</v>
      </c>
      <c r="AD88" s="70">
        <v>4337590</v>
      </c>
      <c r="AE88" s="75">
        <f t="shared" si="30"/>
        <v>0</v>
      </c>
      <c r="AF88" s="70">
        <v>0</v>
      </c>
      <c r="AG88" s="70">
        <v>912003345</v>
      </c>
      <c r="AH88" s="72">
        <v>12799669</v>
      </c>
      <c r="AI88" s="73">
        <v>924803014</v>
      </c>
      <c r="AJ88" s="74">
        <f t="shared" si="31"/>
        <v>0.014034673304844075</v>
      </c>
      <c r="AK88" s="70">
        <v>3132200</v>
      </c>
      <c r="AL88" s="70">
        <v>2320200</v>
      </c>
      <c r="AM88" s="25">
        <v>0</v>
      </c>
      <c r="AN88" s="76"/>
    </row>
    <row r="89" spans="1:40" ht="12.75">
      <c r="A89" s="67" t="s">
        <v>183</v>
      </c>
      <c r="B89" s="68" t="s">
        <v>182</v>
      </c>
      <c r="C89" s="24">
        <v>3</v>
      </c>
      <c r="D89" s="24"/>
      <c r="E89" s="69">
        <f t="shared" si="17"/>
        <v>0.02474697814180381</v>
      </c>
      <c r="F89" s="70">
        <v>248855438</v>
      </c>
      <c r="G89" s="71">
        <f t="shared" si="18"/>
        <v>0.0029002903157461747</v>
      </c>
      <c r="H89" s="70">
        <v>29165299</v>
      </c>
      <c r="I89" s="71">
        <f t="shared" si="19"/>
        <v>0.0022401974710371917</v>
      </c>
      <c r="J89" s="70">
        <v>22527410</v>
      </c>
      <c r="K89" s="72">
        <v>-21099</v>
      </c>
      <c r="L89" s="73">
        <f t="shared" si="20"/>
        <v>22506311</v>
      </c>
      <c r="M89" s="74">
        <f t="shared" si="21"/>
        <v>-0.0009365923557124409</v>
      </c>
      <c r="N89" s="75">
        <f t="shared" si="22"/>
        <v>0.7213731886183249</v>
      </c>
      <c r="O89" s="70">
        <v>7254123707</v>
      </c>
      <c r="P89" s="72">
        <v>127178112</v>
      </c>
      <c r="Q89" s="73">
        <f t="shared" si="23"/>
        <v>7381301819</v>
      </c>
      <c r="R89" s="74">
        <f t="shared" si="24"/>
        <v>0.017531836667918573</v>
      </c>
      <c r="S89" s="75">
        <f t="shared" si="25"/>
        <v>0.2481629016327232</v>
      </c>
      <c r="T89" s="70">
        <v>2495524392</v>
      </c>
      <c r="U89" s="72">
        <v>-21966263</v>
      </c>
      <c r="V89" s="73">
        <f t="shared" si="32"/>
        <v>2473558129</v>
      </c>
      <c r="W89" s="74">
        <f t="shared" si="26"/>
        <v>-0.008802263392182463</v>
      </c>
      <c r="X89" s="75">
        <f t="shared" si="27"/>
        <v>0.000562151845364642</v>
      </c>
      <c r="Y89" s="70">
        <v>5652995</v>
      </c>
      <c r="Z89" s="72">
        <v>117203</v>
      </c>
      <c r="AA89" s="73">
        <f t="shared" si="33"/>
        <v>5770198</v>
      </c>
      <c r="AB89" s="74">
        <f t="shared" si="28"/>
        <v>0.020732903531667728</v>
      </c>
      <c r="AC89" s="75">
        <f t="shared" si="29"/>
        <v>1.4291975000120527E-05</v>
      </c>
      <c r="AD89" s="70">
        <v>143720</v>
      </c>
      <c r="AE89" s="75">
        <f t="shared" si="30"/>
        <v>0</v>
      </c>
      <c r="AF89" s="70">
        <v>0</v>
      </c>
      <c r="AG89" s="70">
        <v>10055992961</v>
      </c>
      <c r="AH89" s="72">
        <v>105307953</v>
      </c>
      <c r="AI89" s="73">
        <v>10161300914</v>
      </c>
      <c r="AJ89" s="74">
        <f t="shared" si="31"/>
        <v>0.010472158583286026</v>
      </c>
      <c r="AK89" s="70">
        <v>0</v>
      </c>
      <c r="AL89" s="70">
        <v>268900</v>
      </c>
      <c r="AM89" s="25">
        <v>0</v>
      </c>
      <c r="AN89" s="76"/>
    </row>
    <row r="90" spans="1:40" ht="12.75">
      <c r="A90" s="67" t="s">
        <v>185</v>
      </c>
      <c r="B90" s="68" t="s">
        <v>184</v>
      </c>
      <c r="C90" s="24">
        <v>3</v>
      </c>
      <c r="D90" s="24"/>
      <c r="E90" s="69">
        <f t="shared" si="17"/>
        <v>0.08825752082716688</v>
      </c>
      <c r="F90" s="70">
        <v>138898700</v>
      </c>
      <c r="G90" s="71">
        <f t="shared" si="18"/>
        <v>0.005365109896494531</v>
      </c>
      <c r="H90" s="70">
        <v>8443550</v>
      </c>
      <c r="I90" s="71">
        <f t="shared" si="19"/>
        <v>0.011885619406402889</v>
      </c>
      <c r="J90" s="70">
        <v>18705455</v>
      </c>
      <c r="K90" s="72">
        <v>-17520</v>
      </c>
      <c r="L90" s="73">
        <f t="shared" si="20"/>
        <v>18687935</v>
      </c>
      <c r="M90" s="74">
        <f t="shared" si="21"/>
        <v>-0.0009366251716411069</v>
      </c>
      <c r="N90" s="75">
        <f t="shared" si="22"/>
        <v>0.376708482473816</v>
      </c>
      <c r="O90" s="70">
        <v>592859600</v>
      </c>
      <c r="P90" s="72">
        <v>12609205</v>
      </c>
      <c r="Q90" s="73">
        <f t="shared" si="23"/>
        <v>605468805</v>
      </c>
      <c r="R90" s="74">
        <f t="shared" si="24"/>
        <v>0.02126845040545856</v>
      </c>
      <c r="S90" s="75">
        <f t="shared" si="25"/>
        <v>0.5177832673961197</v>
      </c>
      <c r="T90" s="70">
        <v>814881520</v>
      </c>
      <c r="U90" s="72">
        <v>-8261020</v>
      </c>
      <c r="V90" s="73">
        <f t="shared" si="32"/>
        <v>806620500</v>
      </c>
      <c r="W90" s="74">
        <f t="shared" si="26"/>
        <v>-0.01013769461847656</v>
      </c>
      <c r="X90" s="75">
        <f t="shared" si="27"/>
        <v>0</v>
      </c>
      <c r="Y90" s="70">
        <v>0</v>
      </c>
      <c r="Z90" s="72">
        <v>0</v>
      </c>
      <c r="AA90" s="73">
        <f t="shared" si="33"/>
        <v>0</v>
      </c>
      <c r="AB90" s="74" t="e">
        <f t="shared" si="28"/>
        <v>#DIV/0!</v>
      </c>
      <c r="AC90" s="75">
        <f t="shared" si="29"/>
        <v>0</v>
      </c>
      <c r="AD90" s="70">
        <v>0</v>
      </c>
      <c r="AE90" s="75">
        <f t="shared" si="30"/>
        <v>0</v>
      </c>
      <c r="AF90" s="70">
        <v>0</v>
      </c>
      <c r="AG90" s="70">
        <v>1573788825</v>
      </c>
      <c r="AH90" s="72">
        <v>4330665</v>
      </c>
      <c r="AI90" s="73">
        <v>1578119490</v>
      </c>
      <c r="AJ90" s="74">
        <f t="shared" si="31"/>
        <v>0.0027517446630744755</v>
      </c>
      <c r="AK90" s="70">
        <v>227100</v>
      </c>
      <c r="AL90" s="70">
        <v>13562700</v>
      </c>
      <c r="AM90" s="25">
        <v>0</v>
      </c>
      <c r="AN90" s="76"/>
    </row>
    <row r="91" spans="1:40" ht="12.75">
      <c r="A91" s="67" t="s">
        <v>187</v>
      </c>
      <c r="B91" s="68" t="s">
        <v>186</v>
      </c>
      <c r="C91" s="24">
        <v>3</v>
      </c>
      <c r="D91" s="24"/>
      <c r="E91" s="69">
        <f t="shared" si="17"/>
        <v>0.0107069552789412</v>
      </c>
      <c r="F91" s="70">
        <v>11239048</v>
      </c>
      <c r="G91" s="71">
        <f t="shared" si="18"/>
        <v>0.0017318042755061001</v>
      </c>
      <c r="H91" s="70">
        <v>1817868</v>
      </c>
      <c r="I91" s="71">
        <f t="shared" si="19"/>
        <v>0.0008836005954135361</v>
      </c>
      <c r="J91" s="70">
        <v>927512</v>
      </c>
      <c r="K91" s="72">
        <v>-869</v>
      </c>
      <c r="L91" s="73">
        <f t="shared" si="20"/>
        <v>926643</v>
      </c>
      <c r="M91" s="74">
        <f t="shared" si="21"/>
        <v>-0.0009369151019070374</v>
      </c>
      <c r="N91" s="75">
        <f t="shared" si="22"/>
        <v>0.84351001634961</v>
      </c>
      <c r="O91" s="70">
        <v>885429080</v>
      </c>
      <c r="P91" s="72">
        <v>18837422</v>
      </c>
      <c r="Q91" s="73">
        <f t="shared" si="23"/>
        <v>904266502</v>
      </c>
      <c r="R91" s="74">
        <f t="shared" si="24"/>
        <v>0.021274907754328557</v>
      </c>
      <c r="S91" s="75">
        <f t="shared" si="25"/>
        <v>0.043439810689264065</v>
      </c>
      <c r="T91" s="70">
        <v>45598595</v>
      </c>
      <c r="U91" s="72">
        <v>-467591</v>
      </c>
      <c r="V91" s="73">
        <f t="shared" si="32"/>
        <v>45131004</v>
      </c>
      <c r="W91" s="74">
        <f t="shared" si="26"/>
        <v>-0.010254504552168767</v>
      </c>
      <c r="X91" s="75">
        <f t="shared" si="27"/>
        <v>0.09441480307915591</v>
      </c>
      <c r="Y91" s="70">
        <v>99106840</v>
      </c>
      <c r="Z91" s="72">
        <v>979211</v>
      </c>
      <c r="AA91" s="73">
        <f t="shared" si="33"/>
        <v>100086051</v>
      </c>
      <c r="AB91" s="74">
        <f t="shared" si="28"/>
        <v>0.009880357400155226</v>
      </c>
      <c r="AC91" s="75">
        <f t="shared" si="29"/>
        <v>0.0053130097321092175</v>
      </c>
      <c r="AD91" s="70">
        <v>5577045</v>
      </c>
      <c r="AE91" s="75">
        <f t="shared" si="30"/>
        <v>0</v>
      </c>
      <c r="AF91" s="70">
        <v>0</v>
      </c>
      <c r="AG91" s="70">
        <v>1049695988</v>
      </c>
      <c r="AH91" s="72">
        <v>19348173</v>
      </c>
      <c r="AI91" s="73">
        <v>1069044161</v>
      </c>
      <c r="AJ91" s="74">
        <f t="shared" si="31"/>
        <v>0.018432168190777157</v>
      </c>
      <c r="AK91" s="70">
        <v>70400</v>
      </c>
      <c r="AL91" s="70">
        <v>64400</v>
      </c>
      <c r="AM91" s="25">
        <v>0</v>
      </c>
      <c r="AN91" s="76"/>
    </row>
    <row r="92" spans="1:40" ht="12.75">
      <c r="A92" s="67" t="s">
        <v>189</v>
      </c>
      <c r="B92" s="68" t="s">
        <v>188</v>
      </c>
      <c r="C92" s="24">
        <v>3</v>
      </c>
      <c r="D92" s="24"/>
      <c r="E92" s="69">
        <f t="shared" si="17"/>
        <v>0.05643840821748589</v>
      </c>
      <c r="F92" s="70">
        <v>192496875</v>
      </c>
      <c r="G92" s="71">
        <f t="shared" si="18"/>
        <v>0.009181380714950522</v>
      </c>
      <c r="H92" s="70">
        <v>31315325</v>
      </c>
      <c r="I92" s="71">
        <f t="shared" si="19"/>
        <v>0.006627215422514216</v>
      </c>
      <c r="J92" s="70">
        <v>22603725</v>
      </c>
      <c r="K92" s="72">
        <v>-21171</v>
      </c>
      <c r="L92" s="73">
        <f t="shared" si="20"/>
        <v>22582554</v>
      </c>
      <c r="M92" s="74">
        <f t="shared" si="21"/>
        <v>-0.0009366155357136933</v>
      </c>
      <c r="N92" s="75">
        <f t="shared" si="22"/>
        <v>0.5741409314354109</v>
      </c>
      <c r="O92" s="70">
        <v>1958246850</v>
      </c>
      <c r="P92" s="72">
        <v>41664835</v>
      </c>
      <c r="Q92" s="73">
        <f t="shared" si="23"/>
        <v>1999911685</v>
      </c>
      <c r="R92" s="74">
        <f t="shared" si="24"/>
        <v>0.02127660003640501</v>
      </c>
      <c r="S92" s="75">
        <f t="shared" si="25"/>
        <v>0.3536120642096385</v>
      </c>
      <c r="T92" s="70">
        <v>1206079680</v>
      </c>
      <c r="U92" s="72">
        <v>-12423616</v>
      </c>
      <c r="V92" s="73">
        <f t="shared" si="32"/>
        <v>1193656064</v>
      </c>
      <c r="W92" s="74">
        <f t="shared" si="26"/>
        <v>-0.010300825232376024</v>
      </c>
      <c r="X92" s="75">
        <f t="shared" si="27"/>
        <v>0</v>
      </c>
      <c r="Y92" s="70">
        <v>0</v>
      </c>
      <c r="Z92" s="72">
        <v>0</v>
      </c>
      <c r="AA92" s="73">
        <f t="shared" si="33"/>
        <v>0</v>
      </c>
      <c r="AB92" s="74" t="e">
        <f t="shared" si="28"/>
        <v>#DIV/0!</v>
      </c>
      <c r="AC92" s="75">
        <f t="shared" si="29"/>
        <v>0</v>
      </c>
      <c r="AD92" s="70">
        <v>0</v>
      </c>
      <c r="AE92" s="75">
        <f t="shared" si="30"/>
        <v>0</v>
      </c>
      <c r="AF92" s="70">
        <v>0</v>
      </c>
      <c r="AG92" s="70">
        <v>3410742455</v>
      </c>
      <c r="AH92" s="72">
        <v>29220048</v>
      </c>
      <c r="AI92" s="73">
        <v>3439962503</v>
      </c>
      <c r="AJ92" s="74">
        <f t="shared" si="31"/>
        <v>0.008567063736273807</v>
      </c>
      <c r="AK92" s="70">
        <v>0</v>
      </c>
      <c r="AL92" s="70">
        <v>989100</v>
      </c>
      <c r="AM92" s="25">
        <v>0</v>
      </c>
      <c r="AN92" s="76"/>
    </row>
    <row r="93" spans="1:40" ht="12.75">
      <c r="A93" s="67" t="s">
        <v>191</v>
      </c>
      <c r="B93" s="68" t="s">
        <v>190</v>
      </c>
      <c r="C93" s="24">
        <v>3</v>
      </c>
      <c r="D93" s="24"/>
      <c r="E93" s="69">
        <f t="shared" si="17"/>
        <v>0.05130525455575652</v>
      </c>
      <c r="F93" s="70">
        <v>51328915</v>
      </c>
      <c r="G93" s="71">
        <f t="shared" si="18"/>
        <v>0.08953066814177306</v>
      </c>
      <c r="H93" s="70">
        <v>89571957</v>
      </c>
      <c r="I93" s="71">
        <f t="shared" si="19"/>
        <v>0.028681096138893625</v>
      </c>
      <c r="J93" s="70">
        <v>28694323</v>
      </c>
      <c r="K93" s="72">
        <v>-26875</v>
      </c>
      <c r="L93" s="73">
        <f t="shared" si="20"/>
        <v>28667448</v>
      </c>
      <c r="M93" s="74">
        <f t="shared" si="21"/>
        <v>-0.000936596413165071</v>
      </c>
      <c r="N93" s="75">
        <f t="shared" si="22"/>
        <v>0.0724141367725446</v>
      </c>
      <c r="O93" s="70">
        <v>72447532</v>
      </c>
      <c r="P93" s="72">
        <v>-542511</v>
      </c>
      <c r="Q93" s="73">
        <f t="shared" si="23"/>
        <v>71905021</v>
      </c>
      <c r="R93" s="74">
        <f t="shared" si="24"/>
        <v>-0.007488329623154036</v>
      </c>
      <c r="S93" s="75">
        <f t="shared" si="25"/>
        <v>0.011506184692805219</v>
      </c>
      <c r="T93" s="70">
        <v>11511491</v>
      </c>
      <c r="U93" s="72">
        <v>0</v>
      </c>
      <c r="V93" s="73">
        <f t="shared" si="32"/>
        <v>11511491</v>
      </c>
      <c r="W93" s="74">
        <f t="shared" si="26"/>
        <v>0</v>
      </c>
      <c r="X93" s="75">
        <f t="shared" si="27"/>
        <v>0.7097982363473437</v>
      </c>
      <c r="Y93" s="70">
        <v>710125574</v>
      </c>
      <c r="Z93" s="72">
        <v>17901185</v>
      </c>
      <c r="AA93" s="73">
        <f t="shared" si="33"/>
        <v>728026759</v>
      </c>
      <c r="AB93" s="74">
        <f t="shared" si="28"/>
        <v>0.025208478127560014</v>
      </c>
      <c r="AC93" s="75">
        <f t="shared" si="29"/>
        <v>0.010151118608631257</v>
      </c>
      <c r="AD93" s="70">
        <v>10155800</v>
      </c>
      <c r="AE93" s="75">
        <f t="shared" si="30"/>
        <v>0.026613304742252014</v>
      </c>
      <c r="AF93" s="70">
        <v>26625578</v>
      </c>
      <c r="AG93" s="70">
        <v>1000461170</v>
      </c>
      <c r="AH93" s="72">
        <v>17331799</v>
      </c>
      <c r="AI93" s="73">
        <v>1017792969</v>
      </c>
      <c r="AJ93" s="74">
        <f t="shared" si="31"/>
        <v>0.017323809778644384</v>
      </c>
      <c r="AK93" s="70">
        <v>0</v>
      </c>
      <c r="AL93" s="70">
        <v>51095</v>
      </c>
      <c r="AM93" s="25">
        <v>0</v>
      </c>
      <c r="AN93" s="76"/>
    </row>
    <row r="94" spans="1:40" ht="12.75">
      <c r="A94" s="67" t="s">
        <v>193</v>
      </c>
      <c r="B94" s="68" t="s">
        <v>192</v>
      </c>
      <c r="C94" s="24">
        <v>3</v>
      </c>
      <c r="D94" s="24"/>
      <c r="E94" s="69">
        <f t="shared" si="17"/>
        <v>0.04289747000648644</v>
      </c>
      <c r="F94" s="70">
        <v>31561084</v>
      </c>
      <c r="G94" s="71">
        <f t="shared" si="18"/>
        <v>0.0028355857625648167</v>
      </c>
      <c r="H94" s="70">
        <v>2086234</v>
      </c>
      <c r="I94" s="71">
        <f t="shared" si="19"/>
        <v>0.005166723575219631</v>
      </c>
      <c r="J94" s="70">
        <v>3801329</v>
      </c>
      <c r="K94" s="72">
        <v>-3560</v>
      </c>
      <c r="L94" s="73">
        <f t="shared" si="20"/>
        <v>3797769</v>
      </c>
      <c r="M94" s="74">
        <f t="shared" si="21"/>
        <v>-0.000936514571614296</v>
      </c>
      <c r="N94" s="75">
        <f t="shared" si="22"/>
        <v>0.0705860828508475</v>
      </c>
      <c r="O94" s="70">
        <v>51932510</v>
      </c>
      <c r="P94" s="72">
        <v>-1140538</v>
      </c>
      <c r="Q94" s="73">
        <f t="shared" si="23"/>
        <v>50791972</v>
      </c>
      <c r="R94" s="74">
        <f t="shared" si="24"/>
        <v>-0.021961927124261853</v>
      </c>
      <c r="S94" s="75">
        <f t="shared" si="25"/>
        <v>0.026795973794259353</v>
      </c>
      <c r="T94" s="70">
        <v>19714682</v>
      </c>
      <c r="U94" s="72">
        <v>0</v>
      </c>
      <c r="V94" s="73">
        <f t="shared" si="32"/>
        <v>19714682</v>
      </c>
      <c r="W94" s="74">
        <f t="shared" si="26"/>
        <v>0</v>
      </c>
      <c r="X94" s="75">
        <f t="shared" si="27"/>
        <v>0.829112806960935</v>
      </c>
      <c r="Y94" s="70">
        <v>610005647</v>
      </c>
      <c r="Z94" s="72">
        <v>12643993</v>
      </c>
      <c r="AA94" s="73">
        <f t="shared" si="33"/>
        <v>622649640</v>
      </c>
      <c r="AB94" s="74">
        <f t="shared" si="28"/>
        <v>0.02072766549323436</v>
      </c>
      <c r="AC94" s="75">
        <f t="shared" si="29"/>
        <v>0.02260535704968718</v>
      </c>
      <c r="AD94" s="70">
        <v>16631507</v>
      </c>
      <c r="AE94" s="75">
        <f t="shared" si="30"/>
        <v>0</v>
      </c>
      <c r="AF94" s="70">
        <v>0</v>
      </c>
      <c r="AG94" s="70">
        <v>735732993</v>
      </c>
      <c r="AH94" s="72">
        <v>11499895</v>
      </c>
      <c r="AI94" s="73">
        <v>747232888</v>
      </c>
      <c r="AJ94" s="74">
        <f t="shared" si="31"/>
        <v>0.015630527799369735</v>
      </c>
      <c r="AK94" s="70">
        <v>0</v>
      </c>
      <c r="AL94" s="70">
        <v>0</v>
      </c>
      <c r="AM94" s="25">
        <v>0</v>
      </c>
      <c r="AN94" s="76"/>
    </row>
    <row r="95" spans="1:40" ht="12.75">
      <c r="A95" s="67" t="s">
        <v>195</v>
      </c>
      <c r="B95" s="68" t="s">
        <v>194</v>
      </c>
      <c r="C95" s="24">
        <v>3</v>
      </c>
      <c r="D95" s="24"/>
      <c r="E95" s="69">
        <f t="shared" si="17"/>
        <v>0.07668346038822617</v>
      </c>
      <c r="F95" s="70">
        <v>91563034</v>
      </c>
      <c r="G95" s="71">
        <f t="shared" si="18"/>
        <v>0.008144382962145912</v>
      </c>
      <c r="H95" s="70">
        <v>9724710</v>
      </c>
      <c r="I95" s="71">
        <f t="shared" si="19"/>
        <v>0.005904367984275313</v>
      </c>
      <c r="J95" s="70">
        <v>7050045</v>
      </c>
      <c r="K95" s="72">
        <v>-6603</v>
      </c>
      <c r="L95" s="73">
        <f t="shared" si="20"/>
        <v>7043442</v>
      </c>
      <c r="M95" s="74">
        <f t="shared" si="21"/>
        <v>-0.0009365897664482993</v>
      </c>
      <c r="N95" s="75">
        <f t="shared" si="22"/>
        <v>0.10142612264377242</v>
      </c>
      <c r="O95" s="70">
        <v>121106735</v>
      </c>
      <c r="P95" s="72">
        <v>-3669901</v>
      </c>
      <c r="Q95" s="73">
        <f t="shared" si="23"/>
        <v>117436834</v>
      </c>
      <c r="R95" s="74">
        <f t="shared" si="24"/>
        <v>-0.030303029802595208</v>
      </c>
      <c r="S95" s="75">
        <f t="shared" si="25"/>
        <v>0.044092958275343146</v>
      </c>
      <c r="T95" s="70">
        <v>52648707</v>
      </c>
      <c r="U95" s="72">
        <v>0</v>
      </c>
      <c r="V95" s="73">
        <f t="shared" si="32"/>
        <v>52648707</v>
      </c>
      <c r="W95" s="74">
        <f t="shared" si="26"/>
        <v>0</v>
      </c>
      <c r="X95" s="75">
        <f t="shared" si="27"/>
        <v>0.7456030843806075</v>
      </c>
      <c r="Y95" s="70">
        <v>890279080</v>
      </c>
      <c r="Z95" s="72">
        <v>25436546</v>
      </c>
      <c r="AA95" s="73">
        <f t="shared" si="33"/>
        <v>915715626</v>
      </c>
      <c r="AB95" s="74">
        <f t="shared" si="28"/>
        <v>0.02857142953420853</v>
      </c>
      <c r="AC95" s="75">
        <f t="shared" si="29"/>
        <v>0.018145623365629554</v>
      </c>
      <c r="AD95" s="70">
        <v>21666580</v>
      </c>
      <c r="AE95" s="75">
        <f t="shared" si="30"/>
        <v>0</v>
      </c>
      <c r="AF95" s="70">
        <v>0</v>
      </c>
      <c r="AG95" s="70">
        <v>1194038891</v>
      </c>
      <c r="AH95" s="72">
        <v>21760042</v>
      </c>
      <c r="AI95" s="73">
        <v>1215798933</v>
      </c>
      <c r="AJ95" s="74">
        <f t="shared" si="31"/>
        <v>0.018223897198001736</v>
      </c>
      <c r="AK95" s="70">
        <v>0</v>
      </c>
      <c r="AL95" s="70">
        <v>999640</v>
      </c>
      <c r="AM95" s="25">
        <v>0</v>
      </c>
      <c r="AN95" s="76"/>
    </row>
    <row r="96" spans="1:40" ht="12.75">
      <c r="A96" s="67" t="s">
        <v>197</v>
      </c>
      <c r="B96" s="68" t="s">
        <v>196</v>
      </c>
      <c r="C96" s="24">
        <v>3</v>
      </c>
      <c r="D96" s="24"/>
      <c r="E96" s="69">
        <f t="shared" si="17"/>
        <v>0.043955869684548725</v>
      </c>
      <c r="F96" s="70">
        <v>24363406</v>
      </c>
      <c r="G96" s="71">
        <f t="shared" si="18"/>
        <v>0.004465844103427457</v>
      </c>
      <c r="H96" s="70">
        <v>2475282</v>
      </c>
      <c r="I96" s="71">
        <f t="shared" si="19"/>
        <v>0.0002727589192844976</v>
      </c>
      <c r="J96" s="70">
        <v>151182</v>
      </c>
      <c r="K96" s="72">
        <v>-143</v>
      </c>
      <c r="L96" s="73">
        <f t="shared" si="20"/>
        <v>151039</v>
      </c>
      <c r="M96" s="74">
        <f t="shared" si="21"/>
        <v>-0.0009458798005053512</v>
      </c>
      <c r="N96" s="75">
        <f t="shared" si="22"/>
        <v>0.053860044779212565</v>
      </c>
      <c r="O96" s="70">
        <v>29852990</v>
      </c>
      <c r="P96" s="72">
        <v>-870494</v>
      </c>
      <c r="Q96" s="73">
        <f t="shared" si="23"/>
        <v>28982496</v>
      </c>
      <c r="R96" s="74">
        <f t="shared" si="24"/>
        <v>-0.029159357236913288</v>
      </c>
      <c r="S96" s="75">
        <f t="shared" si="25"/>
        <v>0.009446042515289362</v>
      </c>
      <c r="T96" s="70">
        <v>5235655</v>
      </c>
      <c r="U96" s="72">
        <v>0</v>
      </c>
      <c r="V96" s="73">
        <f t="shared" si="32"/>
        <v>5235655</v>
      </c>
      <c r="W96" s="74">
        <f t="shared" si="26"/>
        <v>0</v>
      </c>
      <c r="X96" s="75">
        <f t="shared" si="27"/>
        <v>0.8621278644566821</v>
      </c>
      <c r="Y96" s="70">
        <v>477851339</v>
      </c>
      <c r="Z96" s="72">
        <v>10097422</v>
      </c>
      <c r="AA96" s="73">
        <f t="shared" si="33"/>
        <v>487948761</v>
      </c>
      <c r="AB96" s="74">
        <f t="shared" si="28"/>
        <v>0.02113088564558778</v>
      </c>
      <c r="AC96" s="75">
        <f t="shared" si="29"/>
        <v>0.025871575541555326</v>
      </c>
      <c r="AD96" s="70">
        <v>14339830</v>
      </c>
      <c r="AE96" s="75">
        <f t="shared" si="30"/>
        <v>0</v>
      </c>
      <c r="AF96" s="70">
        <v>0</v>
      </c>
      <c r="AG96" s="70">
        <v>554269684</v>
      </c>
      <c r="AH96" s="72">
        <v>9226785</v>
      </c>
      <c r="AI96" s="73">
        <v>563496469</v>
      </c>
      <c r="AJ96" s="74">
        <f t="shared" si="31"/>
        <v>0.016646743032043585</v>
      </c>
      <c r="AK96" s="70">
        <v>0</v>
      </c>
      <c r="AL96" s="70">
        <v>0</v>
      </c>
      <c r="AM96" s="25">
        <v>0</v>
      </c>
      <c r="AN96" s="76"/>
    </row>
    <row r="97" spans="1:40" ht="12.75">
      <c r="A97" s="67" t="s">
        <v>199</v>
      </c>
      <c r="B97" s="68" t="s">
        <v>198</v>
      </c>
      <c r="C97" s="24">
        <v>3</v>
      </c>
      <c r="D97" s="24"/>
      <c r="E97" s="69">
        <f t="shared" si="17"/>
        <v>0.033200294169564486</v>
      </c>
      <c r="F97" s="70">
        <v>16220665</v>
      </c>
      <c r="G97" s="71">
        <f t="shared" si="18"/>
        <v>0.005416543062727002</v>
      </c>
      <c r="H97" s="70">
        <v>2646360</v>
      </c>
      <c r="I97" s="71">
        <f t="shared" si="19"/>
        <v>0.0013722764650442518</v>
      </c>
      <c r="J97" s="70">
        <v>670453</v>
      </c>
      <c r="K97" s="72">
        <v>-628</v>
      </c>
      <c r="L97" s="73">
        <f t="shared" si="20"/>
        <v>669825</v>
      </c>
      <c r="M97" s="74">
        <f t="shared" si="21"/>
        <v>-0.0009366801252287632</v>
      </c>
      <c r="N97" s="75">
        <f t="shared" si="22"/>
        <v>0.10673317795222914</v>
      </c>
      <c r="O97" s="70">
        <v>52146620</v>
      </c>
      <c r="P97" s="72">
        <v>-1076021</v>
      </c>
      <c r="Q97" s="73">
        <f t="shared" si="23"/>
        <v>51070599</v>
      </c>
      <c r="R97" s="74">
        <f t="shared" si="24"/>
        <v>-0.020634530099937445</v>
      </c>
      <c r="S97" s="75">
        <f t="shared" si="25"/>
        <v>0.01861075490939252</v>
      </c>
      <c r="T97" s="70">
        <v>9092655</v>
      </c>
      <c r="U97" s="72">
        <v>2130</v>
      </c>
      <c r="V97" s="73">
        <f t="shared" si="32"/>
        <v>9094785</v>
      </c>
      <c r="W97" s="74">
        <f t="shared" si="26"/>
        <v>0.00023425501132507502</v>
      </c>
      <c r="X97" s="75">
        <f t="shared" si="27"/>
        <v>0.8102346673746704</v>
      </c>
      <c r="Y97" s="70">
        <v>395856285</v>
      </c>
      <c r="Z97" s="72">
        <v>-15094122</v>
      </c>
      <c r="AA97" s="73">
        <f t="shared" si="33"/>
        <v>380762163</v>
      </c>
      <c r="AB97" s="74">
        <f t="shared" si="28"/>
        <v>-0.03813030782118314</v>
      </c>
      <c r="AC97" s="75">
        <f t="shared" si="29"/>
        <v>0.022671125650433516</v>
      </c>
      <c r="AD97" s="70">
        <v>11076430</v>
      </c>
      <c r="AE97" s="75">
        <f t="shared" si="30"/>
        <v>0.0017611604159386662</v>
      </c>
      <c r="AF97" s="70">
        <v>860450</v>
      </c>
      <c r="AG97" s="70">
        <v>488569918</v>
      </c>
      <c r="AH97" s="72">
        <v>-16168641</v>
      </c>
      <c r="AI97" s="73">
        <v>472401277</v>
      </c>
      <c r="AJ97" s="74">
        <f t="shared" si="31"/>
        <v>-0.03309381196899642</v>
      </c>
      <c r="AK97" s="70">
        <v>0</v>
      </c>
      <c r="AL97" s="70">
        <v>0</v>
      </c>
      <c r="AM97" s="25">
        <v>0</v>
      </c>
      <c r="AN97" s="76"/>
    </row>
    <row r="98" spans="1:40" ht="12.75">
      <c r="A98" s="67" t="s">
        <v>201</v>
      </c>
      <c r="B98" s="68" t="s">
        <v>200</v>
      </c>
      <c r="C98" s="24">
        <v>3</v>
      </c>
      <c r="D98" s="24"/>
      <c r="E98" s="69">
        <f t="shared" si="17"/>
        <v>0.035471123730705434</v>
      </c>
      <c r="F98" s="70">
        <v>12909593</v>
      </c>
      <c r="G98" s="71">
        <f t="shared" si="18"/>
        <v>0.0549875666219743</v>
      </c>
      <c r="H98" s="70">
        <v>20012535</v>
      </c>
      <c r="I98" s="71">
        <f t="shared" si="19"/>
        <v>0.0069890895269298986</v>
      </c>
      <c r="J98" s="70">
        <v>2543655</v>
      </c>
      <c r="K98" s="72">
        <v>-2382</v>
      </c>
      <c r="L98" s="73">
        <f t="shared" si="20"/>
        <v>2541273</v>
      </c>
      <c r="M98" s="74">
        <f t="shared" si="21"/>
        <v>-0.0009364477493999776</v>
      </c>
      <c r="N98" s="75">
        <f t="shared" si="22"/>
        <v>0.08681715834495883</v>
      </c>
      <c r="O98" s="70">
        <v>31596805</v>
      </c>
      <c r="P98" s="72">
        <v>-482891</v>
      </c>
      <c r="Q98" s="73">
        <f t="shared" si="23"/>
        <v>31113914</v>
      </c>
      <c r="R98" s="74">
        <f t="shared" si="24"/>
        <v>-0.015282905977360685</v>
      </c>
      <c r="S98" s="75">
        <f t="shared" si="25"/>
        <v>0.020192759240548586</v>
      </c>
      <c r="T98" s="70">
        <v>7349085</v>
      </c>
      <c r="U98" s="72">
        <v>0</v>
      </c>
      <c r="V98" s="73">
        <f t="shared" si="32"/>
        <v>7349085</v>
      </c>
      <c r="W98" s="74">
        <f t="shared" si="26"/>
        <v>0</v>
      </c>
      <c r="X98" s="75">
        <f t="shared" si="27"/>
        <v>0.7656983925169648</v>
      </c>
      <c r="Y98" s="70">
        <v>278673286</v>
      </c>
      <c r="Z98" s="72">
        <v>3926081</v>
      </c>
      <c r="AA98" s="73">
        <f t="shared" si="33"/>
        <v>282599367</v>
      </c>
      <c r="AB98" s="74">
        <f t="shared" si="28"/>
        <v>0.014088472764483065</v>
      </c>
      <c r="AC98" s="75">
        <f t="shared" si="29"/>
        <v>0.0298439100179181</v>
      </c>
      <c r="AD98" s="70">
        <v>10861588</v>
      </c>
      <c r="AE98" s="75">
        <f t="shared" si="30"/>
        <v>0</v>
      </c>
      <c r="AF98" s="70">
        <v>0</v>
      </c>
      <c r="AG98" s="70">
        <v>363946547</v>
      </c>
      <c r="AH98" s="72">
        <v>3440808</v>
      </c>
      <c r="AI98" s="73">
        <v>367387355</v>
      </c>
      <c r="AJ98" s="74">
        <f t="shared" si="31"/>
        <v>0.009454157563418235</v>
      </c>
      <c r="AK98" s="70">
        <v>0</v>
      </c>
      <c r="AL98" s="70">
        <v>0</v>
      </c>
      <c r="AM98" s="25">
        <v>0</v>
      </c>
      <c r="AN98" s="76"/>
    </row>
    <row r="99" spans="1:40" ht="12.75">
      <c r="A99" s="67" t="s">
        <v>203</v>
      </c>
      <c r="B99" s="68" t="s">
        <v>202</v>
      </c>
      <c r="C99" s="24">
        <v>3</v>
      </c>
      <c r="D99" s="24"/>
      <c r="E99" s="69">
        <f t="shared" si="17"/>
        <v>0.047185948335930185</v>
      </c>
      <c r="F99" s="70">
        <v>21122241</v>
      </c>
      <c r="G99" s="71">
        <f t="shared" si="18"/>
        <v>0.07218112468776973</v>
      </c>
      <c r="H99" s="70">
        <v>32311041</v>
      </c>
      <c r="I99" s="71">
        <f t="shared" si="19"/>
        <v>0.008321252711200785</v>
      </c>
      <c r="J99" s="70">
        <v>3724912</v>
      </c>
      <c r="K99" s="72">
        <v>-3488</v>
      </c>
      <c r="L99" s="73">
        <f t="shared" si="20"/>
        <v>3721424</v>
      </c>
      <c r="M99" s="74">
        <f t="shared" si="21"/>
        <v>-0.0009363979605424235</v>
      </c>
      <c r="N99" s="75">
        <f t="shared" si="22"/>
        <v>0.12415508304169726</v>
      </c>
      <c r="O99" s="70">
        <v>55576579</v>
      </c>
      <c r="P99" s="72">
        <v>-752878</v>
      </c>
      <c r="Q99" s="73">
        <f t="shared" si="23"/>
        <v>54823701</v>
      </c>
      <c r="R99" s="74">
        <f t="shared" si="24"/>
        <v>-0.013546677639154436</v>
      </c>
      <c r="S99" s="75">
        <f t="shared" si="25"/>
        <v>0.02208077471106867</v>
      </c>
      <c r="T99" s="70">
        <v>9884202</v>
      </c>
      <c r="U99" s="72">
        <v>-7221</v>
      </c>
      <c r="V99" s="73">
        <f t="shared" si="32"/>
        <v>9876981</v>
      </c>
      <c r="W99" s="74">
        <f t="shared" si="26"/>
        <v>-0.000730559735626609</v>
      </c>
      <c r="X99" s="75">
        <f t="shared" si="27"/>
        <v>0.6928264103007971</v>
      </c>
      <c r="Y99" s="70">
        <v>310135685</v>
      </c>
      <c r="Z99" s="72">
        <v>4101169</v>
      </c>
      <c r="AA99" s="73">
        <f t="shared" si="33"/>
        <v>314236854</v>
      </c>
      <c r="AB99" s="74">
        <f t="shared" si="28"/>
        <v>0.013223789452026458</v>
      </c>
      <c r="AC99" s="75">
        <f t="shared" si="29"/>
        <v>0.03324940621153633</v>
      </c>
      <c r="AD99" s="70">
        <v>14883710</v>
      </c>
      <c r="AE99" s="75">
        <f t="shared" si="30"/>
        <v>0</v>
      </c>
      <c r="AF99" s="70">
        <v>0</v>
      </c>
      <c r="AG99" s="70">
        <v>447638370</v>
      </c>
      <c r="AH99" s="72">
        <v>3337582</v>
      </c>
      <c r="AI99" s="73">
        <v>450975952</v>
      </c>
      <c r="AJ99" s="74">
        <f t="shared" si="31"/>
        <v>0.0074559783603894364</v>
      </c>
      <c r="AK99" s="70">
        <v>0</v>
      </c>
      <c r="AL99" s="70">
        <v>502800</v>
      </c>
      <c r="AM99" s="25">
        <v>0</v>
      </c>
      <c r="AN99" s="76"/>
    </row>
    <row r="100" spans="1:40" ht="12.75">
      <c r="A100" s="67" t="s">
        <v>205</v>
      </c>
      <c r="B100" s="68" t="s">
        <v>204</v>
      </c>
      <c r="C100" s="24">
        <v>3</v>
      </c>
      <c r="D100" s="24"/>
      <c r="E100" s="69">
        <f t="shared" si="17"/>
        <v>0.05669593511355148</v>
      </c>
      <c r="F100" s="70">
        <v>16675036</v>
      </c>
      <c r="G100" s="71">
        <f t="shared" si="18"/>
        <v>0.03772856262385379</v>
      </c>
      <c r="H100" s="70">
        <v>11096477</v>
      </c>
      <c r="I100" s="71">
        <f t="shared" si="19"/>
        <v>0.0061072763453635</v>
      </c>
      <c r="J100" s="70">
        <v>1796232</v>
      </c>
      <c r="K100" s="72">
        <v>-1683</v>
      </c>
      <c r="L100" s="73">
        <f t="shared" si="20"/>
        <v>1794549</v>
      </c>
      <c r="M100" s="74">
        <f t="shared" si="21"/>
        <v>-0.0009369613724730436</v>
      </c>
      <c r="N100" s="75">
        <f t="shared" si="22"/>
        <v>0.13643304171307974</v>
      </c>
      <c r="O100" s="70">
        <v>40126790</v>
      </c>
      <c r="P100" s="72">
        <v>-777726</v>
      </c>
      <c r="Q100" s="73">
        <f t="shared" si="23"/>
        <v>39349064</v>
      </c>
      <c r="R100" s="74">
        <f t="shared" si="24"/>
        <v>-0.019381714809482642</v>
      </c>
      <c r="S100" s="75">
        <f t="shared" si="25"/>
        <v>0.017236353276229674</v>
      </c>
      <c r="T100" s="70">
        <v>5069443</v>
      </c>
      <c r="U100" s="72">
        <v>0</v>
      </c>
      <c r="V100" s="73">
        <f t="shared" si="32"/>
        <v>5069443</v>
      </c>
      <c r="W100" s="74">
        <f t="shared" si="26"/>
        <v>0</v>
      </c>
      <c r="X100" s="75">
        <f t="shared" si="27"/>
        <v>0.7100842531737356</v>
      </c>
      <c r="Y100" s="70">
        <v>208845316</v>
      </c>
      <c r="Z100" s="72">
        <v>2941484</v>
      </c>
      <c r="AA100" s="73">
        <f t="shared" si="33"/>
        <v>211786800</v>
      </c>
      <c r="AB100" s="74">
        <f t="shared" si="28"/>
        <v>0.014084510279368679</v>
      </c>
      <c r="AC100" s="75">
        <f t="shared" si="29"/>
        <v>0.03571117770544794</v>
      </c>
      <c r="AD100" s="70">
        <v>10503137</v>
      </c>
      <c r="AE100" s="75">
        <f t="shared" si="30"/>
        <v>3.4000487383386447E-06</v>
      </c>
      <c r="AF100" s="70">
        <v>1000</v>
      </c>
      <c r="AG100" s="70">
        <v>294113431</v>
      </c>
      <c r="AH100" s="72">
        <v>2162075</v>
      </c>
      <c r="AI100" s="73">
        <v>296275506</v>
      </c>
      <c r="AJ100" s="74">
        <f t="shared" si="31"/>
        <v>0.007351160375943525</v>
      </c>
      <c r="AK100" s="70">
        <v>0</v>
      </c>
      <c r="AL100" s="70">
        <v>24672</v>
      </c>
      <c r="AM100" s="25">
        <v>0</v>
      </c>
      <c r="AN100" s="76"/>
    </row>
    <row r="101" spans="1:40" ht="12.75">
      <c r="A101" s="67" t="s">
        <v>207</v>
      </c>
      <c r="B101" s="68" t="s">
        <v>206</v>
      </c>
      <c r="C101" s="24">
        <v>3</v>
      </c>
      <c r="D101" s="24"/>
      <c r="E101" s="69">
        <f t="shared" si="17"/>
        <v>0.04867322061700691</v>
      </c>
      <c r="F101" s="70">
        <v>25428611</v>
      </c>
      <c r="G101" s="71">
        <f t="shared" si="18"/>
        <v>0.011477686208403943</v>
      </c>
      <c r="H101" s="70">
        <v>5996349</v>
      </c>
      <c r="I101" s="71">
        <f t="shared" si="19"/>
        <v>0.01891810349150015</v>
      </c>
      <c r="J101" s="70">
        <v>9883486</v>
      </c>
      <c r="K101" s="72">
        <v>-9257</v>
      </c>
      <c r="L101" s="73">
        <f t="shared" si="20"/>
        <v>9874229</v>
      </c>
      <c r="M101" s="74">
        <f t="shared" si="21"/>
        <v>-0.000936612850971813</v>
      </c>
      <c r="N101" s="75">
        <f t="shared" si="22"/>
        <v>0.10304634076359179</v>
      </c>
      <c r="O101" s="70">
        <v>53835051</v>
      </c>
      <c r="P101" s="72">
        <v>-1234613</v>
      </c>
      <c r="Q101" s="73">
        <f t="shared" si="23"/>
        <v>52600438</v>
      </c>
      <c r="R101" s="74">
        <f t="shared" si="24"/>
        <v>-0.022933255881934615</v>
      </c>
      <c r="S101" s="75">
        <f t="shared" si="25"/>
        <v>0.022381067863001744</v>
      </c>
      <c r="T101" s="70">
        <v>11692661</v>
      </c>
      <c r="U101" s="72">
        <v>0</v>
      </c>
      <c r="V101" s="73">
        <f t="shared" si="32"/>
        <v>11692661</v>
      </c>
      <c r="W101" s="74">
        <f t="shared" si="26"/>
        <v>0</v>
      </c>
      <c r="X101" s="75">
        <f t="shared" si="27"/>
        <v>0.7732519282495948</v>
      </c>
      <c r="Y101" s="70">
        <v>403974141</v>
      </c>
      <c r="Z101" s="72">
        <v>-2849097</v>
      </c>
      <c r="AA101" s="73">
        <f t="shared" si="33"/>
        <v>401125044</v>
      </c>
      <c r="AB101" s="74">
        <f t="shared" si="28"/>
        <v>-0.007052671720391133</v>
      </c>
      <c r="AC101" s="75">
        <f t="shared" si="29"/>
        <v>0.022251652806900706</v>
      </c>
      <c r="AD101" s="70">
        <v>11625050</v>
      </c>
      <c r="AE101" s="75">
        <f t="shared" si="30"/>
        <v>0</v>
      </c>
      <c r="AF101" s="70">
        <v>0</v>
      </c>
      <c r="AG101" s="70">
        <v>522435349</v>
      </c>
      <c r="AH101" s="72">
        <v>-4092967</v>
      </c>
      <c r="AI101" s="73">
        <v>518342382</v>
      </c>
      <c r="AJ101" s="74">
        <f t="shared" si="31"/>
        <v>-0.007834399046378464</v>
      </c>
      <c r="AK101" s="70">
        <v>0</v>
      </c>
      <c r="AL101" s="70">
        <v>8530</v>
      </c>
      <c r="AM101" s="25">
        <v>0</v>
      </c>
      <c r="AN101" s="76"/>
    </row>
    <row r="102" spans="1:40" ht="12.75">
      <c r="A102" s="67" t="s">
        <v>209</v>
      </c>
      <c r="B102" s="68" t="s">
        <v>208</v>
      </c>
      <c r="C102" s="24">
        <v>3</v>
      </c>
      <c r="D102" s="24"/>
      <c r="E102" s="69">
        <f t="shared" si="17"/>
        <v>0.06312827398354502</v>
      </c>
      <c r="F102" s="70">
        <v>22715483</v>
      </c>
      <c r="G102" s="71">
        <f t="shared" si="18"/>
        <v>0.016385778314618085</v>
      </c>
      <c r="H102" s="70">
        <v>5896104</v>
      </c>
      <c r="I102" s="71">
        <f t="shared" si="19"/>
        <v>0.016154294371201194</v>
      </c>
      <c r="J102" s="70">
        <v>5812809</v>
      </c>
      <c r="K102" s="72">
        <v>-5445</v>
      </c>
      <c r="L102" s="73">
        <f t="shared" si="20"/>
        <v>5807364</v>
      </c>
      <c r="M102" s="74">
        <f t="shared" si="21"/>
        <v>-0.0009367243960708154</v>
      </c>
      <c r="N102" s="75">
        <f t="shared" si="22"/>
        <v>0.1747655666824064</v>
      </c>
      <c r="O102" s="70">
        <v>62885994</v>
      </c>
      <c r="P102" s="72">
        <v>-1512745</v>
      </c>
      <c r="Q102" s="73">
        <f t="shared" si="23"/>
        <v>61373249</v>
      </c>
      <c r="R102" s="74">
        <f t="shared" si="24"/>
        <v>-0.024055356428014797</v>
      </c>
      <c r="S102" s="75">
        <f t="shared" si="25"/>
        <v>0.027193859372255175</v>
      </c>
      <c r="T102" s="70">
        <v>9785182</v>
      </c>
      <c r="U102" s="72">
        <v>45826</v>
      </c>
      <c r="V102" s="73">
        <f t="shared" si="32"/>
        <v>9831008</v>
      </c>
      <c r="W102" s="74">
        <f t="shared" si="26"/>
        <v>0.00468320364404055</v>
      </c>
      <c r="X102" s="75">
        <f t="shared" si="27"/>
        <v>0.6763478349573148</v>
      </c>
      <c r="Y102" s="70">
        <v>243370629</v>
      </c>
      <c r="Z102" s="72">
        <v>241847</v>
      </c>
      <c r="AA102" s="73">
        <f t="shared" si="33"/>
        <v>243612476</v>
      </c>
      <c r="AB102" s="74">
        <f t="shared" si="28"/>
        <v>0.0009937394705094016</v>
      </c>
      <c r="AC102" s="75">
        <f t="shared" si="29"/>
        <v>0.025318921413606508</v>
      </c>
      <c r="AD102" s="70">
        <v>9110522</v>
      </c>
      <c r="AE102" s="75">
        <f t="shared" si="30"/>
        <v>0.0007054709050528622</v>
      </c>
      <c r="AF102" s="70">
        <v>253850</v>
      </c>
      <c r="AG102" s="70">
        <v>359830573</v>
      </c>
      <c r="AH102" s="72">
        <v>-1230517</v>
      </c>
      <c r="AI102" s="73">
        <v>358600056</v>
      </c>
      <c r="AJ102" s="74">
        <f t="shared" si="31"/>
        <v>-0.003419712198829753</v>
      </c>
      <c r="AK102" s="70">
        <v>129045</v>
      </c>
      <c r="AL102" s="70">
        <v>562715</v>
      </c>
      <c r="AM102" s="25">
        <v>0</v>
      </c>
      <c r="AN102" s="76"/>
    </row>
    <row r="103" spans="1:40" ht="12.75">
      <c r="A103" s="67" t="s">
        <v>211</v>
      </c>
      <c r="B103" s="68" t="s">
        <v>210</v>
      </c>
      <c r="C103" s="24">
        <v>3</v>
      </c>
      <c r="D103" s="24"/>
      <c r="E103" s="69">
        <f t="shared" si="17"/>
        <v>0.03507219578723186</v>
      </c>
      <c r="F103" s="70">
        <v>29990877</v>
      </c>
      <c r="G103" s="71">
        <f t="shared" si="18"/>
        <v>0.008651786380400721</v>
      </c>
      <c r="H103" s="70">
        <v>7398301</v>
      </c>
      <c r="I103" s="71">
        <f t="shared" si="19"/>
        <v>0.013366211185213346</v>
      </c>
      <c r="J103" s="70">
        <v>11429692</v>
      </c>
      <c r="K103" s="72">
        <v>-10706</v>
      </c>
      <c r="L103" s="73">
        <f t="shared" si="20"/>
        <v>11418986</v>
      </c>
      <c r="M103" s="74">
        <f t="shared" si="21"/>
        <v>-0.0009366831582163368</v>
      </c>
      <c r="N103" s="75">
        <f t="shared" si="22"/>
        <v>0.08656147297399253</v>
      </c>
      <c r="O103" s="70">
        <v>74020301</v>
      </c>
      <c r="P103" s="72">
        <v>-2239481</v>
      </c>
      <c r="Q103" s="73">
        <f t="shared" si="23"/>
        <v>71780820</v>
      </c>
      <c r="R103" s="74">
        <f t="shared" si="24"/>
        <v>-0.030254956677358013</v>
      </c>
      <c r="S103" s="75">
        <f t="shared" si="25"/>
        <v>0.015454533896336282</v>
      </c>
      <c r="T103" s="70">
        <v>13215455</v>
      </c>
      <c r="U103" s="72">
        <v>110289</v>
      </c>
      <c r="V103" s="73">
        <f t="shared" si="32"/>
        <v>13325744</v>
      </c>
      <c r="W103" s="74">
        <f t="shared" si="26"/>
        <v>0.008345456134503125</v>
      </c>
      <c r="X103" s="75">
        <f t="shared" si="27"/>
        <v>0.8160873038766719</v>
      </c>
      <c r="Y103" s="70">
        <v>697851201</v>
      </c>
      <c r="Z103" s="72">
        <v>4246673</v>
      </c>
      <c r="AA103" s="73">
        <f t="shared" si="33"/>
        <v>702097874</v>
      </c>
      <c r="AB103" s="74">
        <f t="shared" si="28"/>
        <v>0.006085356009869502</v>
      </c>
      <c r="AC103" s="75">
        <f t="shared" si="29"/>
        <v>0.024806495900153307</v>
      </c>
      <c r="AD103" s="70">
        <v>21212489</v>
      </c>
      <c r="AE103" s="75">
        <f t="shared" si="30"/>
        <v>0</v>
      </c>
      <c r="AF103" s="70">
        <v>0</v>
      </c>
      <c r="AG103" s="70">
        <v>855118316</v>
      </c>
      <c r="AH103" s="72">
        <v>2106775</v>
      </c>
      <c r="AI103" s="73">
        <v>857225091</v>
      </c>
      <c r="AJ103" s="74">
        <f t="shared" si="31"/>
        <v>0.002463723394272378</v>
      </c>
      <c r="AK103" s="70">
        <v>0</v>
      </c>
      <c r="AL103" s="70">
        <v>0</v>
      </c>
      <c r="AM103" s="25">
        <v>0</v>
      </c>
      <c r="AN103" s="76"/>
    </row>
    <row r="104" spans="1:40" ht="12.75">
      <c r="A104" s="67" t="s">
        <v>213</v>
      </c>
      <c r="B104" s="68" t="s">
        <v>212</v>
      </c>
      <c r="C104" s="24">
        <v>3</v>
      </c>
      <c r="D104" s="24"/>
      <c r="E104" s="69">
        <f t="shared" si="17"/>
        <v>0.02876586482856032</v>
      </c>
      <c r="F104" s="70">
        <v>11764389</v>
      </c>
      <c r="G104" s="71">
        <f t="shared" si="18"/>
        <v>0.007436324355953913</v>
      </c>
      <c r="H104" s="70">
        <v>3041237</v>
      </c>
      <c r="I104" s="71">
        <f t="shared" si="19"/>
        <v>0.003032285013855805</v>
      </c>
      <c r="J104" s="70">
        <v>1240115</v>
      </c>
      <c r="K104" s="72">
        <v>-1162</v>
      </c>
      <c r="L104" s="73">
        <f t="shared" si="20"/>
        <v>1238953</v>
      </c>
      <c r="M104" s="74">
        <f t="shared" si="21"/>
        <v>-0.0009370098740842584</v>
      </c>
      <c r="N104" s="75">
        <f t="shared" si="22"/>
        <v>0.1578064338490207</v>
      </c>
      <c r="O104" s="70">
        <v>64538170</v>
      </c>
      <c r="P104" s="72">
        <v>644544</v>
      </c>
      <c r="Q104" s="73">
        <f t="shared" si="23"/>
        <v>65182714</v>
      </c>
      <c r="R104" s="74">
        <f t="shared" si="24"/>
        <v>0.009987020084393469</v>
      </c>
      <c r="S104" s="75">
        <f t="shared" si="25"/>
        <v>0.02065359434357779</v>
      </c>
      <c r="T104" s="70">
        <v>8446710</v>
      </c>
      <c r="U104" s="72">
        <v>-290907</v>
      </c>
      <c r="V104" s="73">
        <f t="shared" si="32"/>
        <v>8155803</v>
      </c>
      <c r="W104" s="74">
        <f t="shared" si="26"/>
        <v>-0.03444027319512567</v>
      </c>
      <c r="X104" s="75">
        <f t="shared" si="27"/>
        <v>0.764130774227237</v>
      </c>
      <c r="Y104" s="70">
        <v>312506915</v>
      </c>
      <c r="Z104" s="72">
        <v>-4262226</v>
      </c>
      <c r="AA104" s="73">
        <f t="shared" si="33"/>
        <v>308244689</v>
      </c>
      <c r="AB104" s="74">
        <f t="shared" si="28"/>
        <v>-0.013638821400160057</v>
      </c>
      <c r="AC104" s="75">
        <f t="shared" si="29"/>
        <v>0.018174723381794558</v>
      </c>
      <c r="AD104" s="70">
        <v>7432925</v>
      </c>
      <c r="AE104" s="75">
        <f t="shared" si="30"/>
        <v>0</v>
      </c>
      <c r="AF104" s="70">
        <v>0</v>
      </c>
      <c r="AG104" s="70">
        <v>408970461</v>
      </c>
      <c r="AH104" s="72">
        <v>-3909751</v>
      </c>
      <c r="AI104" s="73">
        <v>405060710</v>
      </c>
      <c r="AJ104" s="74">
        <f t="shared" si="31"/>
        <v>-0.009559983844407776</v>
      </c>
      <c r="AK104" s="70">
        <v>3306530</v>
      </c>
      <c r="AL104" s="70">
        <v>1174035</v>
      </c>
      <c r="AM104" s="25">
        <v>0</v>
      </c>
      <c r="AN104" s="76"/>
    </row>
    <row r="105" spans="1:40" ht="12.75">
      <c r="A105" s="67" t="s">
        <v>215</v>
      </c>
      <c r="B105" s="68" t="s">
        <v>214</v>
      </c>
      <c r="C105" s="24">
        <v>3</v>
      </c>
      <c r="D105" s="24"/>
      <c r="E105" s="69">
        <f t="shared" si="17"/>
        <v>0.04213509950416938</v>
      </c>
      <c r="F105" s="70">
        <v>49530116</v>
      </c>
      <c r="G105" s="71">
        <f t="shared" si="18"/>
        <v>0.02067710810211702</v>
      </c>
      <c r="H105" s="70">
        <v>24306091</v>
      </c>
      <c r="I105" s="71">
        <f t="shared" si="19"/>
        <v>0.008261554995480569</v>
      </c>
      <c r="J105" s="70">
        <v>9711518</v>
      </c>
      <c r="K105" s="72">
        <v>-9096</v>
      </c>
      <c r="L105" s="73">
        <f t="shared" si="20"/>
        <v>9702422</v>
      </c>
      <c r="M105" s="74">
        <f t="shared" si="21"/>
        <v>-0.0009366197951751724</v>
      </c>
      <c r="N105" s="75">
        <f t="shared" si="22"/>
        <v>0.4474574519328262</v>
      </c>
      <c r="O105" s="70">
        <v>525989490</v>
      </c>
      <c r="P105" s="72">
        <v>5536227</v>
      </c>
      <c r="Q105" s="73">
        <f t="shared" si="23"/>
        <v>531525717</v>
      </c>
      <c r="R105" s="74">
        <f t="shared" si="24"/>
        <v>0.010525356694864759</v>
      </c>
      <c r="S105" s="75">
        <f t="shared" si="25"/>
        <v>0.1424198884690016</v>
      </c>
      <c r="T105" s="70">
        <v>167415615</v>
      </c>
      <c r="U105" s="72">
        <v>-6681776</v>
      </c>
      <c r="V105" s="73">
        <f t="shared" si="32"/>
        <v>160733839</v>
      </c>
      <c r="W105" s="74">
        <f t="shared" si="26"/>
        <v>-0.03991130695903127</v>
      </c>
      <c r="X105" s="75">
        <f t="shared" si="27"/>
        <v>0.3274748980179642</v>
      </c>
      <c r="Y105" s="70">
        <v>384949125</v>
      </c>
      <c r="Z105" s="72">
        <v>-5273276</v>
      </c>
      <c r="AA105" s="73">
        <f t="shared" si="33"/>
        <v>379675849</v>
      </c>
      <c r="AB105" s="74">
        <f t="shared" si="28"/>
        <v>-0.01369863095545418</v>
      </c>
      <c r="AC105" s="75">
        <f t="shared" si="29"/>
        <v>0.011573998978441032</v>
      </c>
      <c r="AD105" s="70">
        <v>13605320</v>
      </c>
      <c r="AE105" s="75">
        <f t="shared" si="30"/>
        <v>0</v>
      </c>
      <c r="AF105" s="70">
        <v>0</v>
      </c>
      <c r="AG105" s="70">
        <v>1175507275</v>
      </c>
      <c r="AH105" s="72">
        <v>-6427921</v>
      </c>
      <c r="AI105" s="73">
        <v>1169079354</v>
      </c>
      <c r="AJ105" s="74">
        <f t="shared" si="31"/>
        <v>-0.0054682103094598035</v>
      </c>
      <c r="AK105" s="70">
        <v>48100</v>
      </c>
      <c r="AL105" s="70">
        <v>371205</v>
      </c>
      <c r="AM105" s="25">
        <v>0</v>
      </c>
      <c r="AN105" s="76"/>
    </row>
    <row r="106" spans="1:40" ht="12.75">
      <c r="A106" s="67" t="s">
        <v>217</v>
      </c>
      <c r="B106" s="68" t="s">
        <v>216</v>
      </c>
      <c r="C106" s="24">
        <v>3</v>
      </c>
      <c r="D106" s="24"/>
      <c r="E106" s="69">
        <f t="shared" si="17"/>
        <v>0.0554387738384481</v>
      </c>
      <c r="F106" s="70">
        <v>29215723</v>
      </c>
      <c r="G106" s="71">
        <f t="shared" si="18"/>
        <v>0.011980406807340272</v>
      </c>
      <c r="H106" s="70">
        <v>6313564</v>
      </c>
      <c r="I106" s="71">
        <f t="shared" si="19"/>
        <v>0.015637153853388246</v>
      </c>
      <c r="J106" s="70">
        <v>8240636</v>
      </c>
      <c r="K106" s="72">
        <v>-7719</v>
      </c>
      <c r="L106" s="73">
        <f t="shared" si="20"/>
        <v>8232917</v>
      </c>
      <c r="M106" s="74">
        <f t="shared" si="21"/>
        <v>-0.0009366995460059151</v>
      </c>
      <c r="N106" s="75">
        <f t="shared" si="22"/>
        <v>0.19752404931041811</v>
      </c>
      <c r="O106" s="70">
        <v>104093354</v>
      </c>
      <c r="P106" s="72">
        <v>1068759</v>
      </c>
      <c r="Q106" s="73">
        <f t="shared" si="23"/>
        <v>105162113</v>
      </c>
      <c r="R106" s="74">
        <f t="shared" si="24"/>
        <v>0.010267312551001094</v>
      </c>
      <c r="S106" s="75">
        <f t="shared" si="25"/>
        <v>0.022962346442239316</v>
      </c>
      <c r="T106" s="70">
        <v>12100945</v>
      </c>
      <c r="U106" s="72">
        <v>-477105</v>
      </c>
      <c r="V106" s="73">
        <f t="shared" si="32"/>
        <v>11623840</v>
      </c>
      <c r="W106" s="74">
        <f t="shared" si="26"/>
        <v>-0.03942708606641878</v>
      </c>
      <c r="X106" s="75">
        <f t="shared" si="27"/>
        <v>0.6754132870171282</v>
      </c>
      <c r="Y106" s="70">
        <v>355936579</v>
      </c>
      <c r="Z106" s="72">
        <v>-4010748</v>
      </c>
      <c r="AA106" s="73">
        <f t="shared" si="33"/>
        <v>351925831</v>
      </c>
      <c r="AB106" s="74">
        <f t="shared" si="28"/>
        <v>-0.011268153476296686</v>
      </c>
      <c r="AC106" s="75">
        <f t="shared" si="29"/>
        <v>0.02104398273103773</v>
      </c>
      <c r="AD106" s="70">
        <v>11089985</v>
      </c>
      <c r="AE106" s="75">
        <f t="shared" si="30"/>
        <v>0</v>
      </c>
      <c r="AF106" s="70">
        <v>0</v>
      </c>
      <c r="AG106" s="70">
        <v>526990786</v>
      </c>
      <c r="AH106" s="72">
        <v>-3426813</v>
      </c>
      <c r="AI106" s="73">
        <v>523563973</v>
      </c>
      <c r="AJ106" s="74">
        <f t="shared" si="31"/>
        <v>-0.006502605151809998</v>
      </c>
      <c r="AK106" s="70">
        <v>17240</v>
      </c>
      <c r="AL106" s="70">
        <v>173315</v>
      </c>
      <c r="AM106" s="25">
        <v>0</v>
      </c>
      <c r="AN106" s="76"/>
    </row>
    <row r="107" spans="1:40" ht="12.75">
      <c r="A107" s="67" t="s">
        <v>219</v>
      </c>
      <c r="B107" s="68" t="s">
        <v>218</v>
      </c>
      <c r="C107" s="24">
        <v>3</v>
      </c>
      <c r="D107" s="24"/>
      <c r="E107" s="69">
        <f t="shared" si="17"/>
        <v>0.03002260436778923</v>
      </c>
      <c r="F107" s="70">
        <v>19796002</v>
      </c>
      <c r="G107" s="71">
        <f t="shared" si="18"/>
        <v>0.17288743985030364</v>
      </c>
      <c r="H107" s="70">
        <v>113996776</v>
      </c>
      <c r="I107" s="71">
        <f t="shared" si="19"/>
        <v>0.03673611512925692</v>
      </c>
      <c r="J107" s="70">
        <v>24222689</v>
      </c>
      <c r="K107" s="72">
        <v>-22687</v>
      </c>
      <c r="L107" s="73">
        <f t="shared" si="20"/>
        <v>24200002</v>
      </c>
      <c r="M107" s="74">
        <f t="shared" si="21"/>
        <v>-0.0009366012171481044</v>
      </c>
      <c r="N107" s="75">
        <f t="shared" si="22"/>
        <v>0.09054982933464516</v>
      </c>
      <c r="O107" s="70">
        <v>59705833</v>
      </c>
      <c r="P107" s="72">
        <v>376629</v>
      </c>
      <c r="Q107" s="73">
        <f t="shared" si="23"/>
        <v>60082462</v>
      </c>
      <c r="R107" s="74">
        <f t="shared" si="24"/>
        <v>0.006308077135445041</v>
      </c>
      <c r="S107" s="75">
        <f t="shared" si="25"/>
        <v>0.01336150442970167</v>
      </c>
      <c r="T107" s="70">
        <v>8810174</v>
      </c>
      <c r="U107" s="72">
        <v>-157582</v>
      </c>
      <c r="V107" s="73">
        <f t="shared" si="32"/>
        <v>8652592</v>
      </c>
      <c r="W107" s="74">
        <f t="shared" si="26"/>
        <v>-0.017886366375964878</v>
      </c>
      <c r="X107" s="75">
        <f t="shared" si="27"/>
        <v>0.6380510110385504</v>
      </c>
      <c r="Y107" s="70">
        <v>420711639</v>
      </c>
      <c r="Z107" s="72">
        <v>-1453339</v>
      </c>
      <c r="AA107" s="73">
        <f t="shared" si="33"/>
        <v>419258300</v>
      </c>
      <c r="AB107" s="74">
        <f t="shared" si="28"/>
        <v>-0.0034544777592901347</v>
      </c>
      <c r="AC107" s="75">
        <f t="shared" si="29"/>
        <v>0.018391495849752998</v>
      </c>
      <c r="AD107" s="70">
        <v>12126799</v>
      </c>
      <c r="AE107" s="75">
        <f t="shared" si="30"/>
        <v>0</v>
      </c>
      <c r="AF107" s="70">
        <v>0</v>
      </c>
      <c r="AG107" s="70">
        <v>659369912</v>
      </c>
      <c r="AH107" s="72">
        <v>-1256979</v>
      </c>
      <c r="AI107" s="73">
        <v>658112933</v>
      </c>
      <c r="AJ107" s="74">
        <f t="shared" si="31"/>
        <v>-0.0019063335725880072</v>
      </c>
      <c r="AK107" s="70">
        <v>0</v>
      </c>
      <c r="AL107" s="70">
        <v>0</v>
      </c>
      <c r="AM107" s="25">
        <v>0</v>
      </c>
      <c r="AN107" s="76"/>
    </row>
    <row r="108" spans="1:40" ht="12.75">
      <c r="A108" s="67" t="s">
        <v>221</v>
      </c>
      <c r="B108" s="68" t="s">
        <v>220</v>
      </c>
      <c r="C108" s="24">
        <v>3</v>
      </c>
      <c r="D108" s="24"/>
      <c r="E108" s="69">
        <f t="shared" si="17"/>
        <v>0.028361112147607337</v>
      </c>
      <c r="F108" s="70">
        <v>21562398</v>
      </c>
      <c r="G108" s="71">
        <f t="shared" si="18"/>
        <v>0.03394420746163352</v>
      </c>
      <c r="H108" s="70">
        <v>25807116</v>
      </c>
      <c r="I108" s="71">
        <f t="shared" si="19"/>
        <v>0.13834064573840507</v>
      </c>
      <c r="J108" s="70">
        <v>105177683</v>
      </c>
      <c r="K108" s="72">
        <v>-98511</v>
      </c>
      <c r="L108" s="73">
        <f t="shared" si="20"/>
        <v>105079172</v>
      </c>
      <c r="M108" s="74">
        <f t="shared" si="21"/>
        <v>-0.0009366150421853275</v>
      </c>
      <c r="N108" s="75">
        <f t="shared" si="22"/>
        <v>0.09176242474567715</v>
      </c>
      <c r="O108" s="70">
        <v>69765174</v>
      </c>
      <c r="P108" s="72">
        <v>-749657</v>
      </c>
      <c r="Q108" s="73">
        <f t="shared" si="23"/>
        <v>69015517</v>
      </c>
      <c r="R108" s="74">
        <f t="shared" si="24"/>
        <v>-0.01074543295771039</v>
      </c>
      <c r="S108" s="75">
        <f t="shared" si="25"/>
        <v>0.013223478935589728</v>
      </c>
      <c r="T108" s="70">
        <v>10053552</v>
      </c>
      <c r="U108" s="72">
        <v>-3810</v>
      </c>
      <c r="V108" s="73">
        <f t="shared" si="32"/>
        <v>10049742</v>
      </c>
      <c r="W108" s="74">
        <f t="shared" si="26"/>
        <v>-0.00037897053698036275</v>
      </c>
      <c r="X108" s="75">
        <f t="shared" si="27"/>
        <v>0.6760076237187177</v>
      </c>
      <c r="Y108" s="70">
        <v>513955354</v>
      </c>
      <c r="Z108" s="72">
        <v>8742557</v>
      </c>
      <c r="AA108" s="73">
        <f t="shared" si="33"/>
        <v>522697911</v>
      </c>
      <c r="AB108" s="74">
        <f t="shared" si="28"/>
        <v>0.017010343275848043</v>
      </c>
      <c r="AC108" s="75">
        <f t="shared" si="29"/>
        <v>0.018277645719850067</v>
      </c>
      <c r="AD108" s="70">
        <v>13896136</v>
      </c>
      <c r="AE108" s="75">
        <f t="shared" si="30"/>
        <v>8.286153251947984E-05</v>
      </c>
      <c r="AF108" s="70">
        <v>62998</v>
      </c>
      <c r="AG108" s="70">
        <v>760280411</v>
      </c>
      <c r="AH108" s="72">
        <v>7890579</v>
      </c>
      <c r="AI108" s="73">
        <v>768170990</v>
      </c>
      <c r="AJ108" s="74">
        <f t="shared" si="31"/>
        <v>0.010378511514746893</v>
      </c>
      <c r="AK108" s="70">
        <v>0</v>
      </c>
      <c r="AL108" s="70">
        <v>0</v>
      </c>
      <c r="AM108" s="25">
        <v>0</v>
      </c>
      <c r="AN108" s="76"/>
    </row>
    <row r="109" spans="1:40" ht="12.75">
      <c r="A109" s="67" t="s">
        <v>223</v>
      </c>
      <c r="B109" s="68" t="s">
        <v>222</v>
      </c>
      <c r="C109" s="24">
        <v>3</v>
      </c>
      <c r="D109" s="24"/>
      <c r="E109" s="69">
        <f t="shared" si="17"/>
        <v>0.033925026570458705</v>
      </c>
      <c r="F109" s="70">
        <v>15477691</v>
      </c>
      <c r="G109" s="71">
        <f t="shared" si="18"/>
        <v>0.004096762174485852</v>
      </c>
      <c r="H109" s="70">
        <v>1869075</v>
      </c>
      <c r="I109" s="71">
        <f t="shared" si="19"/>
        <v>0.0005573082642532385</v>
      </c>
      <c r="J109" s="70">
        <v>254262</v>
      </c>
      <c r="K109" s="72">
        <v>-238</v>
      </c>
      <c r="L109" s="73">
        <f t="shared" si="20"/>
        <v>254024</v>
      </c>
      <c r="M109" s="74">
        <f t="shared" si="21"/>
        <v>-0.0009360423500169117</v>
      </c>
      <c r="N109" s="75">
        <f t="shared" si="22"/>
        <v>0.16412133290605388</v>
      </c>
      <c r="O109" s="70">
        <v>74877444</v>
      </c>
      <c r="P109" s="72">
        <v>721931</v>
      </c>
      <c r="Q109" s="73">
        <f t="shared" si="23"/>
        <v>75599375</v>
      </c>
      <c r="R109" s="74">
        <f t="shared" si="24"/>
        <v>0.009641501651685654</v>
      </c>
      <c r="S109" s="75">
        <f t="shared" si="25"/>
        <v>0.02694698842898969</v>
      </c>
      <c r="T109" s="70">
        <v>12294085</v>
      </c>
      <c r="U109" s="72">
        <v>0</v>
      </c>
      <c r="V109" s="73">
        <f t="shared" si="32"/>
        <v>12294085</v>
      </c>
      <c r="W109" s="74">
        <f t="shared" si="26"/>
        <v>0</v>
      </c>
      <c r="X109" s="75">
        <f t="shared" si="27"/>
        <v>0.7502938591074243</v>
      </c>
      <c r="Y109" s="70">
        <v>342308251</v>
      </c>
      <c r="Z109" s="72">
        <v>3911970</v>
      </c>
      <c r="AA109" s="73">
        <f t="shared" si="33"/>
        <v>346220221</v>
      </c>
      <c r="AB109" s="74">
        <f t="shared" si="28"/>
        <v>0.011428208313915285</v>
      </c>
      <c r="AC109" s="75">
        <f t="shared" si="29"/>
        <v>0.020058722548334396</v>
      </c>
      <c r="AD109" s="70">
        <v>9151436</v>
      </c>
      <c r="AE109" s="75">
        <f t="shared" si="30"/>
        <v>0</v>
      </c>
      <c r="AF109" s="70">
        <v>0</v>
      </c>
      <c r="AG109" s="70">
        <v>456232244</v>
      </c>
      <c r="AH109" s="72">
        <v>4633663</v>
      </c>
      <c r="AI109" s="73">
        <v>460865907</v>
      </c>
      <c r="AJ109" s="74">
        <f t="shared" si="31"/>
        <v>0.010156368956684262</v>
      </c>
      <c r="AK109" s="70">
        <v>0</v>
      </c>
      <c r="AL109" s="70">
        <v>40465</v>
      </c>
      <c r="AM109" s="25">
        <v>0</v>
      </c>
      <c r="AN109" s="76"/>
    </row>
    <row r="110" spans="1:40" ht="12.75">
      <c r="A110" s="67" t="s">
        <v>225</v>
      </c>
      <c r="B110" s="68" t="s">
        <v>224</v>
      </c>
      <c r="C110" s="24">
        <v>3</v>
      </c>
      <c r="D110" s="24"/>
      <c r="E110" s="69">
        <f t="shared" si="17"/>
        <v>0.020125144079258542</v>
      </c>
      <c r="F110" s="70">
        <v>9725975</v>
      </c>
      <c r="G110" s="71">
        <f t="shared" si="18"/>
        <v>0.02811744988955052</v>
      </c>
      <c r="H110" s="70">
        <v>13588455</v>
      </c>
      <c r="I110" s="71">
        <f t="shared" si="19"/>
        <v>0.003544865150128115</v>
      </c>
      <c r="J110" s="70">
        <v>1713144</v>
      </c>
      <c r="K110" s="72">
        <v>-1605</v>
      </c>
      <c r="L110" s="73">
        <f t="shared" si="20"/>
        <v>1711539</v>
      </c>
      <c r="M110" s="74">
        <f t="shared" si="21"/>
        <v>-0.0009368739580560653</v>
      </c>
      <c r="N110" s="75">
        <f t="shared" si="22"/>
        <v>0.46875852937343615</v>
      </c>
      <c r="O110" s="70">
        <v>226539185</v>
      </c>
      <c r="P110" s="72">
        <v>2817316</v>
      </c>
      <c r="Q110" s="73">
        <f t="shared" si="23"/>
        <v>229356501</v>
      </c>
      <c r="R110" s="74">
        <f t="shared" si="24"/>
        <v>0.012436329723707623</v>
      </c>
      <c r="S110" s="75">
        <f t="shared" si="25"/>
        <v>0.02157149095799845</v>
      </c>
      <c r="T110" s="70">
        <v>10424958</v>
      </c>
      <c r="U110" s="72">
        <v>-13419</v>
      </c>
      <c r="V110" s="73">
        <f t="shared" si="32"/>
        <v>10411539</v>
      </c>
      <c r="W110" s="74">
        <f t="shared" si="26"/>
        <v>-0.0012871994304437485</v>
      </c>
      <c r="X110" s="75">
        <f t="shared" si="27"/>
        <v>0.4518294985547984</v>
      </c>
      <c r="Y110" s="70">
        <v>218357811</v>
      </c>
      <c r="Z110" s="72">
        <v>408728</v>
      </c>
      <c r="AA110" s="73">
        <f t="shared" si="33"/>
        <v>218766539</v>
      </c>
      <c r="AB110" s="74">
        <f t="shared" si="28"/>
        <v>0.0018718267880053075</v>
      </c>
      <c r="AC110" s="75">
        <f t="shared" si="29"/>
        <v>0.006035479180715652</v>
      </c>
      <c r="AD110" s="70">
        <v>2916795</v>
      </c>
      <c r="AE110" s="75">
        <f t="shared" si="30"/>
        <v>1.7542814114158624E-05</v>
      </c>
      <c r="AF110" s="70">
        <v>8478</v>
      </c>
      <c r="AG110" s="70">
        <v>483274801</v>
      </c>
      <c r="AH110" s="72">
        <v>3211020</v>
      </c>
      <c r="AI110" s="73">
        <v>486485821</v>
      </c>
      <c r="AJ110" s="74">
        <f t="shared" si="31"/>
        <v>0.00664429428837528</v>
      </c>
      <c r="AK110" s="70">
        <v>15050</v>
      </c>
      <c r="AL110" s="70">
        <v>0</v>
      </c>
      <c r="AM110" s="25">
        <v>0</v>
      </c>
      <c r="AN110" s="76"/>
    </row>
    <row r="111" spans="1:40" ht="12.75">
      <c r="A111" s="67" t="s">
        <v>227</v>
      </c>
      <c r="B111" s="68" t="s">
        <v>226</v>
      </c>
      <c r="C111" s="24">
        <v>3</v>
      </c>
      <c r="D111" s="24"/>
      <c r="E111" s="69">
        <f t="shared" si="17"/>
        <v>0.0313554370372006</v>
      </c>
      <c r="F111" s="70">
        <v>16608994</v>
      </c>
      <c r="G111" s="71">
        <f t="shared" si="18"/>
        <v>0.043311692945278604</v>
      </c>
      <c r="H111" s="70">
        <v>22942230</v>
      </c>
      <c r="I111" s="71">
        <f t="shared" si="19"/>
        <v>0.16122337039576654</v>
      </c>
      <c r="J111" s="70">
        <v>85400117</v>
      </c>
      <c r="K111" s="72">
        <v>-79987</v>
      </c>
      <c r="L111" s="73">
        <f t="shared" si="20"/>
        <v>85320130</v>
      </c>
      <c r="M111" s="74">
        <f t="shared" si="21"/>
        <v>-0.0009366146418745538</v>
      </c>
      <c r="N111" s="75">
        <f t="shared" si="22"/>
        <v>0.047815639085751774</v>
      </c>
      <c r="O111" s="70">
        <v>25327973</v>
      </c>
      <c r="P111" s="72">
        <v>39907</v>
      </c>
      <c r="Q111" s="73">
        <f t="shared" si="23"/>
        <v>25367880</v>
      </c>
      <c r="R111" s="74">
        <f t="shared" si="24"/>
        <v>0.0015756097023634699</v>
      </c>
      <c r="S111" s="75">
        <f t="shared" si="25"/>
        <v>0.004174410931295026</v>
      </c>
      <c r="T111" s="70">
        <v>2211188</v>
      </c>
      <c r="U111" s="72">
        <v>0</v>
      </c>
      <c r="V111" s="73">
        <f t="shared" si="32"/>
        <v>2211188</v>
      </c>
      <c r="W111" s="74">
        <f t="shared" si="26"/>
        <v>0</v>
      </c>
      <c r="X111" s="75">
        <f t="shared" si="27"/>
        <v>0.701919015739242</v>
      </c>
      <c r="Y111" s="70">
        <v>371806928</v>
      </c>
      <c r="Z111" s="72">
        <v>5993340</v>
      </c>
      <c r="AA111" s="73">
        <f t="shared" si="33"/>
        <v>377800268</v>
      </c>
      <c r="AB111" s="74">
        <f t="shared" si="28"/>
        <v>0.016119495223607023</v>
      </c>
      <c r="AC111" s="75">
        <f t="shared" si="29"/>
        <v>0.010188342129251784</v>
      </c>
      <c r="AD111" s="70">
        <v>5396771</v>
      </c>
      <c r="AE111" s="75">
        <f t="shared" si="30"/>
        <v>1.2091736213720699E-05</v>
      </c>
      <c r="AF111" s="70">
        <v>6405</v>
      </c>
      <c r="AG111" s="70">
        <v>529700606</v>
      </c>
      <c r="AH111" s="72">
        <v>5953260</v>
      </c>
      <c r="AI111" s="73">
        <v>535653866</v>
      </c>
      <c r="AJ111" s="74">
        <f t="shared" si="31"/>
        <v>0.011238914837110835</v>
      </c>
      <c r="AK111" s="70">
        <v>0</v>
      </c>
      <c r="AL111" s="70">
        <v>0</v>
      </c>
      <c r="AM111" s="25">
        <v>0</v>
      </c>
      <c r="AN111" s="76"/>
    </row>
    <row r="112" spans="1:40" ht="12.75">
      <c r="A112" s="67" t="s">
        <v>229</v>
      </c>
      <c r="B112" s="68" t="s">
        <v>228</v>
      </c>
      <c r="C112" s="24">
        <v>3</v>
      </c>
      <c r="D112" s="24"/>
      <c r="E112" s="69">
        <f t="shared" si="17"/>
        <v>0.04071375766450704</v>
      </c>
      <c r="F112" s="70">
        <v>35051395</v>
      </c>
      <c r="G112" s="71">
        <f t="shared" si="18"/>
        <v>0.004123180073667527</v>
      </c>
      <c r="H112" s="70">
        <v>3549739</v>
      </c>
      <c r="I112" s="71">
        <f t="shared" si="19"/>
        <v>0.008306018238187263</v>
      </c>
      <c r="J112" s="70">
        <v>7150839</v>
      </c>
      <c r="K112" s="72">
        <v>-6698</v>
      </c>
      <c r="L112" s="73">
        <f t="shared" si="20"/>
        <v>7144141</v>
      </c>
      <c r="M112" s="74">
        <f t="shared" si="21"/>
        <v>-0.0009366733050485404</v>
      </c>
      <c r="N112" s="75">
        <f t="shared" si="22"/>
        <v>0.06407368977231963</v>
      </c>
      <c r="O112" s="70">
        <v>55162489</v>
      </c>
      <c r="P112" s="72">
        <v>235445</v>
      </c>
      <c r="Q112" s="73">
        <f t="shared" si="23"/>
        <v>55397934</v>
      </c>
      <c r="R112" s="74">
        <f t="shared" si="24"/>
        <v>0.004268208419674464</v>
      </c>
      <c r="S112" s="75">
        <f t="shared" si="25"/>
        <v>0.011316806819835198</v>
      </c>
      <c r="T112" s="70">
        <v>9742895</v>
      </c>
      <c r="U112" s="72">
        <v>88554</v>
      </c>
      <c r="V112" s="73">
        <f t="shared" si="32"/>
        <v>9831449</v>
      </c>
      <c r="W112" s="74">
        <f t="shared" si="26"/>
        <v>0.009089084917778545</v>
      </c>
      <c r="X112" s="75">
        <f t="shared" si="27"/>
        <v>0.8318135726720397</v>
      </c>
      <c r="Y112" s="70">
        <v>716127122</v>
      </c>
      <c r="Z112" s="72">
        <v>9030092</v>
      </c>
      <c r="AA112" s="73">
        <f t="shared" si="33"/>
        <v>725157214</v>
      </c>
      <c r="AB112" s="74">
        <f t="shared" si="28"/>
        <v>0.012609621563809448</v>
      </c>
      <c r="AC112" s="75">
        <f t="shared" si="29"/>
        <v>0.0396529747594436</v>
      </c>
      <c r="AD112" s="70">
        <v>34138143</v>
      </c>
      <c r="AE112" s="75">
        <f t="shared" si="30"/>
        <v>0</v>
      </c>
      <c r="AF112" s="70">
        <v>0</v>
      </c>
      <c r="AG112" s="70">
        <v>860922622</v>
      </c>
      <c r="AH112" s="72">
        <v>9347393</v>
      </c>
      <c r="AI112" s="73">
        <v>870270015</v>
      </c>
      <c r="AJ112" s="74">
        <f t="shared" si="31"/>
        <v>0.010857413617829176</v>
      </c>
      <c r="AK112" s="70">
        <v>0</v>
      </c>
      <c r="AL112" s="70">
        <v>136200</v>
      </c>
      <c r="AM112" s="25">
        <v>0</v>
      </c>
      <c r="AN112" s="76"/>
    </row>
    <row r="113" spans="1:40" ht="12.75">
      <c r="A113" s="67" t="s">
        <v>231</v>
      </c>
      <c r="B113" s="68" t="s">
        <v>230</v>
      </c>
      <c r="C113" s="24">
        <v>3</v>
      </c>
      <c r="D113" s="24"/>
      <c r="E113" s="69">
        <f t="shared" si="17"/>
        <v>0.056689551548163394</v>
      </c>
      <c r="F113" s="70">
        <v>172909981</v>
      </c>
      <c r="G113" s="71">
        <f t="shared" si="18"/>
        <v>0.009423370997935408</v>
      </c>
      <c r="H113" s="70">
        <v>28742420</v>
      </c>
      <c r="I113" s="71">
        <f t="shared" si="19"/>
        <v>0.01469235015993196</v>
      </c>
      <c r="J113" s="70">
        <v>44813443</v>
      </c>
      <c r="K113" s="72">
        <v>-41973</v>
      </c>
      <c r="L113" s="73">
        <f t="shared" si="20"/>
        <v>44771470</v>
      </c>
      <c r="M113" s="74">
        <f t="shared" si="21"/>
        <v>-0.0009366162738265837</v>
      </c>
      <c r="N113" s="75">
        <f t="shared" si="22"/>
        <v>0.5904149537011847</v>
      </c>
      <c r="O113" s="70">
        <v>1800836938</v>
      </c>
      <c r="P113" s="72">
        <v>78199067</v>
      </c>
      <c r="Q113" s="73">
        <f t="shared" si="23"/>
        <v>1879036005</v>
      </c>
      <c r="R113" s="74">
        <f t="shared" si="24"/>
        <v>0.04342373556977761</v>
      </c>
      <c r="S113" s="75">
        <f t="shared" si="25"/>
        <v>0.3225483709135125</v>
      </c>
      <c r="T113" s="70">
        <v>983811499</v>
      </c>
      <c r="U113" s="72">
        <v>20581507</v>
      </c>
      <c r="V113" s="73">
        <f t="shared" si="32"/>
        <v>1004393006</v>
      </c>
      <c r="W113" s="74">
        <f t="shared" si="26"/>
        <v>0.02092017324550503</v>
      </c>
      <c r="X113" s="75">
        <f t="shared" si="27"/>
        <v>0.006087962459370281</v>
      </c>
      <c r="Y113" s="70">
        <v>18569021</v>
      </c>
      <c r="Z113" s="72">
        <v>-501865</v>
      </c>
      <c r="AA113" s="73">
        <f t="shared" si="33"/>
        <v>18067156</v>
      </c>
      <c r="AB113" s="74">
        <f t="shared" si="28"/>
        <v>-0.027027003739184742</v>
      </c>
      <c r="AC113" s="75">
        <f t="shared" si="29"/>
        <v>0.0001434402199016896</v>
      </c>
      <c r="AD113" s="70">
        <v>437510</v>
      </c>
      <c r="AE113" s="75">
        <f t="shared" si="30"/>
        <v>0</v>
      </c>
      <c r="AF113" s="70">
        <v>0</v>
      </c>
      <c r="AG113" s="70">
        <v>3050120812</v>
      </c>
      <c r="AH113" s="72">
        <v>98236736</v>
      </c>
      <c r="AI113" s="73">
        <v>3148357548</v>
      </c>
      <c r="AJ113" s="74">
        <f t="shared" si="31"/>
        <v>0.03220749014711487</v>
      </c>
      <c r="AK113" s="70">
        <v>2048809</v>
      </c>
      <c r="AL113" s="70">
        <v>16480852</v>
      </c>
      <c r="AM113" s="25">
        <v>0</v>
      </c>
      <c r="AN113" s="76"/>
    </row>
    <row r="114" spans="1:40" ht="12.75">
      <c r="A114" s="67" t="s">
        <v>233</v>
      </c>
      <c r="B114" s="68" t="s">
        <v>232</v>
      </c>
      <c r="C114" s="24">
        <v>3</v>
      </c>
      <c r="D114" s="24"/>
      <c r="E114" s="69">
        <f t="shared" si="17"/>
        <v>0.04861932698849953</v>
      </c>
      <c r="F114" s="70">
        <v>49323317</v>
      </c>
      <c r="G114" s="71">
        <f t="shared" si="18"/>
        <v>0.015687425831248797</v>
      </c>
      <c r="H114" s="70">
        <v>15914574</v>
      </c>
      <c r="I114" s="71">
        <f t="shared" si="19"/>
        <v>0.053029954717681356</v>
      </c>
      <c r="J114" s="70">
        <v>53797809</v>
      </c>
      <c r="K114" s="72">
        <v>-50388</v>
      </c>
      <c r="L114" s="73">
        <f t="shared" si="20"/>
        <v>53747421</v>
      </c>
      <c r="M114" s="74">
        <f t="shared" si="21"/>
        <v>-0.000936618069334385</v>
      </c>
      <c r="N114" s="75">
        <f t="shared" si="22"/>
        <v>0.23480284497737178</v>
      </c>
      <c r="O114" s="70">
        <v>238202704</v>
      </c>
      <c r="P114" s="72">
        <v>7768979</v>
      </c>
      <c r="Q114" s="73">
        <f t="shared" si="23"/>
        <v>245971683</v>
      </c>
      <c r="R114" s="74">
        <f t="shared" si="24"/>
        <v>0.03261499080211953</v>
      </c>
      <c r="S114" s="75">
        <f t="shared" si="25"/>
        <v>0.0409908978428944</v>
      </c>
      <c r="T114" s="70">
        <v>41584431</v>
      </c>
      <c r="U114" s="72">
        <v>722811</v>
      </c>
      <c r="V114" s="73">
        <f t="shared" si="32"/>
        <v>42307242</v>
      </c>
      <c r="W114" s="74">
        <f t="shared" si="26"/>
        <v>0.01738176963392862</v>
      </c>
      <c r="X114" s="75">
        <f t="shared" si="27"/>
        <v>0.5871799803791625</v>
      </c>
      <c r="Y114" s="70">
        <v>595682131</v>
      </c>
      <c r="Z114" s="72">
        <v>-15324659</v>
      </c>
      <c r="AA114" s="73">
        <f t="shared" si="33"/>
        <v>580357472</v>
      </c>
      <c r="AB114" s="74">
        <f t="shared" si="28"/>
        <v>-0.025726235860514673</v>
      </c>
      <c r="AC114" s="75">
        <f t="shared" si="29"/>
        <v>0.019689569263141627</v>
      </c>
      <c r="AD114" s="70">
        <v>19974667</v>
      </c>
      <c r="AE114" s="75">
        <f t="shared" si="30"/>
        <v>0</v>
      </c>
      <c r="AF114" s="70">
        <v>0</v>
      </c>
      <c r="AG114" s="70">
        <v>1014479633</v>
      </c>
      <c r="AH114" s="72">
        <v>-6883257</v>
      </c>
      <c r="AI114" s="73">
        <v>1007596376</v>
      </c>
      <c r="AJ114" s="74">
        <f t="shared" si="31"/>
        <v>-0.006785012508969709</v>
      </c>
      <c r="AK114" s="70">
        <v>0</v>
      </c>
      <c r="AL114" s="70">
        <v>0</v>
      </c>
      <c r="AM114" s="25">
        <v>0</v>
      </c>
      <c r="AN114" s="76"/>
    </row>
    <row r="115" spans="1:40" ht="12.75">
      <c r="A115" s="67" t="s">
        <v>235</v>
      </c>
      <c r="B115" s="68" t="s">
        <v>234</v>
      </c>
      <c r="C115" s="24">
        <v>3</v>
      </c>
      <c r="D115" s="24"/>
      <c r="E115" s="69">
        <f t="shared" si="17"/>
        <v>0.06709082102636789</v>
      </c>
      <c r="F115" s="70">
        <v>60367821</v>
      </c>
      <c r="G115" s="71">
        <f t="shared" si="18"/>
        <v>0.01096057528931466</v>
      </c>
      <c r="H115" s="70">
        <v>9862244</v>
      </c>
      <c r="I115" s="71">
        <f t="shared" si="19"/>
        <v>0.03892023551548606</v>
      </c>
      <c r="J115" s="70">
        <v>35020138</v>
      </c>
      <c r="K115" s="72">
        <v>-32801</v>
      </c>
      <c r="L115" s="73">
        <f t="shared" si="20"/>
        <v>34987337</v>
      </c>
      <c r="M115" s="74">
        <f t="shared" si="21"/>
        <v>-0.0009366325169820861</v>
      </c>
      <c r="N115" s="75">
        <f t="shared" si="22"/>
        <v>0.14451897813054912</v>
      </c>
      <c r="O115" s="70">
        <v>130037100</v>
      </c>
      <c r="P115" s="72">
        <v>5653787</v>
      </c>
      <c r="Q115" s="73">
        <f t="shared" si="23"/>
        <v>135690887</v>
      </c>
      <c r="R115" s="74">
        <f t="shared" si="24"/>
        <v>0.043478261203917956</v>
      </c>
      <c r="S115" s="75">
        <f t="shared" si="25"/>
        <v>0.02895196895223019</v>
      </c>
      <c r="T115" s="70">
        <v>26050766</v>
      </c>
      <c r="U115" s="72">
        <v>549193</v>
      </c>
      <c r="V115" s="73">
        <f t="shared" si="32"/>
        <v>26599959</v>
      </c>
      <c r="W115" s="74">
        <f t="shared" si="26"/>
        <v>0.02108164496967191</v>
      </c>
      <c r="X115" s="75">
        <f t="shared" si="27"/>
        <v>0.6913859414690798</v>
      </c>
      <c r="Y115" s="70">
        <v>622103920</v>
      </c>
      <c r="Z115" s="72">
        <v>-16813621</v>
      </c>
      <c r="AA115" s="73">
        <f t="shared" si="33"/>
        <v>605290299</v>
      </c>
      <c r="AB115" s="74">
        <f t="shared" si="28"/>
        <v>-0.027027029503366575</v>
      </c>
      <c r="AC115" s="75">
        <f t="shared" si="29"/>
        <v>0.01817147961697229</v>
      </c>
      <c r="AD115" s="70">
        <v>16350562</v>
      </c>
      <c r="AE115" s="75">
        <f t="shared" si="30"/>
        <v>0</v>
      </c>
      <c r="AF115" s="70">
        <v>0</v>
      </c>
      <c r="AG115" s="70">
        <v>899792551</v>
      </c>
      <c r="AH115" s="72">
        <v>-10643442</v>
      </c>
      <c r="AI115" s="73">
        <v>889149109</v>
      </c>
      <c r="AJ115" s="74">
        <f t="shared" si="31"/>
        <v>-0.0118287731857429</v>
      </c>
      <c r="AK115" s="70">
        <v>0</v>
      </c>
      <c r="AL115" s="70">
        <v>238679</v>
      </c>
      <c r="AM115" s="25">
        <v>0</v>
      </c>
      <c r="AN115" s="76"/>
    </row>
    <row r="116" spans="1:40" ht="12.75">
      <c r="A116" s="67" t="s">
        <v>237</v>
      </c>
      <c r="B116" s="68" t="s">
        <v>236</v>
      </c>
      <c r="C116" s="24">
        <v>3</v>
      </c>
      <c r="D116" s="24"/>
      <c r="E116" s="69">
        <f t="shared" si="17"/>
        <v>0.041836030197038</v>
      </c>
      <c r="F116" s="70">
        <v>33123576</v>
      </c>
      <c r="G116" s="71">
        <f t="shared" si="18"/>
        <v>0.006256397967075335</v>
      </c>
      <c r="H116" s="70">
        <v>4953488</v>
      </c>
      <c r="I116" s="71">
        <f t="shared" si="19"/>
        <v>0.00409847664733271</v>
      </c>
      <c r="J116" s="70">
        <v>3244959</v>
      </c>
      <c r="K116" s="72">
        <v>-3040</v>
      </c>
      <c r="L116" s="73">
        <f t="shared" si="20"/>
        <v>3241919</v>
      </c>
      <c r="M116" s="74">
        <f t="shared" si="21"/>
        <v>-0.0009368377227570517</v>
      </c>
      <c r="N116" s="75">
        <f t="shared" si="22"/>
        <v>0.2055963383623216</v>
      </c>
      <c r="O116" s="70">
        <v>162780405</v>
      </c>
      <c r="P116" s="72">
        <v>5663366</v>
      </c>
      <c r="Q116" s="73">
        <f t="shared" si="23"/>
        <v>168443771</v>
      </c>
      <c r="R116" s="74">
        <f t="shared" si="24"/>
        <v>0.03479144802471772</v>
      </c>
      <c r="S116" s="75">
        <f t="shared" si="25"/>
        <v>0.03999798102321469</v>
      </c>
      <c r="T116" s="70">
        <v>31668305</v>
      </c>
      <c r="U116" s="72">
        <v>575622</v>
      </c>
      <c r="V116" s="73">
        <f t="shared" si="32"/>
        <v>32243927</v>
      </c>
      <c r="W116" s="74">
        <f t="shared" si="26"/>
        <v>0.018176596442405112</v>
      </c>
      <c r="X116" s="75">
        <f t="shared" si="27"/>
        <v>0.6914085338520791</v>
      </c>
      <c r="Y116" s="70">
        <v>547421039</v>
      </c>
      <c r="Z116" s="72">
        <v>-8953464</v>
      </c>
      <c r="AA116" s="73">
        <f t="shared" si="33"/>
        <v>538467575</v>
      </c>
      <c r="AB116" s="74">
        <f t="shared" si="28"/>
        <v>-0.016355717742152765</v>
      </c>
      <c r="AC116" s="75">
        <f t="shared" si="29"/>
        <v>0.010806241950938536</v>
      </c>
      <c r="AD116" s="70">
        <v>8555816</v>
      </c>
      <c r="AE116" s="75">
        <f t="shared" si="30"/>
        <v>0</v>
      </c>
      <c r="AF116" s="70">
        <v>0</v>
      </c>
      <c r="AG116" s="70">
        <v>791747588</v>
      </c>
      <c r="AH116" s="72">
        <v>-2717516</v>
      </c>
      <c r="AI116" s="73">
        <v>789030072</v>
      </c>
      <c r="AJ116" s="74">
        <f t="shared" si="31"/>
        <v>-0.0034323009519544</v>
      </c>
      <c r="AK116" s="70">
        <v>0</v>
      </c>
      <c r="AL116" s="70">
        <v>0</v>
      </c>
      <c r="AM116" s="25">
        <v>0</v>
      </c>
      <c r="AN116" s="76"/>
    </row>
    <row r="117" spans="1:40" ht="12.75">
      <c r="A117" s="67" t="s">
        <v>239</v>
      </c>
      <c r="B117" s="68" t="s">
        <v>238</v>
      </c>
      <c r="C117" s="24">
        <v>2</v>
      </c>
      <c r="D117" s="24"/>
      <c r="E117" s="69">
        <f t="shared" si="17"/>
        <v>0.049279956748305126</v>
      </c>
      <c r="F117" s="70">
        <v>19398930</v>
      </c>
      <c r="G117" s="71">
        <f t="shared" si="18"/>
        <v>0.005520863713731432</v>
      </c>
      <c r="H117" s="70">
        <v>2173274</v>
      </c>
      <c r="I117" s="71">
        <f t="shared" si="19"/>
        <v>0.007762481101618376</v>
      </c>
      <c r="J117" s="70">
        <v>3055681</v>
      </c>
      <c r="K117" s="72">
        <v>-2862</v>
      </c>
      <c r="L117" s="73">
        <f t="shared" si="20"/>
        <v>3052819</v>
      </c>
      <c r="M117" s="74">
        <f t="shared" si="21"/>
        <v>-0.0009366160931065776</v>
      </c>
      <c r="N117" s="75">
        <f t="shared" si="22"/>
        <v>0.0848966195804071</v>
      </c>
      <c r="O117" s="70">
        <v>33419339</v>
      </c>
      <c r="P117" s="72">
        <v>351783</v>
      </c>
      <c r="Q117" s="73">
        <f t="shared" si="23"/>
        <v>33771122</v>
      </c>
      <c r="R117" s="74">
        <f t="shared" si="24"/>
        <v>0.010526330278405566</v>
      </c>
      <c r="S117" s="75">
        <f t="shared" si="25"/>
        <v>0.015165434928344922</v>
      </c>
      <c r="T117" s="70">
        <v>5969835</v>
      </c>
      <c r="U117" s="72">
        <v>0</v>
      </c>
      <c r="V117" s="73">
        <f t="shared" si="32"/>
        <v>5969835</v>
      </c>
      <c r="W117" s="74">
        <f t="shared" si="26"/>
        <v>0</v>
      </c>
      <c r="X117" s="75">
        <f t="shared" si="27"/>
        <v>0.8211400670931288</v>
      </c>
      <c r="Y117" s="70">
        <v>323239705</v>
      </c>
      <c r="Z117" s="72">
        <v>14053900</v>
      </c>
      <c r="AA117" s="73">
        <f t="shared" si="33"/>
        <v>337293605</v>
      </c>
      <c r="AB117" s="74">
        <f t="shared" si="28"/>
        <v>0.043478260197026226</v>
      </c>
      <c r="AC117" s="75">
        <f t="shared" si="29"/>
        <v>0.01623457683446425</v>
      </c>
      <c r="AD117" s="70">
        <v>6390700</v>
      </c>
      <c r="AE117" s="75">
        <f t="shared" si="30"/>
        <v>0</v>
      </c>
      <c r="AF117" s="70">
        <v>0</v>
      </c>
      <c r="AG117" s="70">
        <v>393647464</v>
      </c>
      <c r="AH117" s="72">
        <v>14402821</v>
      </c>
      <c r="AI117" s="73">
        <v>408050285</v>
      </c>
      <c r="AJ117" s="74">
        <f t="shared" si="31"/>
        <v>0.036588120887779935</v>
      </c>
      <c r="AK117" s="70">
        <v>0</v>
      </c>
      <c r="AL117" s="70">
        <v>0</v>
      </c>
      <c r="AM117" s="25">
        <v>0</v>
      </c>
      <c r="AN117" s="76"/>
    </row>
    <row r="118" spans="1:40" ht="12.75">
      <c r="A118" s="67" t="s">
        <v>241</v>
      </c>
      <c r="B118" s="68" t="s">
        <v>240</v>
      </c>
      <c r="C118" s="24">
        <v>3</v>
      </c>
      <c r="D118" s="24"/>
      <c r="E118" s="69">
        <f t="shared" si="17"/>
        <v>0.04254596962492797</v>
      </c>
      <c r="F118" s="70">
        <v>16514991</v>
      </c>
      <c r="G118" s="71">
        <f t="shared" si="18"/>
        <v>0.008409981255392282</v>
      </c>
      <c r="H118" s="70">
        <v>3264487</v>
      </c>
      <c r="I118" s="71">
        <f t="shared" si="19"/>
        <v>0.022519394338998938</v>
      </c>
      <c r="J118" s="70">
        <v>8741312</v>
      </c>
      <c r="K118" s="72">
        <v>-8187</v>
      </c>
      <c r="L118" s="73">
        <f t="shared" si="20"/>
        <v>8733125</v>
      </c>
      <c r="M118" s="74">
        <f t="shared" si="21"/>
        <v>-0.0009365870935621563</v>
      </c>
      <c r="N118" s="75">
        <f t="shared" si="22"/>
        <v>0.0958910422345144</v>
      </c>
      <c r="O118" s="70">
        <v>37221850</v>
      </c>
      <c r="P118" s="72">
        <v>377891</v>
      </c>
      <c r="Q118" s="73">
        <f t="shared" si="23"/>
        <v>37599741</v>
      </c>
      <c r="R118" s="74">
        <f t="shared" si="24"/>
        <v>0.010152397046358523</v>
      </c>
      <c r="S118" s="75">
        <f t="shared" si="25"/>
        <v>0.019837131620937715</v>
      </c>
      <c r="T118" s="70">
        <v>7700143</v>
      </c>
      <c r="U118" s="72">
        <v>-669</v>
      </c>
      <c r="V118" s="73">
        <f t="shared" si="32"/>
        <v>7699474</v>
      </c>
      <c r="W118" s="74">
        <f t="shared" si="26"/>
        <v>-8.688150336948288E-05</v>
      </c>
      <c r="X118" s="75">
        <f t="shared" si="27"/>
        <v>0.7930911057760466</v>
      </c>
      <c r="Y118" s="70">
        <v>307852720</v>
      </c>
      <c r="Z118" s="72">
        <v>13063267</v>
      </c>
      <c r="AA118" s="73">
        <f t="shared" si="33"/>
        <v>320915987</v>
      </c>
      <c r="AB118" s="74">
        <f t="shared" si="28"/>
        <v>0.042433495471470906</v>
      </c>
      <c r="AC118" s="75">
        <f t="shared" si="29"/>
        <v>0.01770537514918212</v>
      </c>
      <c r="AD118" s="70">
        <v>6872663</v>
      </c>
      <c r="AE118" s="75">
        <f t="shared" si="30"/>
        <v>0</v>
      </c>
      <c r="AF118" s="70">
        <v>0</v>
      </c>
      <c r="AG118" s="70">
        <v>388168166</v>
      </c>
      <c r="AH118" s="72">
        <v>13432302</v>
      </c>
      <c r="AI118" s="73">
        <v>401600468</v>
      </c>
      <c r="AJ118" s="74">
        <f t="shared" si="31"/>
        <v>0.034604336925455136</v>
      </c>
      <c r="AK118" s="70">
        <v>0</v>
      </c>
      <c r="AL118" s="70">
        <v>0</v>
      </c>
      <c r="AM118" s="25">
        <v>0</v>
      </c>
      <c r="AN118" s="76"/>
    </row>
    <row r="119" spans="1:40" ht="12.75">
      <c r="A119" s="67" t="s">
        <v>243</v>
      </c>
      <c r="B119" s="68" t="s">
        <v>242</v>
      </c>
      <c r="C119" s="24">
        <v>3</v>
      </c>
      <c r="D119" s="24"/>
      <c r="E119" s="69">
        <f t="shared" si="17"/>
        <v>0.1265725767845727</v>
      </c>
      <c r="F119" s="70">
        <v>229668661</v>
      </c>
      <c r="G119" s="71">
        <f t="shared" si="18"/>
        <v>0.00697128198745453</v>
      </c>
      <c r="H119" s="70">
        <v>12649541</v>
      </c>
      <c r="I119" s="71">
        <f t="shared" si="19"/>
        <v>0.01837719648328244</v>
      </c>
      <c r="J119" s="70">
        <v>33345818</v>
      </c>
      <c r="K119" s="72">
        <v>-31232</v>
      </c>
      <c r="L119" s="73">
        <f t="shared" si="20"/>
        <v>33314586</v>
      </c>
      <c r="M119" s="74">
        <f t="shared" si="21"/>
        <v>-0.0009366092023893371</v>
      </c>
      <c r="N119" s="75">
        <f t="shared" si="22"/>
        <v>0.17887473708750387</v>
      </c>
      <c r="O119" s="70">
        <v>324572055</v>
      </c>
      <c r="P119" s="72">
        <v>3423978</v>
      </c>
      <c r="Q119" s="73">
        <f t="shared" si="23"/>
        <v>327996033</v>
      </c>
      <c r="R119" s="74">
        <f t="shared" si="24"/>
        <v>0.01054920763280129</v>
      </c>
      <c r="S119" s="75">
        <f t="shared" si="25"/>
        <v>0.09373498944826221</v>
      </c>
      <c r="T119" s="70">
        <v>170084153</v>
      </c>
      <c r="U119" s="72">
        <v>0</v>
      </c>
      <c r="V119" s="73">
        <f t="shared" si="32"/>
        <v>170084153</v>
      </c>
      <c r="W119" s="74">
        <f t="shared" si="26"/>
        <v>0</v>
      </c>
      <c r="X119" s="75">
        <f t="shared" si="27"/>
        <v>0.5623591723418622</v>
      </c>
      <c r="Y119" s="70">
        <v>1020412805</v>
      </c>
      <c r="Z119" s="72">
        <v>44352837</v>
      </c>
      <c r="AA119" s="73">
        <f t="shared" si="33"/>
        <v>1064765642</v>
      </c>
      <c r="AB119" s="74">
        <f t="shared" si="28"/>
        <v>0.04346558253941159</v>
      </c>
      <c r="AC119" s="75">
        <f t="shared" si="29"/>
        <v>0.0131100458670621</v>
      </c>
      <c r="AD119" s="70">
        <v>23788460</v>
      </c>
      <c r="AE119" s="75">
        <f t="shared" si="30"/>
        <v>0</v>
      </c>
      <c r="AF119" s="70">
        <v>0</v>
      </c>
      <c r="AG119" s="70">
        <v>1814521493</v>
      </c>
      <c r="AH119" s="72">
        <v>47745583</v>
      </c>
      <c r="AI119" s="73">
        <v>1862267076</v>
      </c>
      <c r="AJ119" s="74">
        <f t="shared" si="31"/>
        <v>0.026313043512678855</v>
      </c>
      <c r="AK119" s="70">
        <v>14555</v>
      </c>
      <c r="AL119" s="70">
        <v>305649</v>
      </c>
      <c r="AM119" s="25">
        <v>0</v>
      </c>
      <c r="AN119" s="76"/>
    </row>
    <row r="120" spans="1:40" ht="12.75">
      <c r="A120" s="67" t="s">
        <v>245</v>
      </c>
      <c r="B120" s="68" t="s">
        <v>244</v>
      </c>
      <c r="C120" s="24">
        <v>3</v>
      </c>
      <c r="D120" s="24"/>
      <c r="E120" s="69">
        <f t="shared" si="17"/>
        <v>0.03697745985153208</v>
      </c>
      <c r="F120" s="70">
        <v>13100739</v>
      </c>
      <c r="G120" s="71">
        <f t="shared" si="18"/>
        <v>0.006252338163177112</v>
      </c>
      <c r="H120" s="70">
        <v>2215140</v>
      </c>
      <c r="I120" s="71">
        <f t="shared" si="19"/>
        <v>0.0020510014147794207</v>
      </c>
      <c r="J120" s="70">
        <v>726649</v>
      </c>
      <c r="K120" s="72">
        <v>-681</v>
      </c>
      <c r="L120" s="73">
        <f t="shared" si="20"/>
        <v>725968</v>
      </c>
      <c r="M120" s="74">
        <f t="shared" si="21"/>
        <v>-0.000937178747923688</v>
      </c>
      <c r="N120" s="75">
        <f t="shared" si="22"/>
        <v>0.30562006660659197</v>
      </c>
      <c r="O120" s="70">
        <v>108278090</v>
      </c>
      <c r="P120" s="72">
        <v>-3280915</v>
      </c>
      <c r="Q120" s="73">
        <f t="shared" si="23"/>
        <v>104997175</v>
      </c>
      <c r="R120" s="74">
        <f t="shared" si="24"/>
        <v>-0.030300820784703534</v>
      </c>
      <c r="S120" s="75">
        <f t="shared" si="25"/>
        <v>0.056048556151443656</v>
      </c>
      <c r="T120" s="70">
        <v>19857435</v>
      </c>
      <c r="U120" s="72">
        <v>418042</v>
      </c>
      <c r="V120" s="73">
        <f t="shared" si="32"/>
        <v>20275477</v>
      </c>
      <c r="W120" s="74">
        <f t="shared" si="26"/>
        <v>0.02105216509584445</v>
      </c>
      <c r="X120" s="75">
        <f t="shared" si="27"/>
        <v>0.576890659963515</v>
      </c>
      <c r="Y120" s="70">
        <v>204386510</v>
      </c>
      <c r="Z120" s="72">
        <v>5378436</v>
      </c>
      <c r="AA120" s="73">
        <f t="shared" si="33"/>
        <v>209764946</v>
      </c>
      <c r="AB120" s="74">
        <f t="shared" si="28"/>
        <v>0.026315024411346914</v>
      </c>
      <c r="AC120" s="75">
        <f t="shared" si="29"/>
        <v>0.00912364530626784</v>
      </c>
      <c r="AD120" s="70">
        <v>3232415</v>
      </c>
      <c r="AE120" s="75">
        <f t="shared" si="30"/>
        <v>0.007036272542692994</v>
      </c>
      <c r="AF120" s="70">
        <v>2492880</v>
      </c>
      <c r="AG120" s="70">
        <v>354289858</v>
      </c>
      <c r="AH120" s="72">
        <v>2514882</v>
      </c>
      <c r="AI120" s="73">
        <v>356804740</v>
      </c>
      <c r="AJ120" s="74">
        <f t="shared" si="31"/>
        <v>0.007098374235708435</v>
      </c>
      <c r="AK120" s="70">
        <v>0</v>
      </c>
      <c r="AL120" s="70">
        <v>209465</v>
      </c>
      <c r="AM120" s="25">
        <v>0</v>
      </c>
      <c r="AN120" s="76"/>
    </row>
    <row r="121" spans="1:40" ht="12.75">
      <c r="A121" s="67" t="s">
        <v>247</v>
      </c>
      <c r="B121" s="68" t="s">
        <v>246</v>
      </c>
      <c r="C121" s="24">
        <v>3</v>
      </c>
      <c r="D121" s="24"/>
      <c r="E121" s="69">
        <f t="shared" si="17"/>
        <v>0.04277529009531431</v>
      </c>
      <c r="F121" s="70">
        <v>18067540</v>
      </c>
      <c r="G121" s="71">
        <f t="shared" si="18"/>
        <v>0.002337124929336289</v>
      </c>
      <c r="H121" s="70">
        <v>987161</v>
      </c>
      <c r="I121" s="71">
        <f t="shared" si="19"/>
        <v>0.0004153982265573267</v>
      </c>
      <c r="J121" s="70">
        <v>175457</v>
      </c>
      <c r="K121" s="72">
        <v>-165</v>
      </c>
      <c r="L121" s="73">
        <f t="shared" si="20"/>
        <v>175292</v>
      </c>
      <c r="M121" s="74">
        <f t="shared" si="21"/>
        <v>-0.0009404013518981858</v>
      </c>
      <c r="N121" s="75">
        <f t="shared" si="22"/>
        <v>0.04641785456329869</v>
      </c>
      <c r="O121" s="70">
        <v>19606096</v>
      </c>
      <c r="P121" s="72">
        <v>-8305</v>
      </c>
      <c r="Q121" s="73">
        <f t="shared" si="23"/>
        <v>19597791</v>
      </c>
      <c r="R121" s="74">
        <f t="shared" si="24"/>
        <v>-0.00042359274380784423</v>
      </c>
      <c r="S121" s="75">
        <f t="shared" si="25"/>
        <v>0.0042156562016477375</v>
      </c>
      <c r="T121" s="70">
        <v>1780620</v>
      </c>
      <c r="U121" s="72">
        <v>0</v>
      </c>
      <c r="V121" s="73">
        <f t="shared" si="32"/>
        <v>1780620</v>
      </c>
      <c r="W121" s="74">
        <f t="shared" si="26"/>
        <v>0</v>
      </c>
      <c r="X121" s="75">
        <f t="shared" si="27"/>
        <v>0.8811597823216414</v>
      </c>
      <c r="Y121" s="70">
        <v>372186596</v>
      </c>
      <c r="Z121" s="72">
        <v>10512300</v>
      </c>
      <c r="AA121" s="73">
        <f t="shared" si="33"/>
        <v>382698896</v>
      </c>
      <c r="AB121" s="74">
        <f t="shared" si="28"/>
        <v>0.02824470336379336</v>
      </c>
      <c r="AC121" s="75">
        <f t="shared" si="29"/>
        <v>0.020748984804988706</v>
      </c>
      <c r="AD121" s="70">
        <v>8764011</v>
      </c>
      <c r="AE121" s="75">
        <f t="shared" si="30"/>
        <v>0.0019299088572155597</v>
      </c>
      <c r="AF121" s="70">
        <v>815160</v>
      </c>
      <c r="AG121" s="70">
        <v>422382641</v>
      </c>
      <c r="AH121" s="72">
        <v>10503830</v>
      </c>
      <c r="AI121" s="73">
        <v>432886471</v>
      </c>
      <c r="AJ121" s="74">
        <f t="shared" si="31"/>
        <v>0.024868043760349515</v>
      </c>
      <c r="AK121" s="70">
        <v>0</v>
      </c>
      <c r="AL121" s="70">
        <v>0</v>
      </c>
      <c r="AM121" s="25">
        <v>0</v>
      </c>
      <c r="AN121" s="76"/>
    </row>
    <row r="122" spans="1:40" ht="12.75">
      <c r="A122" s="67" t="s">
        <v>249</v>
      </c>
      <c r="B122" s="68" t="s">
        <v>248</v>
      </c>
      <c r="C122" s="24">
        <v>3</v>
      </c>
      <c r="D122" s="24"/>
      <c r="E122" s="69">
        <f t="shared" si="17"/>
        <v>0.058792238172560116</v>
      </c>
      <c r="F122" s="70">
        <v>25853723</v>
      </c>
      <c r="G122" s="71">
        <f t="shared" si="18"/>
        <v>0.01218973723346946</v>
      </c>
      <c r="H122" s="70">
        <v>5360403</v>
      </c>
      <c r="I122" s="71">
        <f t="shared" si="19"/>
        <v>0.027441558669109477</v>
      </c>
      <c r="J122" s="70">
        <v>12067349</v>
      </c>
      <c r="K122" s="72">
        <v>-11303</v>
      </c>
      <c r="L122" s="73">
        <f t="shared" si="20"/>
        <v>12056046</v>
      </c>
      <c r="M122" s="74">
        <f t="shared" si="21"/>
        <v>-0.0009366597419201185</v>
      </c>
      <c r="N122" s="75">
        <f t="shared" si="22"/>
        <v>0.13949483909750288</v>
      </c>
      <c r="O122" s="70">
        <v>61342467</v>
      </c>
      <c r="P122" s="72">
        <v>64882</v>
      </c>
      <c r="Q122" s="73">
        <f t="shared" si="23"/>
        <v>61407349</v>
      </c>
      <c r="R122" s="74">
        <f t="shared" si="24"/>
        <v>0.0010577011844013382</v>
      </c>
      <c r="S122" s="75">
        <f t="shared" si="25"/>
        <v>0.0843495165739708</v>
      </c>
      <c r="T122" s="70">
        <v>37092465</v>
      </c>
      <c r="U122" s="72">
        <v>4835</v>
      </c>
      <c r="V122" s="73">
        <f t="shared" si="32"/>
        <v>37097300</v>
      </c>
      <c r="W122" s="74">
        <f t="shared" si="26"/>
        <v>0.0001303499241692349</v>
      </c>
      <c r="X122" s="75">
        <f t="shared" si="27"/>
        <v>0.6534595585784437</v>
      </c>
      <c r="Y122" s="70">
        <v>287357021</v>
      </c>
      <c r="Z122" s="72">
        <v>4355771</v>
      </c>
      <c r="AA122" s="73">
        <f t="shared" si="33"/>
        <v>291712792</v>
      </c>
      <c r="AB122" s="74">
        <f t="shared" si="28"/>
        <v>0.015158046199260953</v>
      </c>
      <c r="AC122" s="75">
        <f t="shared" si="29"/>
        <v>0.0022202687514462143</v>
      </c>
      <c r="AD122" s="70">
        <v>976357</v>
      </c>
      <c r="AE122" s="75">
        <f t="shared" si="30"/>
        <v>0.02205228292349731</v>
      </c>
      <c r="AF122" s="70">
        <v>9697430</v>
      </c>
      <c r="AG122" s="70">
        <v>439747215</v>
      </c>
      <c r="AH122" s="72">
        <v>4414185</v>
      </c>
      <c r="AI122" s="73">
        <v>444161400</v>
      </c>
      <c r="AJ122" s="74">
        <f t="shared" si="31"/>
        <v>0.010038005584640257</v>
      </c>
      <c r="AK122" s="70">
        <v>0</v>
      </c>
      <c r="AL122" s="70">
        <v>0</v>
      </c>
      <c r="AM122" s="25">
        <v>0</v>
      </c>
      <c r="AN122" s="76"/>
    </row>
    <row r="123" spans="1:40" ht="12.75">
      <c r="A123" s="67" t="s">
        <v>251</v>
      </c>
      <c r="B123" s="68" t="s">
        <v>250</v>
      </c>
      <c r="C123" s="24">
        <v>3</v>
      </c>
      <c r="D123" s="24"/>
      <c r="E123" s="69">
        <f t="shared" si="17"/>
        <v>0.05230946344518425</v>
      </c>
      <c r="F123" s="70">
        <v>63840081</v>
      </c>
      <c r="G123" s="71">
        <f t="shared" si="18"/>
        <v>0.0032728115002124253</v>
      </c>
      <c r="H123" s="70">
        <v>3994240</v>
      </c>
      <c r="I123" s="71">
        <f t="shared" si="19"/>
        <v>0.0036007047291750083</v>
      </c>
      <c r="J123" s="70">
        <v>4394411</v>
      </c>
      <c r="K123" s="72">
        <v>-4116</v>
      </c>
      <c r="L123" s="73">
        <f t="shared" si="20"/>
        <v>4390295</v>
      </c>
      <c r="M123" s="74">
        <f t="shared" si="21"/>
        <v>-0.000936644296584912</v>
      </c>
      <c r="N123" s="75">
        <f t="shared" si="22"/>
        <v>0.1473803669032732</v>
      </c>
      <c r="O123" s="70">
        <v>179867541</v>
      </c>
      <c r="P123" s="72">
        <v>5802178</v>
      </c>
      <c r="Q123" s="73">
        <f t="shared" si="23"/>
        <v>185669719</v>
      </c>
      <c r="R123" s="74">
        <f t="shared" si="24"/>
        <v>0.03225806039122979</v>
      </c>
      <c r="S123" s="75">
        <f t="shared" si="25"/>
        <v>0.05285989366445142</v>
      </c>
      <c r="T123" s="70">
        <v>64511843</v>
      </c>
      <c r="U123" s="72">
        <v>0</v>
      </c>
      <c r="V123" s="73">
        <f t="shared" si="32"/>
        <v>64511843</v>
      </c>
      <c r="W123" s="74">
        <f t="shared" si="26"/>
        <v>0</v>
      </c>
      <c r="X123" s="75">
        <f t="shared" si="27"/>
        <v>0.7222862071411827</v>
      </c>
      <c r="Y123" s="70">
        <v>881500343</v>
      </c>
      <c r="Z123" s="72">
        <v>0</v>
      </c>
      <c r="AA123" s="73">
        <f t="shared" si="33"/>
        <v>881500343</v>
      </c>
      <c r="AB123" s="74">
        <f t="shared" si="28"/>
        <v>0</v>
      </c>
      <c r="AC123" s="75">
        <f t="shared" si="29"/>
        <v>0.018290552616521</v>
      </c>
      <c r="AD123" s="70">
        <v>22322354</v>
      </c>
      <c r="AE123" s="75">
        <f t="shared" si="30"/>
        <v>0</v>
      </c>
      <c r="AF123" s="70">
        <v>0</v>
      </c>
      <c r="AG123" s="70">
        <v>1220430813</v>
      </c>
      <c r="AH123" s="72">
        <v>5798062</v>
      </c>
      <c r="AI123" s="73">
        <v>1226228875</v>
      </c>
      <c r="AJ123" s="74">
        <f t="shared" si="31"/>
        <v>0.0047508321964991225</v>
      </c>
      <c r="AK123" s="70">
        <v>0</v>
      </c>
      <c r="AL123" s="70">
        <v>319955</v>
      </c>
      <c r="AM123" s="25">
        <v>7722</v>
      </c>
      <c r="AN123" s="76"/>
    </row>
    <row r="124" spans="1:40" ht="12.75">
      <c r="A124" s="67" t="s">
        <v>253</v>
      </c>
      <c r="B124" s="68" t="s">
        <v>252</v>
      </c>
      <c r="C124" s="24">
        <v>2</v>
      </c>
      <c r="D124" s="24"/>
      <c r="E124" s="69">
        <f t="shared" si="17"/>
        <v>0.05467381917870413</v>
      </c>
      <c r="F124" s="70">
        <v>16945887</v>
      </c>
      <c r="G124" s="71">
        <f t="shared" si="18"/>
        <v>0.0020350953346799047</v>
      </c>
      <c r="H124" s="70">
        <v>630768</v>
      </c>
      <c r="I124" s="71">
        <f t="shared" si="19"/>
        <v>0.00032357011772904295</v>
      </c>
      <c r="J124" s="70">
        <v>100289</v>
      </c>
      <c r="K124" s="72">
        <v>-94</v>
      </c>
      <c r="L124" s="73">
        <f t="shared" si="20"/>
        <v>100195</v>
      </c>
      <c r="M124" s="74">
        <f t="shared" si="21"/>
        <v>-0.0009372912283500683</v>
      </c>
      <c r="N124" s="75">
        <f t="shared" si="22"/>
        <v>0.07163376324107115</v>
      </c>
      <c r="O124" s="70">
        <v>22202540</v>
      </c>
      <c r="P124" s="72">
        <v>533790</v>
      </c>
      <c r="Q124" s="73">
        <f t="shared" si="23"/>
        <v>22736330</v>
      </c>
      <c r="R124" s="74">
        <f t="shared" si="24"/>
        <v>0.024041843861107783</v>
      </c>
      <c r="S124" s="75">
        <f t="shared" si="25"/>
        <v>0.007182295798529666</v>
      </c>
      <c r="T124" s="70">
        <v>2226118</v>
      </c>
      <c r="U124" s="72">
        <v>0</v>
      </c>
      <c r="V124" s="73">
        <f t="shared" si="32"/>
        <v>2226118</v>
      </c>
      <c r="W124" s="74">
        <f t="shared" si="26"/>
        <v>0</v>
      </c>
      <c r="X124" s="75">
        <f t="shared" si="27"/>
        <v>0.8299792493953406</v>
      </c>
      <c r="Y124" s="70">
        <v>257248072</v>
      </c>
      <c r="Z124" s="72">
        <v>927095</v>
      </c>
      <c r="AA124" s="73">
        <f t="shared" si="33"/>
        <v>258175167</v>
      </c>
      <c r="AB124" s="74">
        <f t="shared" si="28"/>
        <v>0.0036038948427959453</v>
      </c>
      <c r="AC124" s="75">
        <f t="shared" si="29"/>
        <v>0.03417220693394543</v>
      </c>
      <c r="AD124" s="70">
        <v>10591511</v>
      </c>
      <c r="AE124" s="75">
        <f t="shared" si="30"/>
        <v>0</v>
      </c>
      <c r="AF124" s="70">
        <v>0</v>
      </c>
      <c r="AG124" s="70">
        <v>309945185</v>
      </c>
      <c r="AH124" s="72">
        <v>1460791</v>
      </c>
      <c r="AI124" s="73">
        <v>311405976</v>
      </c>
      <c r="AJ124" s="74">
        <f t="shared" si="31"/>
        <v>0.004713062408115809</v>
      </c>
      <c r="AK124" s="70">
        <v>0</v>
      </c>
      <c r="AL124" s="70">
        <v>0</v>
      </c>
      <c r="AM124" s="25">
        <v>0</v>
      </c>
      <c r="AN124" s="76"/>
    </row>
    <row r="125" spans="1:40" ht="12.75">
      <c r="A125" s="67" t="s">
        <v>255</v>
      </c>
      <c r="B125" s="68" t="s">
        <v>254</v>
      </c>
      <c r="C125" s="24">
        <v>3</v>
      </c>
      <c r="D125" s="24"/>
      <c r="E125" s="69">
        <f t="shared" si="17"/>
        <v>0.1072765744476989</v>
      </c>
      <c r="F125" s="70">
        <v>20725286</v>
      </c>
      <c r="G125" s="71">
        <f t="shared" si="18"/>
        <v>0.0028884459625200232</v>
      </c>
      <c r="H125" s="70">
        <v>558033</v>
      </c>
      <c r="I125" s="71">
        <f t="shared" si="19"/>
        <v>0.0017503206218342524</v>
      </c>
      <c r="J125" s="70">
        <v>338153</v>
      </c>
      <c r="K125" s="72">
        <v>-317</v>
      </c>
      <c r="L125" s="73">
        <f t="shared" si="20"/>
        <v>337836</v>
      </c>
      <c r="M125" s="74">
        <f t="shared" si="21"/>
        <v>-0.0009374454758644755</v>
      </c>
      <c r="N125" s="75">
        <f t="shared" si="22"/>
        <v>0.15430175197698034</v>
      </c>
      <c r="O125" s="70">
        <v>29810310</v>
      </c>
      <c r="P125" s="72">
        <v>961623</v>
      </c>
      <c r="Q125" s="73">
        <f t="shared" si="23"/>
        <v>30771933</v>
      </c>
      <c r="R125" s="74">
        <f t="shared" si="24"/>
        <v>0.032258067762462046</v>
      </c>
      <c r="S125" s="75">
        <f t="shared" si="25"/>
        <v>0.025786965690448645</v>
      </c>
      <c r="T125" s="70">
        <v>4981910</v>
      </c>
      <c r="U125" s="72">
        <v>0</v>
      </c>
      <c r="V125" s="73">
        <f t="shared" si="32"/>
        <v>4981910</v>
      </c>
      <c r="W125" s="74">
        <f t="shared" si="26"/>
        <v>0</v>
      </c>
      <c r="X125" s="75">
        <f t="shared" si="27"/>
        <v>0.6726090736664929</v>
      </c>
      <c r="Y125" s="70">
        <v>129944636</v>
      </c>
      <c r="Z125" s="72">
        <v>0</v>
      </c>
      <c r="AA125" s="73">
        <f t="shared" si="33"/>
        <v>129944636</v>
      </c>
      <c r="AB125" s="74">
        <f t="shared" si="28"/>
        <v>0</v>
      </c>
      <c r="AC125" s="75">
        <f t="shared" si="29"/>
        <v>0.0353868676340249</v>
      </c>
      <c r="AD125" s="70">
        <v>6836562</v>
      </c>
      <c r="AE125" s="75">
        <f t="shared" si="30"/>
        <v>0</v>
      </c>
      <c r="AF125" s="70">
        <v>0</v>
      </c>
      <c r="AG125" s="70">
        <v>193194890</v>
      </c>
      <c r="AH125" s="72">
        <v>961306</v>
      </c>
      <c r="AI125" s="73">
        <v>194156196</v>
      </c>
      <c r="AJ125" s="74">
        <f t="shared" si="31"/>
        <v>0.0049758355409917935</v>
      </c>
      <c r="AK125" s="70">
        <v>0</v>
      </c>
      <c r="AL125" s="70">
        <v>0</v>
      </c>
      <c r="AM125" s="25">
        <v>0</v>
      </c>
      <c r="AN125" s="76"/>
    </row>
    <row r="126" spans="1:40" ht="12.75">
      <c r="A126" s="67" t="s">
        <v>257</v>
      </c>
      <c r="B126" s="68" t="s">
        <v>256</v>
      </c>
      <c r="C126" s="24">
        <v>2</v>
      </c>
      <c r="D126" s="24"/>
      <c r="E126" s="69">
        <f t="shared" si="17"/>
        <v>0.0340434800327691</v>
      </c>
      <c r="F126" s="70">
        <v>10506997</v>
      </c>
      <c r="G126" s="71">
        <f t="shared" si="18"/>
        <v>0.0026164205537606644</v>
      </c>
      <c r="H126" s="70">
        <v>807518</v>
      </c>
      <c r="I126" s="71">
        <f t="shared" si="19"/>
        <v>0.00043762748933744096</v>
      </c>
      <c r="J126" s="70">
        <v>135067</v>
      </c>
      <c r="K126" s="72">
        <v>-126</v>
      </c>
      <c r="L126" s="73">
        <f t="shared" si="20"/>
        <v>134941</v>
      </c>
      <c r="M126" s="74">
        <f t="shared" si="21"/>
        <v>-0.0009328703532320996</v>
      </c>
      <c r="N126" s="75">
        <f t="shared" si="22"/>
        <v>0.06702766546932643</v>
      </c>
      <c r="O126" s="70">
        <v>20687059</v>
      </c>
      <c r="P126" s="72">
        <v>662665</v>
      </c>
      <c r="Q126" s="73">
        <f t="shared" si="23"/>
        <v>21349724</v>
      </c>
      <c r="R126" s="74">
        <f t="shared" si="24"/>
        <v>0.032032827865962</v>
      </c>
      <c r="S126" s="75">
        <f t="shared" si="25"/>
        <v>0.0036635324601969332</v>
      </c>
      <c r="T126" s="70">
        <v>1130693</v>
      </c>
      <c r="U126" s="72">
        <v>0</v>
      </c>
      <c r="V126" s="73">
        <f t="shared" si="32"/>
        <v>1130693</v>
      </c>
      <c r="W126" s="74">
        <f t="shared" si="26"/>
        <v>0</v>
      </c>
      <c r="X126" s="75">
        <f t="shared" si="27"/>
        <v>0.8714418194556869</v>
      </c>
      <c r="Y126" s="70">
        <v>268957127</v>
      </c>
      <c r="Z126" s="72">
        <v>337194</v>
      </c>
      <c r="AA126" s="73">
        <f t="shared" si="33"/>
        <v>269294321</v>
      </c>
      <c r="AB126" s="74">
        <f t="shared" si="28"/>
        <v>0.0012537091088127216</v>
      </c>
      <c r="AC126" s="75">
        <f t="shared" si="29"/>
        <v>0.02076945453892255</v>
      </c>
      <c r="AD126" s="70">
        <v>6410173</v>
      </c>
      <c r="AE126" s="75">
        <f t="shared" si="30"/>
        <v>0</v>
      </c>
      <c r="AF126" s="70">
        <v>0</v>
      </c>
      <c r="AG126" s="70">
        <v>308634634</v>
      </c>
      <c r="AH126" s="72">
        <v>999733</v>
      </c>
      <c r="AI126" s="73">
        <v>309634367</v>
      </c>
      <c r="AJ126" s="74">
        <f t="shared" si="31"/>
        <v>0.003239211967377582</v>
      </c>
      <c r="AK126" s="70">
        <v>0</v>
      </c>
      <c r="AL126" s="70">
        <v>0</v>
      </c>
      <c r="AM126" s="25">
        <v>0</v>
      </c>
      <c r="AN126" s="76"/>
    </row>
    <row r="127" spans="1:40" ht="12.75">
      <c r="A127" s="67" t="s">
        <v>259</v>
      </c>
      <c r="B127" s="68" t="s">
        <v>258</v>
      </c>
      <c r="C127" s="24">
        <v>3</v>
      </c>
      <c r="D127" s="24"/>
      <c r="E127" s="69">
        <f t="shared" si="17"/>
        <v>0.06385353157935134</v>
      </c>
      <c r="F127" s="70">
        <v>70370962</v>
      </c>
      <c r="G127" s="71">
        <f t="shared" si="18"/>
        <v>0.002901186424591574</v>
      </c>
      <c r="H127" s="70">
        <v>3197306</v>
      </c>
      <c r="I127" s="71">
        <f t="shared" si="19"/>
        <v>0.0007362618960976127</v>
      </c>
      <c r="J127" s="70">
        <v>811411</v>
      </c>
      <c r="K127" s="72">
        <v>-760</v>
      </c>
      <c r="L127" s="73">
        <f t="shared" si="20"/>
        <v>810651</v>
      </c>
      <c r="M127" s="74">
        <f t="shared" si="21"/>
        <v>-0.0009366400011831242</v>
      </c>
      <c r="N127" s="75">
        <f t="shared" si="22"/>
        <v>0.08269251945669316</v>
      </c>
      <c r="O127" s="70">
        <v>91132816</v>
      </c>
      <c r="P127" s="72">
        <v>2939768</v>
      </c>
      <c r="Q127" s="73">
        <f t="shared" si="23"/>
        <v>94072584</v>
      </c>
      <c r="R127" s="74">
        <f t="shared" si="24"/>
        <v>0.0322580616843882</v>
      </c>
      <c r="S127" s="75">
        <f t="shared" si="25"/>
        <v>0.012829220467624297</v>
      </c>
      <c r="T127" s="70">
        <v>14138679</v>
      </c>
      <c r="U127" s="72">
        <v>0</v>
      </c>
      <c r="V127" s="73">
        <f t="shared" si="32"/>
        <v>14138679</v>
      </c>
      <c r="W127" s="74">
        <f t="shared" si="26"/>
        <v>0</v>
      </c>
      <c r="X127" s="75">
        <f t="shared" si="27"/>
        <v>0.8102073562598278</v>
      </c>
      <c r="Y127" s="70">
        <v>892903958</v>
      </c>
      <c r="Z127" s="72">
        <v>0</v>
      </c>
      <c r="AA127" s="73">
        <f t="shared" si="33"/>
        <v>892903958</v>
      </c>
      <c r="AB127" s="74">
        <f t="shared" si="28"/>
        <v>0</v>
      </c>
      <c r="AC127" s="75">
        <f t="shared" si="29"/>
        <v>0.026779923915814227</v>
      </c>
      <c r="AD127" s="70">
        <v>29513309</v>
      </c>
      <c r="AE127" s="75">
        <f t="shared" si="30"/>
        <v>0</v>
      </c>
      <c r="AF127" s="70">
        <v>0</v>
      </c>
      <c r="AG127" s="70">
        <v>1102068441</v>
      </c>
      <c r="AH127" s="72">
        <v>2939008</v>
      </c>
      <c r="AI127" s="73">
        <v>1105007449</v>
      </c>
      <c r="AJ127" s="74">
        <f t="shared" si="31"/>
        <v>0.0026668107811282475</v>
      </c>
      <c r="AK127" s="70">
        <v>0</v>
      </c>
      <c r="AL127" s="70">
        <v>63565</v>
      </c>
      <c r="AM127" s="25">
        <v>0</v>
      </c>
      <c r="AN127" s="76"/>
    </row>
    <row r="128" spans="1:40" ht="12.75">
      <c r="A128" s="67" t="s">
        <v>261</v>
      </c>
      <c r="B128" s="68" t="s">
        <v>260</v>
      </c>
      <c r="C128" s="24">
        <v>3</v>
      </c>
      <c r="D128" s="24"/>
      <c r="E128" s="69">
        <f t="shared" si="17"/>
        <v>0.020058459806366676</v>
      </c>
      <c r="F128" s="70">
        <v>9451546</v>
      </c>
      <c r="G128" s="71">
        <f t="shared" si="18"/>
        <v>0.03141003482243305</v>
      </c>
      <c r="H128" s="70">
        <v>14800408</v>
      </c>
      <c r="I128" s="71">
        <f t="shared" si="19"/>
        <v>0.11796982498643405</v>
      </c>
      <c r="J128" s="70">
        <v>55587380</v>
      </c>
      <c r="K128" s="72">
        <v>-52064</v>
      </c>
      <c r="L128" s="73">
        <f t="shared" si="20"/>
        <v>55535316</v>
      </c>
      <c r="M128" s="74">
        <f t="shared" si="21"/>
        <v>-0.0009366154691946265</v>
      </c>
      <c r="N128" s="75">
        <f t="shared" si="22"/>
        <v>0.05053819748938151</v>
      </c>
      <c r="O128" s="70">
        <v>23813598</v>
      </c>
      <c r="P128" s="72">
        <v>-138660</v>
      </c>
      <c r="Q128" s="73">
        <f t="shared" si="23"/>
        <v>23674938</v>
      </c>
      <c r="R128" s="74">
        <f t="shared" si="24"/>
        <v>-0.005822723638821819</v>
      </c>
      <c r="S128" s="75">
        <f t="shared" si="25"/>
        <v>0.026288360232913165</v>
      </c>
      <c r="T128" s="70">
        <v>12387075</v>
      </c>
      <c r="U128" s="72">
        <v>0</v>
      </c>
      <c r="V128" s="73">
        <f t="shared" si="32"/>
        <v>12387075</v>
      </c>
      <c r="W128" s="74">
        <f t="shared" si="26"/>
        <v>0</v>
      </c>
      <c r="X128" s="75">
        <f t="shared" si="27"/>
        <v>0.7482820304067623</v>
      </c>
      <c r="Y128" s="70">
        <v>352590483</v>
      </c>
      <c r="Z128" s="72">
        <v>7826244</v>
      </c>
      <c r="AA128" s="73">
        <f t="shared" si="33"/>
        <v>360416727</v>
      </c>
      <c r="AB128" s="74">
        <f t="shared" si="28"/>
        <v>0.022196413055198656</v>
      </c>
      <c r="AC128" s="75">
        <f t="shared" si="29"/>
        <v>0.005452135124952794</v>
      </c>
      <c r="AD128" s="70">
        <v>2569046</v>
      </c>
      <c r="AE128" s="75">
        <f t="shared" si="30"/>
        <v>9.571307564573426E-07</v>
      </c>
      <c r="AF128" s="70">
        <v>451</v>
      </c>
      <c r="AG128" s="70">
        <v>471199987</v>
      </c>
      <c r="AH128" s="72">
        <v>7635520</v>
      </c>
      <c r="AI128" s="73">
        <v>478835507</v>
      </c>
      <c r="AJ128" s="74">
        <f t="shared" si="31"/>
        <v>0.016204414708525874</v>
      </c>
      <c r="AK128" s="70">
        <v>0</v>
      </c>
      <c r="AL128" s="70">
        <v>0</v>
      </c>
      <c r="AM128" s="25">
        <v>0</v>
      </c>
      <c r="AN128" s="76"/>
    </row>
    <row r="129" spans="1:40" ht="12.75">
      <c r="A129" s="67" t="s">
        <v>263</v>
      </c>
      <c r="B129" s="77" t="s">
        <v>262</v>
      </c>
      <c r="C129" s="24">
        <v>3</v>
      </c>
      <c r="D129" s="24"/>
      <c r="E129" s="69">
        <f t="shared" si="17"/>
        <v>0.0367912113301405</v>
      </c>
      <c r="F129" s="70">
        <v>22240707</v>
      </c>
      <c r="G129" s="71">
        <f t="shared" si="18"/>
        <v>0.00534997181500672</v>
      </c>
      <c r="H129" s="70">
        <v>3234119</v>
      </c>
      <c r="I129" s="71">
        <f t="shared" si="19"/>
        <v>0.014551463990649017</v>
      </c>
      <c r="J129" s="70">
        <v>8796526</v>
      </c>
      <c r="K129" s="72">
        <v>-8239</v>
      </c>
      <c r="L129" s="73">
        <f t="shared" si="20"/>
        <v>8788287</v>
      </c>
      <c r="M129" s="74">
        <f t="shared" si="21"/>
        <v>-0.0009366197519338885</v>
      </c>
      <c r="N129" s="75">
        <f t="shared" si="22"/>
        <v>0.25753412703580586</v>
      </c>
      <c r="O129" s="70">
        <v>155682318</v>
      </c>
      <c r="P129" s="72">
        <v>3311861</v>
      </c>
      <c r="Q129" s="73">
        <f t="shared" si="23"/>
        <v>158994179</v>
      </c>
      <c r="R129" s="74">
        <f t="shared" si="24"/>
        <v>0.021273199439386558</v>
      </c>
      <c r="S129" s="75">
        <f t="shared" si="25"/>
        <v>0.05743316583128376</v>
      </c>
      <c r="T129" s="70">
        <v>34719004</v>
      </c>
      <c r="U129" s="72">
        <v>0</v>
      </c>
      <c r="V129" s="73">
        <f t="shared" si="32"/>
        <v>34719004</v>
      </c>
      <c r="W129" s="74">
        <f t="shared" si="26"/>
        <v>0</v>
      </c>
      <c r="X129" s="75">
        <f t="shared" si="27"/>
        <v>0.6041173442931662</v>
      </c>
      <c r="Y129" s="70">
        <v>365195827</v>
      </c>
      <c r="Z129" s="72">
        <v>22802</v>
      </c>
      <c r="AA129" s="73">
        <f t="shared" si="33"/>
        <v>365218629</v>
      </c>
      <c r="AB129" s="74">
        <f t="shared" si="28"/>
        <v>6.24377342625002E-05</v>
      </c>
      <c r="AC129" s="75">
        <f t="shared" si="29"/>
        <v>0.024222715703947947</v>
      </c>
      <c r="AD129" s="70">
        <v>14642908</v>
      </c>
      <c r="AE129" s="75">
        <f t="shared" si="30"/>
        <v>0</v>
      </c>
      <c r="AF129" s="70">
        <v>0</v>
      </c>
      <c r="AG129" s="70">
        <v>604511409</v>
      </c>
      <c r="AH129" s="72">
        <v>3326424</v>
      </c>
      <c r="AI129" s="73">
        <v>607837833</v>
      </c>
      <c r="AJ129" s="74">
        <f t="shared" si="31"/>
        <v>0.00550266537649416</v>
      </c>
      <c r="AK129" s="70">
        <v>0</v>
      </c>
      <c r="AL129" s="70">
        <v>270381</v>
      </c>
      <c r="AM129" s="25">
        <v>0</v>
      </c>
      <c r="AN129" s="76"/>
    </row>
    <row r="130" spans="1:40" ht="12.75">
      <c r="A130" s="67" t="s">
        <v>265</v>
      </c>
      <c r="B130" s="68" t="s">
        <v>264</v>
      </c>
      <c r="C130" s="24">
        <v>3</v>
      </c>
      <c r="D130" s="24"/>
      <c r="E130" s="69">
        <f t="shared" si="17"/>
        <v>0.035999591359244486</v>
      </c>
      <c r="F130" s="70">
        <v>21519019</v>
      </c>
      <c r="G130" s="71">
        <f t="shared" si="18"/>
        <v>0.011636374576650307</v>
      </c>
      <c r="H130" s="70">
        <v>6955728</v>
      </c>
      <c r="I130" s="71">
        <f t="shared" si="19"/>
        <v>0.034593487273655486</v>
      </c>
      <c r="J130" s="70">
        <v>20678510</v>
      </c>
      <c r="K130" s="72">
        <v>-19369</v>
      </c>
      <c r="L130" s="73">
        <f t="shared" si="20"/>
        <v>20659141</v>
      </c>
      <c r="M130" s="74">
        <f t="shared" si="21"/>
        <v>-0.0009366729034151881</v>
      </c>
      <c r="N130" s="75">
        <f t="shared" si="22"/>
        <v>0.2128217342277835</v>
      </c>
      <c r="O130" s="70">
        <v>127215748</v>
      </c>
      <c r="P130" s="72">
        <v>4043723</v>
      </c>
      <c r="Q130" s="73">
        <f t="shared" si="23"/>
        <v>131259471</v>
      </c>
      <c r="R130" s="74">
        <f t="shared" si="24"/>
        <v>0.0317863398484282</v>
      </c>
      <c r="S130" s="75">
        <f t="shared" si="25"/>
        <v>0.014265647302921411</v>
      </c>
      <c r="T130" s="70">
        <v>8527395</v>
      </c>
      <c r="U130" s="72">
        <v>115052</v>
      </c>
      <c r="V130" s="73">
        <f t="shared" si="32"/>
        <v>8642447</v>
      </c>
      <c r="W130" s="74">
        <f t="shared" si="26"/>
        <v>0.013492045343273062</v>
      </c>
      <c r="X130" s="75">
        <f t="shared" si="27"/>
        <v>0.6688966212614115</v>
      </c>
      <c r="Y130" s="70">
        <v>399837847</v>
      </c>
      <c r="Z130" s="72">
        <v>-3778209</v>
      </c>
      <c r="AA130" s="73">
        <f t="shared" si="33"/>
        <v>396059638</v>
      </c>
      <c r="AB130" s="74">
        <f t="shared" si="28"/>
        <v>-0.009449353102384027</v>
      </c>
      <c r="AC130" s="75">
        <f t="shared" si="29"/>
        <v>0.021786543998333317</v>
      </c>
      <c r="AD130" s="70">
        <v>13023066</v>
      </c>
      <c r="AE130" s="75">
        <f t="shared" si="30"/>
        <v>0</v>
      </c>
      <c r="AF130" s="70">
        <v>0</v>
      </c>
      <c r="AG130" s="70">
        <v>597757313</v>
      </c>
      <c r="AH130" s="72">
        <v>361197</v>
      </c>
      <c r="AI130" s="73">
        <v>598118510</v>
      </c>
      <c r="AJ130" s="74">
        <f t="shared" si="31"/>
        <v>0.0006042535861037638</v>
      </c>
      <c r="AK130" s="70">
        <v>23183</v>
      </c>
      <c r="AL130" s="70">
        <v>79340</v>
      </c>
      <c r="AM130" s="25">
        <v>0</v>
      </c>
      <c r="AN130" s="76"/>
    </row>
    <row r="131" spans="1:40" ht="12.75">
      <c r="A131" s="67" t="s">
        <v>267</v>
      </c>
      <c r="B131" s="68" t="s">
        <v>266</v>
      </c>
      <c r="C131" s="24">
        <v>2</v>
      </c>
      <c r="D131" s="24"/>
      <c r="E131" s="69">
        <f t="shared" si="17"/>
        <v>0.04718512207309399</v>
      </c>
      <c r="F131" s="70">
        <v>7945973</v>
      </c>
      <c r="G131" s="71">
        <f t="shared" si="18"/>
        <v>0.00962397457001877</v>
      </c>
      <c r="H131" s="70">
        <v>1620677</v>
      </c>
      <c r="I131" s="71">
        <f t="shared" si="19"/>
        <v>0.0317872033787275</v>
      </c>
      <c r="J131" s="70">
        <v>5352964</v>
      </c>
      <c r="K131" s="72">
        <v>-5014</v>
      </c>
      <c r="L131" s="73">
        <f t="shared" si="20"/>
        <v>5347950</v>
      </c>
      <c r="M131" s="74">
        <f t="shared" si="21"/>
        <v>-0.0009366773249362409</v>
      </c>
      <c r="N131" s="75">
        <f t="shared" si="22"/>
        <v>0.09286266665361045</v>
      </c>
      <c r="O131" s="70">
        <v>15638070</v>
      </c>
      <c r="P131" s="72">
        <v>332725</v>
      </c>
      <c r="Q131" s="73">
        <f t="shared" si="23"/>
        <v>15970795</v>
      </c>
      <c r="R131" s="74">
        <f t="shared" si="24"/>
        <v>0.021276602547501067</v>
      </c>
      <c r="S131" s="75">
        <f t="shared" si="25"/>
        <v>0.011045049670348214</v>
      </c>
      <c r="T131" s="70">
        <v>1859986</v>
      </c>
      <c r="U131" s="72">
        <v>0</v>
      </c>
      <c r="V131" s="73">
        <f t="shared" si="32"/>
        <v>1859986</v>
      </c>
      <c r="W131" s="74">
        <f t="shared" si="26"/>
        <v>0</v>
      </c>
      <c r="X131" s="75">
        <f t="shared" si="27"/>
        <v>0.7798984901226257</v>
      </c>
      <c r="Y131" s="70">
        <v>131334880</v>
      </c>
      <c r="Z131" s="72">
        <v>0</v>
      </c>
      <c r="AA131" s="73">
        <f t="shared" si="33"/>
        <v>131334880</v>
      </c>
      <c r="AB131" s="74">
        <f t="shared" si="28"/>
        <v>0</v>
      </c>
      <c r="AC131" s="75">
        <f t="shared" si="29"/>
        <v>0.027597493531575337</v>
      </c>
      <c r="AD131" s="70">
        <v>4647417</v>
      </c>
      <c r="AE131" s="75">
        <f t="shared" si="30"/>
        <v>0</v>
      </c>
      <c r="AF131" s="70">
        <v>0</v>
      </c>
      <c r="AG131" s="70">
        <v>168399967</v>
      </c>
      <c r="AH131" s="72">
        <v>327711</v>
      </c>
      <c r="AI131" s="73">
        <v>168727678</v>
      </c>
      <c r="AJ131" s="74">
        <f t="shared" si="31"/>
        <v>0.0019460276972619597</v>
      </c>
      <c r="AK131" s="70">
        <v>0</v>
      </c>
      <c r="AL131" s="70">
        <v>0</v>
      </c>
      <c r="AM131" s="25">
        <v>0</v>
      </c>
      <c r="AN131" s="76"/>
    </row>
    <row r="132" spans="1:40" ht="12.75">
      <c r="A132" s="67" t="s">
        <v>269</v>
      </c>
      <c r="B132" s="68" t="s">
        <v>268</v>
      </c>
      <c r="C132" s="24">
        <v>3</v>
      </c>
      <c r="D132" s="24"/>
      <c r="E132" s="69">
        <f t="shared" si="17"/>
        <v>0.04937479321007212</v>
      </c>
      <c r="F132" s="70">
        <v>57202517</v>
      </c>
      <c r="G132" s="71">
        <f t="shared" si="18"/>
        <v>0.037579821738634014</v>
      </c>
      <c r="H132" s="70">
        <v>43537608</v>
      </c>
      <c r="I132" s="71">
        <f t="shared" si="19"/>
        <v>0.05305535635266401</v>
      </c>
      <c r="J132" s="70">
        <v>61466585</v>
      </c>
      <c r="K132" s="72">
        <v>-57570</v>
      </c>
      <c r="L132" s="73">
        <f t="shared" si="20"/>
        <v>61409015</v>
      </c>
      <c r="M132" s="74">
        <f t="shared" si="21"/>
        <v>-0.0009366064504803708</v>
      </c>
      <c r="N132" s="75">
        <f t="shared" si="22"/>
        <v>0.15389501527824526</v>
      </c>
      <c r="O132" s="70">
        <v>178293045</v>
      </c>
      <c r="P132" s="72">
        <v>-37103</v>
      </c>
      <c r="Q132" s="73">
        <f t="shared" si="23"/>
        <v>178255942</v>
      </c>
      <c r="R132" s="74">
        <f t="shared" si="24"/>
        <v>-0.00020810121897912507</v>
      </c>
      <c r="S132" s="75">
        <f t="shared" si="25"/>
        <v>0.044874351091201636</v>
      </c>
      <c r="T132" s="70">
        <v>51988589</v>
      </c>
      <c r="U132" s="72">
        <v>0</v>
      </c>
      <c r="V132" s="73">
        <f t="shared" si="32"/>
        <v>51988589</v>
      </c>
      <c r="W132" s="74">
        <f t="shared" si="26"/>
        <v>0</v>
      </c>
      <c r="X132" s="75">
        <f t="shared" si="27"/>
        <v>0.6262497433810569</v>
      </c>
      <c r="Y132" s="70">
        <v>725533400</v>
      </c>
      <c r="Z132" s="72">
        <v>10819712</v>
      </c>
      <c r="AA132" s="73">
        <f t="shared" si="33"/>
        <v>736353112</v>
      </c>
      <c r="AB132" s="74">
        <f t="shared" si="28"/>
        <v>0.01491276900553441</v>
      </c>
      <c r="AC132" s="75">
        <f t="shared" si="29"/>
        <v>0.03497091894812612</v>
      </c>
      <c r="AD132" s="70">
        <v>40515098</v>
      </c>
      <c r="AE132" s="75">
        <f t="shared" si="30"/>
        <v>0</v>
      </c>
      <c r="AF132" s="70">
        <v>0</v>
      </c>
      <c r="AG132" s="70">
        <v>1158536842</v>
      </c>
      <c r="AH132" s="72">
        <v>10725039</v>
      </c>
      <c r="AI132" s="73">
        <v>1169261881</v>
      </c>
      <c r="AJ132" s="74">
        <f t="shared" si="31"/>
        <v>0.00925740003355025</v>
      </c>
      <c r="AK132" s="70">
        <v>6460</v>
      </c>
      <c r="AL132" s="70">
        <v>545818</v>
      </c>
      <c r="AM132" s="25">
        <v>0</v>
      </c>
      <c r="AN132" s="76"/>
    </row>
    <row r="133" spans="1:40" ht="12.75">
      <c r="A133" s="67" t="s">
        <v>271</v>
      </c>
      <c r="B133" s="68" t="s">
        <v>270</v>
      </c>
      <c r="C133" s="24">
        <v>3</v>
      </c>
      <c r="D133" s="24"/>
      <c r="E133" s="69">
        <f t="shared" si="17"/>
        <v>0.12221455107336565</v>
      </c>
      <c r="F133" s="70">
        <v>119084430</v>
      </c>
      <c r="G133" s="71">
        <f t="shared" si="18"/>
        <v>0.03248199782642918</v>
      </c>
      <c r="H133" s="70">
        <v>31650079</v>
      </c>
      <c r="I133" s="71">
        <f t="shared" si="19"/>
        <v>0.014716453223133955</v>
      </c>
      <c r="J133" s="70">
        <v>14339540</v>
      </c>
      <c r="K133" s="72">
        <v>-13431</v>
      </c>
      <c r="L133" s="73">
        <f t="shared" si="20"/>
        <v>14326109</v>
      </c>
      <c r="M133" s="74">
        <f t="shared" si="21"/>
        <v>-0.0009366409243253271</v>
      </c>
      <c r="N133" s="75">
        <f t="shared" si="22"/>
        <v>0.10206625518519792</v>
      </c>
      <c r="O133" s="70">
        <v>99452166</v>
      </c>
      <c r="P133" s="72">
        <v>309575</v>
      </c>
      <c r="Q133" s="73">
        <f t="shared" si="23"/>
        <v>99761741</v>
      </c>
      <c r="R133" s="74">
        <f t="shared" si="24"/>
        <v>0.0031128029931494906</v>
      </c>
      <c r="S133" s="75">
        <f t="shared" si="25"/>
        <v>0.02919645143403203</v>
      </c>
      <c r="T133" s="70">
        <v>28448681</v>
      </c>
      <c r="U133" s="72">
        <v>-511750</v>
      </c>
      <c r="V133" s="73">
        <f t="shared" si="32"/>
        <v>27936931</v>
      </c>
      <c r="W133" s="74">
        <f t="shared" si="26"/>
        <v>-0.017988531700292187</v>
      </c>
      <c r="X133" s="75">
        <f t="shared" si="27"/>
        <v>0.6778543426102327</v>
      </c>
      <c r="Y133" s="70">
        <v>660493348</v>
      </c>
      <c r="Z133" s="72">
        <v>3328803</v>
      </c>
      <c r="AA133" s="73">
        <f t="shared" si="33"/>
        <v>663822151</v>
      </c>
      <c r="AB133" s="74">
        <f t="shared" si="28"/>
        <v>0.005039873618833176</v>
      </c>
      <c r="AC133" s="75">
        <f t="shared" si="29"/>
        <v>0.02146994864760852</v>
      </c>
      <c r="AD133" s="70">
        <v>20920067</v>
      </c>
      <c r="AE133" s="75">
        <f t="shared" si="30"/>
        <v>0</v>
      </c>
      <c r="AF133" s="70">
        <v>0</v>
      </c>
      <c r="AG133" s="70">
        <v>974388311</v>
      </c>
      <c r="AH133" s="72">
        <v>3113197</v>
      </c>
      <c r="AI133" s="73">
        <v>977501508</v>
      </c>
      <c r="AJ133" s="74">
        <f t="shared" si="31"/>
        <v>0.0031950270388660276</v>
      </c>
      <c r="AK133" s="70">
        <v>0</v>
      </c>
      <c r="AL133" s="70">
        <v>0</v>
      </c>
      <c r="AM133" s="25">
        <v>0</v>
      </c>
      <c r="AN133" s="76"/>
    </row>
    <row r="134" spans="1:40" ht="12.75">
      <c r="A134" s="67" t="s">
        <v>273</v>
      </c>
      <c r="B134" s="68" t="s">
        <v>272</v>
      </c>
      <c r="C134" s="24">
        <v>3</v>
      </c>
      <c r="D134" s="24"/>
      <c r="E134" s="69">
        <f aca="true" t="shared" si="34" ref="E134:E197">+F134/$AG134</f>
        <v>0.03022341747143957</v>
      </c>
      <c r="F134" s="70">
        <v>13907077</v>
      </c>
      <c r="G134" s="71">
        <f aca="true" t="shared" si="35" ref="G134:G197">+H134/$AG134</f>
        <v>0.015814744303154233</v>
      </c>
      <c r="H134" s="70">
        <v>7277035</v>
      </c>
      <c r="I134" s="71">
        <f aca="true" t="shared" si="36" ref="I134:I197">+J134/$AG134</f>
        <v>0.05587182115117145</v>
      </c>
      <c r="J134" s="70">
        <v>25708996</v>
      </c>
      <c r="K134" s="72">
        <v>-24079</v>
      </c>
      <c r="L134" s="73">
        <f aca="true" t="shared" si="37" ref="L134:L197">+J134+K134</f>
        <v>25684917</v>
      </c>
      <c r="M134" s="74">
        <f aca="true" t="shared" si="38" ref="M134:M197">+K134/J134</f>
        <v>-0.000936598224216924</v>
      </c>
      <c r="N134" s="75">
        <f aca="true" t="shared" si="39" ref="N134:N197">+O134/$AG134</f>
        <v>0.0669206911969289</v>
      </c>
      <c r="O134" s="70">
        <v>30793050</v>
      </c>
      <c r="P134" s="72">
        <v>-126091</v>
      </c>
      <c r="Q134" s="73">
        <f aca="true" t="shared" si="40" ref="Q134:Q197">+O134+P134</f>
        <v>30666959</v>
      </c>
      <c r="R134" s="74">
        <f aca="true" t="shared" si="41" ref="R134:R197">+P134/O134</f>
        <v>-0.0040947876225317075</v>
      </c>
      <c r="S134" s="75">
        <f aca="true" t="shared" si="42" ref="S134:S197">+T134/$AG134</f>
        <v>0.014199863912573957</v>
      </c>
      <c r="T134" s="70">
        <v>6533960</v>
      </c>
      <c r="U134" s="72">
        <v>0</v>
      </c>
      <c r="V134" s="73">
        <f t="shared" si="32"/>
        <v>6533960</v>
      </c>
      <c r="W134" s="74">
        <f aca="true" t="shared" si="43" ref="W134:W197">+U134/T134</f>
        <v>0</v>
      </c>
      <c r="X134" s="75">
        <f aca="true" t="shared" si="44" ref="X134:X197">+Y134/$AG134</f>
        <v>0.7992163830800584</v>
      </c>
      <c r="Y134" s="70">
        <v>367753375</v>
      </c>
      <c r="Z134" s="72">
        <v>6861508</v>
      </c>
      <c r="AA134" s="73">
        <f t="shared" si="33"/>
        <v>374614883</v>
      </c>
      <c r="AB134" s="74">
        <f aca="true" t="shared" si="45" ref="AB134:AB197">+Z134/Y134</f>
        <v>0.018657906266665806</v>
      </c>
      <c r="AC134" s="75">
        <f aca="true" t="shared" si="46" ref="AC134:AC197">+AD134/$AG134</f>
        <v>0.01775307888467353</v>
      </c>
      <c r="AD134" s="70">
        <v>8168945</v>
      </c>
      <c r="AE134" s="75">
        <f aca="true" t="shared" si="47" ref="AE134:AE197">AF134/$AG134</f>
        <v>0</v>
      </c>
      <c r="AF134" s="70">
        <v>0</v>
      </c>
      <c r="AG134" s="70">
        <v>460142438</v>
      </c>
      <c r="AH134" s="72">
        <v>6711338</v>
      </c>
      <c r="AI134" s="73">
        <v>466853776</v>
      </c>
      <c r="AJ134" s="74">
        <f aca="true" t="shared" si="48" ref="AJ134:AJ197">+AH134/AG134</f>
        <v>0.014585348895812996</v>
      </c>
      <c r="AK134" s="70">
        <v>0</v>
      </c>
      <c r="AL134" s="70">
        <v>0</v>
      </c>
      <c r="AM134" s="25">
        <v>0</v>
      </c>
      <c r="AN134" s="76"/>
    </row>
    <row r="135" spans="1:40" ht="12.75">
      <c r="A135" s="67" t="s">
        <v>275</v>
      </c>
      <c r="B135" s="77" t="s">
        <v>274</v>
      </c>
      <c r="C135" s="24">
        <v>3</v>
      </c>
      <c r="D135" s="24"/>
      <c r="E135" s="69">
        <f t="shared" si="34"/>
        <v>0.02039383390144451</v>
      </c>
      <c r="F135" s="70">
        <v>6102534</v>
      </c>
      <c r="G135" s="71">
        <f t="shared" si="35"/>
        <v>0.015321874730457844</v>
      </c>
      <c r="H135" s="70">
        <v>4584830</v>
      </c>
      <c r="I135" s="71">
        <f t="shared" si="36"/>
        <v>0.03195202207287287</v>
      </c>
      <c r="J135" s="70">
        <v>9561140</v>
      </c>
      <c r="K135" s="72">
        <v>-8956</v>
      </c>
      <c r="L135" s="73">
        <f t="shared" si="37"/>
        <v>9552184</v>
      </c>
      <c r="M135" s="74">
        <f t="shared" si="38"/>
        <v>-0.0009367083841466603</v>
      </c>
      <c r="N135" s="75">
        <f t="shared" si="39"/>
        <v>0.18976849476498797</v>
      </c>
      <c r="O135" s="70">
        <v>56785237</v>
      </c>
      <c r="P135" s="72">
        <v>417050</v>
      </c>
      <c r="Q135" s="73">
        <f t="shared" si="40"/>
        <v>57202287</v>
      </c>
      <c r="R135" s="74">
        <f t="shared" si="41"/>
        <v>0.00734433845895545</v>
      </c>
      <c r="S135" s="75">
        <f t="shared" si="42"/>
        <v>0.013525098579116624</v>
      </c>
      <c r="T135" s="70">
        <v>4047173</v>
      </c>
      <c r="U135" s="72">
        <v>-9925</v>
      </c>
      <c r="V135" s="73">
        <f aca="true" t="shared" si="49" ref="V135:V198">+T135+U135</f>
        <v>4037248</v>
      </c>
      <c r="W135" s="74">
        <f t="shared" si="43"/>
        <v>-0.002452329070192947</v>
      </c>
      <c r="X135" s="75">
        <f t="shared" si="44"/>
        <v>0.7042692904124919</v>
      </c>
      <c r="Y135" s="70">
        <v>210741507</v>
      </c>
      <c r="Z135" s="72">
        <v>4975256</v>
      </c>
      <c r="AA135" s="73">
        <f aca="true" t="shared" si="50" ref="AA135:AA198">+Y135+Z135</f>
        <v>215716763</v>
      </c>
      <c r="AB135" s="74">
        <f t="shared" si="45"/>
        <v>0.023608334546074968</v>
      </c>
      <c r="AC135" s="75">
        <f t="shared" si="46"/>
        <v>0.024769385538628313</v>
      </c>
      <c r="AD135" s="70">
        <v>7411849</v>
      </c>
      <c r="AE135" s="75">
        <f t="shared" si="47"/>
        <v>0</v>
      </c>
      <c r="AF135" s="70">
        <v>0</v>
      </c>
      <c r="AG135" s="70">
        <v>299234270</v>
      </c>
      <c r="AH135" s="72">
        <v>5373425</v>
      </c>
      <c r="AI135" s="73">
        <v>304607695</v>
      </c>
      <c r="AJ135" s="74">
        <f t="shared" si="48"/>
        <v>0.01795725135359663</v>
      </c>
      <c r="AK135" s="70">
        <v>0</v>
      </c>
      <c r="AL135" s="70">
        <v>0</v>
      </c>
      <c r="AM135" s="25">
        <v>0</v>
      </c>
      <c r="AN135" s="76"/>
    </row>
    <row r="136" spans="1:40" ht="12.75">
      <c r="A136" s="67" t="s">
        <v>277</v>
      </c>
      <c r="B136" s="68" t="s">
        <v>276</v>
      </c>
      <c r="C136" s="24">
        <v>3</v>
      </c>
      <c r="D136" s="24"/>
      <c r="E136" s="69">
        <f t="shared" si="34"/>
        <v>0.04719330440806894</v>
      </c>
      <c r="F136" s="70">
        <v>33660660</v>
      </c>
      <c r="G136" s="71">
        <f t="shared" si="35"/>
        <v>0.006724016716953913</v>
      </c>
      <c r="H136" s="70">
        <v>4795910</v>
      </c>
      <c r="I136" s="71">
        <f t="shared" si="36"/>
        <v>0.015080484562543505</v>
      </c>
      <c r="J136" s="70">
        <v>10756167</v>
      </c>
      <c r="K136" s="72">
        <v>-10074</v>
      </c>
      <c r="L136" s="73">
        <f t="shared" si="37"/>
        <v>10746093</v>
      </c>
      <c r="M136" s="74">
        <f t="shared" si="38"/>
        <v>-0.0009365789876635422</v>
      </c>
      <c r="N136" s="75">
        <f t="shared" si="39"/>
        <v>0.16058275746234577</v>
      </c>
      <c r="O136" s="70">
        <v>114535773</v>
      </c>
      <c r="P136" s="72">
        <v>924930</v>
      </c>
      <c r="Q136" s="73">
        <f t="shared" si="40"/>
        <v>115460703</v>
      </c>
      <c r="R136" s="74">
        <f t="shared" si="41"/>
        <v>0.008075468264399805</v>
      </c>
      <c r="S136" s="75">
        <f t="shared" si="42"/>
        <v>0.03714084396587845</v>
      </c>
      <c r="T136" s="70">
        <v>26490735</v>
      </c>
      <c r="U136" s="72">
        <v>-138181</v>
      </c>
      <c r="V136" s="73">
        <f t="shared" si="49"/>
        <v>26352554</v>
      </c>
      <c r="W136" s="74">
        <f t="shared" si="43"/>
        <v>-0.0052162010604839765</v>
      </c>
      <c r="X136" s="75">
        <f t="shared" si="44"/>
        <v>0.7079938653552494</v>
      </c>
      <c r="Y136" s="70">
        <v>504977159</v>
      </c>
      <c r="Z136" s="72">
        <v>9449619</v>
      </c>
      <c r="AA136" s="73">
        <f t="shared" si="50"/>
        <v>514426778</v>
      </c>
      <c r="AB136" s="74">
        <f t="shared" si="45"/>
        <v>0.018712963213451006</v>
      </c>
      <c r="AC136" s="75">
        <f t="shared" si="46"/>
        <v>0.025284727528959994</v>
      </c>
      <c r="AD136" s="70">
        <v>18034351</v>
      </c>
      <c r="AE136" s="75">
        <f t="shared" si="47"/>
        <v>0</v>
      </c>
      <c r="AF136" s="70">
        <v>0</v>
      </c>
      <c r="AG136" s="70">
        <v>713250755</v>
      </c>
      <c r="AH136" s="72">
        <v>10226294</v>
      </c>
      <c r="AI136" s="73">
        <v>723477049</v>
      </c>
      <c r="AJ136" s="74">
        <f t="shared" si="48"/>
        <v>0.014337585944791604</v>
      </c>
      <c r="AK136" s="70">
        <v>0</v>
      </c>
      <c r="AL136" s="70">
        <v>556885</v>
      </c>
      <c r="AM136" s="25">
        <v>0</v>
      </c>
      <c r="AN136" s="76"/>
    </row>
    <row r="137" spans="1:40" ht="12.75">
      <c r="A137" s="67" t="s">
        <v>279</v>
      </c>
      <c r="B137" s="68" t="s">
        <v>278</v>
      </c>
      <c r="C137" s="24">
        <v>3</v>
      </c>
      <c r="D137" s="24"/>
      <c r="E137" s="69">
        <f t="shared" si="34"/>
        <v>0.0404543443003402</v>
      </c>
      <c r="F137" s="70">
        <v>33020615</v>
      </c>
      <c r="G137" s="71">
        <f t="shared" si="35"/>
        <v>0.03619651932991898</v>
      </c>
      <c r="H137" s="70">
        <v>29545191</v>
      </c>
      <c r="I137" s="71">
        <f t="shared" si="36"/>
        <v>0.0037063219749565563</v>
      </c>
      <c r="J137" s="70">
        <v>3025263</v>
      </c>
      <c r="K137" s="72">
        <v>-2834</v>
      </c>
      <c r="L137" s="73">
        <f t="shared" si="37"/>
        <v>3022429</v>
      </c>
      <c r="M137" s="74">
        <f t="shared" si="38"/>
        <v>-0.0009367780586349021</v>
      </c>
      <c r="N137" s="75">
        <f t="shared" si="39"/>
        <v>0.06752592405030662</v>
      </c>
      <c r="O137" s="70">
        <v>55117629</v>
      </c>
      <c r="P137" s="72">
        <v>-171114</v>
      </c>
      <c r="Q137" s="73">
        <f t="shared" si="40"/>
        <v>54946515</v>
      </c>
      <c r="R137" s="74">
        <f t="shared" si="41"/>
        <v>-0.003104523962741576</v>
      </c>
      <c r="S137" s="75">
        <f t="shared" si="42"/>
        <v>0.012099427673573776</v>
      </c>
      <c r="T137" s="70">
        <v>9876085</v>
      </c>
      <c r="U137" s="72">
        <v>-26249</v>
      </c>
      <c r="V137" s="73">
        <f t="shared" si="49"/>
        <v>9849836</v>
      </c>
      <c r="W137" s="74">
        <f t="shared" si="43"/>
        <v>-0.002657834556911975</v>
      </c>
      <c r="X137" s="75">
        <f t="shared" si="44"/>
        <v>0.8206013268238744</v>
      </c>
      <c r="Y137" s="70">
        <v>669810893</v>
      </c>
      <c r="Z137" s="72">
        <v>-5145586</v>
      </c>
      <c r="AA137" s="73">
        <f t="shared" si="50"/>
        <v>664665307</v>
      </c>
      <c r="AB137" s="74">
        <f t="shared" si="45"/>
        <v>-0.007682147384844038</v>
      </c>
      <c r="AC137" s="75">
        <f t="shared" si="46"/>
        <v>0.019208305830322937</v>
      </c>
      <c r="AD137" s="70">
        <v>15678664</v>
      </c>
      <c r="AE137" s="75">
        <f t="shared" si="47"/>
        <v>0.00020783001670652445</v>
      </c>
      <c r="AF137" s="70">
        <v>169640</v>
      </c>
      <c r="AG137" s="70">
        <v>816243980</v>
      </c>
      <c r="AH137" s="72">
        <v>-5345783</v>
      </c>
      <c r="AI137" s="73">
        <v>810898197</v>
      </c>
      <c r="AJ137" s="74">
        <f t="shared" si="48"/>
        <v>-0.0065492464642740765</v>
      </c>
      <c r="AK137" s="70">
        <v>0</v>
      </c>
      <c r="AL137" s="70">
        <v>0</v>
      </c>
      <c r="AM137" s="25">
        <v>0</v>
      </c>
      <c r="AN137" s="76"/>
    </row>
    <row r="138" spans="1:40" ht="12.75">
      <c r="A138" s="67" t="s">
        <v>281</v>
      </c>
      <c r="B138" s="68" t="s">
        <v>280</v>
      </c>
      <c r="C138" s="24">
        <v>3</v>
      </c>
      <c r="D138" s="24"/>
      <c r="E138" s="69">
        <f t="shared" si="34"/>
        <v>0.03881420790692053</v>
      </c>
      <c r="F138" s="70">
        <v>22898557</v>
      </c>
      <c r="G138" s="71">
        <f t="shared" si="35"/>
        <v>0.006584716472413554</v>
      </c>
      <c r="H138" s="70">
        <v>3884673</v>
      </c>
      <c r="I138" s="71">
        <f t="shared" si="36"/>
        <v>0.008146303677186034</v>
      </c>
      <c r="J138" s="70">
        <v>4805936</v>
      </c>
      <c r="K138" s="72">
        <v>-4501</v>
      </c>
      <c r="L138" s="73">
        <f t="shared" si="37"/>
        <v>4801435</v>
      </c>
      <c r="M138" s="74">
        <f t="shared" si="38"/>
        <v>-0.0009365501330021872</v>
      </c>
      <c r="N138" s="75">
        <f t="shared" si="39"/>
        <v>0.12278524631668772</v>
      </c>
      <c r="O138" s="70">
        <v>72437520</v>
      </c>
      <c r="P138" s="72">
        <v>2192349</v>
      </c>
      <c r="Q138" s="73">
        <f t="shared" si="40"/>
        <v>74629869</v>
      </c>
      <c r="R138" s="74">
        <f t="shared" si="41"/>
        <v>0.030265379046659796</v>
      </c>
      <c r="S138" s="75">
        <f t="shared" si="42"/>
        <v>0.02048640440426705</v>
      </c>
      <c r="T138" s="70">
        <v>12086015</v>
      </c>
      <c r="U138" s="72">
        <v>-221225</v>
      </c>
      <c r="V138" s="73">
        <f t="shared" si="49"/>
        <v>11864790</v>
      </c>
      <c r="W138" s="74">
        <f t="shared" si="43"/>
        <v>-0.018304213589011763</v>
      </c>
      <c r="X138" s="75">
        <f t="shared" si="44"/>
        <v>0.7832903302440226</v>
      </c>
      <c r="Y138" s="70">
        <v>462104452</v>
      </c>
      <c r="Z138" s="72">
        <v>-504082</v>
      </c>
      <c r="AA138" s="73">
        <f t="shared" si="50"/>
        <v>461600370</v>
      </c>
      <c r="AB138" s="74">
        <f t="shared" si="45"/>
        <v>-0.001090839955811549</v>
      </c>
      <c r="AC138" s="75">
        <f t="shared" si="46"/>
        <v>0.019892790978502484</v>
      </c>
      <c r="AD138" s="70">
        <v>11735811</v>
      </c>
      <c r="AE138" s="75">
        <f t="shared" si="47"/>
        <v>0</v>
      </c>
      <c r="AF138" s="70">
        <v>0</v>
      </c>
      <c r="AG138" s="70">
        <v>589952964</v>
      </c>
      <c r="AH138" s="72">
        <v>1462541</v>
      </c>
      <c r="AI138" s="73">
        <v>591415505</v>
      </c>
      <c r="AJ138" s="74">
        <f t="shared" si="48"/>
        <v>0.0024790806882021192</v>
      </c>
      <c r="AK138" s="70">
        <v>0</v>
      </c>
      <c r="AL138" s="70">
        <v>0</v>
      </c>
      <c r="AM138" s="25">
        <v>0</v>
      </c>
      <c r="AN138" s="76"/>
    </row>
    <row r="139" spans="1:40" ht="12.75">
      <c r="A139" s="67" t="s">
        <v>283</v>
      </c>
      <c r="B139" s="68" t="s">
        <v>282</v>
      </c>
      <c r="C139" s="24">
        <v>3</v>
      </c>
      <c r="D139" s="24"/>
      <c r="E139" s="69">
        <f t="shared" si="34"/>
        <v>0.05821866836606629</v>
      </c>
      <c r="F139" s="70">
        <v>82382346</v>
      </c>
      <c r="G139" s="71">
        <f t="shared" si="35"/>
        <v>0.014300847498052105</v>
      </c>
      <c r="H139" s="70">
        <v>20236419</v>
      </c>
      <c r="I139" s="71">
        <f t="shared" si="36"/>
        <v>0.007682417193341219</v>
      </c>
      <c r="J139" s="70">
        <v>10871007</v>
      </c>
      <c r="K139" s="72">
        <v>-10182</v>
      </c>
      <c r="L139" s="73">
        <f t="shared" si="37"/>
        <v>10860825</v>
      </c>
      <c r="M139" s="74">
        <f t="shared" si="38"/>
        <v>-0.0009366197630081555</v>
      </c>
      <c r="N139" s="75">
        <f t="shared" si="39"/>
        <v>0.13753550357811584</v>
      </c>
      <c r="O139" s="70">
        <v>194619660</v>
      </c>
      <c r="P139" s="72">
        <v>5967868</v>
      </c>
      <c r="Q139" s="73">
        <f t="shared" si="40"/>
        <v>200587528</v>
      </c>
      <c r="R139" s="74">
        <f t="shared" si="41"/>
        <v>0.030664260743236322</v>
      </c>
      <c r="S139" s="75">
        <f t="shared" si="42"/>
        <v>0.05175969599362632</v>
      </c>
      <c r="T139" s="70">
        <v>73242575</v>
      </c>
      <c r="U139" s="72">
        <v>-1465638</v>
      </c>
      <c r="V139" s="73">
        <f t="shared" si="49"/>
        <v>71776937</v>
      </c>
      <c r="W139" s="74">
        <f t="shared" si="43"/>
        <v>-0.020010738289853953</v>
      </c>
      <c r="X139" s="75">
        <f t="shared" si="44"/>
        <v>0.7148942600297556</v>
      </c>
      <c r="Y139" s="70">
        <v>1011611360</v>
      </c>
      <c r="Z139" s="72">
        <v>-17170246</v>
      </c>
      <c r="AA139" s="73">
        <f t="shared" si="50"/>
        <v>994441114</v>
      </c>
      <c r="AB139" s="74">
        <f t="shared" si="45"/>
        <v>-0.016973164476919277</v>
      </c>
      <c r="AC139" s="75">
        <f t="shared" si="46"/>
        <v>0.015608607341042623</v>
      </c>
      <c r="AD139" s="70">
        <v>22086965</v>
      </c>
      <c r="AE139" s="75">
        <f t="shared" si="47"/>
        <v>0</v>
      </c>
      <c r="AF139" s="70">
        <v>0</v>
      </c>
      <c r="AG139" s="70">
        <v>1415050332</v>
      </c>
      <c r="AH139" s="72">
        <v>-12678198</v>
      </c>
      <c r="AI139" s="73">
        <v>1402372134</v>
      </c>
      <c r="AJ139" s="74">
        <f t="shared" si="48"/>
        <v>-0.008959538550180701</v>
      </c>
      <c r="AK139" s="70">
        <v>20770</v>
      </c>
      <c r="AL139" s="70">
        <v>102965</v>
      </c>
      <c r="AM139" s="25">
        <v>0</v>
      </c>
      <c r="AN139" s="76"/>
    </row>
    <row r="140" spans="1:40" ht="12.75">
      <c r="A140" s="67" t="s">
        <v>285</v>
      </c>
      <c r="B140" s="68" t="s">
        <v>284</v>
      </c>
      <c r="C140" s="24">
        <v>3</v>
      </c>
      <c r="D140" s="24"/>
      <c r="E140" s="69">
        <f t="shared" si="34"/>
        <v>0.036151514831207744</v>
      </c>
      <c r="F140" s="70">
        <v>35952652</v>
      </c>
      <c r="G140" s="71">
        <f t="shared" si="35"/>
        <v>0.031915134281296706</v>
      </c>
      <c r="H140" s="70">
        <v>31739575</v>
      </c>
      <c r="I140" s="71">
        <f t="shared" si="36"/>
        <v>0.11215596733963736</v>
      </c>
      <c r="J140" s="70">
        <v>111539018</v>
      </c>
      <c r="K140" s="72">
        <v>-104470</v>
      </c>
      <c r="L140" s="73">
        <f t="shared" si="37"/>
        <v>111434548</v>
      </c>
      <c r="M140" s="74">
        <f t="shared" si="38"/>
        <v>-0.0009366229134274789</v>
      </c>
      <c r="N140" s="75">
        <f t="shared" si="39"/>
        <v>0.3809518801978223</v>
      </c>
      <c r="O140" s="70">
        <v>378856334</v>
      </c>
      <c r="P140" s="72">
        <v>-3900186</v>
      </c>
      <c r="Q140" s="73">
        <f t="shared" si="40"/>
        <v>374956148</v>
      </c>
      <c r="R140" s="74">
        <f t="shared" si="41"/>
        <v>-0.010294630576243712</v>
      </c>
      <c r="S140" s="75">
        <f t="shared" si="42"/>
        <v>0.09298018991637504</v>
      </c>
      <c r="T140" s="70">
        <v>92468723</v>
      </c>
      <c r="U140" s="72">
        <v>-924384</v>
      </c>
      <c r="V140" s="73">
        <f t="shared" si="49"/>
        <v>91544339</v>
      </c>
      <c r="W140" s="74">
        <f t="shared" si="43"/>
        <v>-0.009996720729018827</v>
      </c>
      <c r="X140" s="75">
        <f t="shared" si="44"/>
        <v>0.3350815318517144</v>
      </c>
      <c r="Y140" s="70">
        <v>333238310</v>
      </c>
      <c r="Z140" s="72">
        <v>85195</v>
      </c>
      <c r="AA140" s="73">
        <f t="shared" si="50"/>
        <v>333323505</v>
      </c>
      <c r="AB140" s="74">
        <f t="shared" si="45"/>
        <v>0.00025565788039196333</v>
      </c>
      <c r="AC140" s="75">
        <f t="shared" si="46"/>
        <v>0.01062959846531156</v>
      </c>
      <c r="AD140" s="70">
        <v>10571127</v>
      </c>
      <c r="AE140" s="75">
        <f t="shared" si="47"/>
        <v>0.0001341831166349152</v>
      </c>
      <c r="AF140" s="70">
        <v>133445</v>
      </c>
      <c r="AG140" s="70">
        <v>994499184</v>
      </c>
      <c r="AH140" s="72">
        <v>-4843845</v>
      </c>
      <c r="AI140" s="73">
        <v>989655339</v>
      </c>
      <c r="AJ140" s="74">
        <f t="shared" si="48"/>
        <v>-0.004870637480583393</v>
      </c>
      <c r="AK140" s="70">
        <v>14400</v>
      </c>
      <c r="AL140" s="70">
        <v>2803485</v>
      </c>
      <c r="AM140" s="25">
        <v>0</v>
      </c>
      <c r="AN140" s="76"/>
    </row>
    <row r="141" spans="1:40" ht="12.75">
      <c r="A141" s="67" t="s">
        <v>287</v>
      </c>
      <c r="B141" s="68" t="s">
        <v>286</v>
      </c>
      <c r="C141" s="24">
        <v>3</v>
      </c>
      <c r="D141" s="24"/>
      <c r="E141" s="69">
        <f t="shared" si="34"/>
        <v>0.057065924964116374</v>
      </c>
      <c r="F141" s="70">
        <v>27853923</v>
      </c>
      <c r="G141" s="71">
        <f t="shared" si="35"/>
        <v>0.031218804278556493</v>
      </c>
      <c r="H141" s="70">
        <v>15237923</v>
      </c>
      <c r="I141" s="71">
        <f t="shared" si="36"/>
        <v>0.11811260153484407</v>
      </c>
      <c r="J141" s="70">
        <v>57650854</v>
      </c>
      <c r="K141" s="72">
        <v>-53997</v>
      </c>
      <c r="L141" s="73">
        <f t="shared" si="37"/>
        <v>57596857</v>
      </c>
      <c r="M141" s="74">
        <f t="shared" si="38"/>
        <v>-0.000936620990905009</v>
      </c>
      <c r="N141" s="75">
        <f t="shared" si="39"/>
        <v>0.08676539344827816</v>
      </c>
      <c r="O141" s="70">
        <v>42350257</v>
      </c>
      <c r="P141" s="72">
        <v>-407190</v>
      </c>
      <c r="Q141" s="73">
        <f t="shared" si="40"/>
        <v>41943067</v>
      </c>
      <c r="R141" s="74">
        <f t="shared" si="41"/>
        <v>-0.009614817685758082</v>
      </c>
      <c r="S141" s="75">
        <f t="shared" si="42"/>
        <v>0.016738684272030544</v>
      </c>
      <c r="T141" s="70">
        <v>8170165</v>
      </c>
      <c r="U141" s="72">
        <v>-83752</v>
      </c>
      <c r="V141" s="73">
        <f t="shared" si="49"/>
        <v>8086413</v>
      </c>
      <c r="W141" s="74">
        <f t="shared" si="43"/>
        <v>-0.010250955764051276</v>
      </c>
      <c r="X141" s="75">
        <f t="shared" si="44"/>
        <v>0.669441568962512</v>
      </c>
      <c r="Y141" s="70">
        <v>326754958</v>
      </c>
      <c r="Z141" s="72">
        <v>2511389</v>
      </c>
      <c r="AA141" s="73">
        <f t="shared" si="50"/>
        <v>329266347</v>
      </c>
      <c r="AB141" s="74">
        <f t="shared" si="45"/>
        <v>0.007685848182294452</v>
      </c>
      <c r="AC141" s="75">
        <f t="shared" si="46"/>
        <v>0.020653088925861172</v>
      </c>
      <c r="AD141" s="70">
        <v>10080789</v>
      </c>
      <c r="AE141" s="75">
        <f t="shared" si="47"/>
        <v>3.9336138012266155E-06</v>
      </c>
      <c r="AF141" s="70">
        <v>1920</v>
      </c>
      <c r="AG141" s="70">
        <v>488100789</v>
      </c>
      <c r="AH141" s="72">
        <v>1966450</v>
      </c>
      <c r="AI141" s="73">
        <v>490067239</v>
      </c>
      <c r="AJ141" s="74">
        <f t="shared" si="48"/>
        <v>0.004028778572615665</v>
      </c>
      <c r="AK141" s="70">
        <v>0</v>
      </c>
      <c r="AL141" s="70">
        <v>0</v>
      </c>
      <c r="AM141" s="25">
        <v>0</v>
      </c>
      <c r="AN141" s="76"/>
    </row>
    <row r="142" spans="1:40" ht="12.75">
      <c r="A142" s="67" t="s">
        <v>289</v>
      </c>
      <c r="B142" s="68" t="s">
        <v>288</v>
      </c>
      <c r="C142" s="24">
        <v>2</v>
      </c>
      <c r="D142" s="24"/>
      <c r="E142" s="69">
        <f t="shared" si="34"/>
        <v>0.049894750695570866</v>
      </c>
      <c r="F142" s="70">
        <v>23913918</v>
      </c>
      <c r="G142" s="71">
        <f t="shared" si="35"/>
        <v>0.0008164248006821078</v>
      </c>
      <c r="H142" s="70">
        <v>391302</v>
      </c>
      <c r="I142" s="71">
        <f t="shared" si="36"/>
        <v>0.00040702313441246473</v>
      </c>
      <c r="J142" s="70">
        <v>195081</v>
      </c>
      <c r="K142" s="72">
        <v>-183</v>
      </c>
      <c r="L142" s="73">
        <f t="shared" si="37"/>
        <v>194898</v>
      </c>
      <c r="M142" s="74">
        <f t="shared" si="38"/>
        <v>-0.0009380718778353607</v>
      </c>
      <c r="N142" s="75">
        <f t="shared" si="39"/>
        <v>0.052293835988999275</v>
      </c>
      <c r="O142" s="70">
        <v>25063769</v>
      </c>
      <c r="P142" s="72">
        <v>-1707</v>
      </c>
      <c r="Q142" s="73">
        <f t="shared" si="40"/>
        <v>25062062</v>
      </c>
      <c r="R142" s="74">
        <f t="shared" si="41"/>
        <v>-6.810627723228697E-05</v>
      </c>
      <c r="S142" s="75">
        <f t="shared" si="42"/>
        <v>0.004726121935898846</v>
      </c>
      <c r="T142" s="70">
        <v>2265170</v>
      </c>
      <c r="U142" s="72">
        <v>0</v>
      </c>
      <c r="V142" s="73">
        <f t="shared" si="49"/>
        <v>2265170</v>
      </c>
      <c r="W142" s="74">
        <f t="shared" si="43"/>
        <v>0</v>
      </c>
      <c r="X142" s="75">
        <f t="shared" si="44"/>
        <v>0.8729065740456903</v>
      </c>
      <c r="Y142" s="70">
        <v>418372994</v>
      </c>
      <c r="Z142" s="72">
        <v>11714943</v>
      </c>
      <c r="AA142" s="73">
        <f t="shared" si="50"/>
        <v>430087937</v>
      </c>
      <c r="AB142" s="74">
        <f t="shared" si="45"/>
        <v>0.028001193117163772</v>
      </c>
      <c r="AC142" s="75">
        <f t="shared" si="46"/>
        <v>0.01895526939874614</v>
      </c>
      <c r="AD142" s="70">
        <v>9085019</v>
      </c>
      <c r="AE142" s="75">
        <f t="shared" si="47"/>
        <v>0</v>
      </c>
      <c r="AF142" s="70">
        <v>0</v>
      </c>
      <c r="AG142" s="70">
        <v>479287253</v>
      </c>
      <c r="AH142" s="72">
        <v>11713053</v>
      </c>
      <c r="AI142" s="73">
        <v>491000306</v>
      </c>
      <c r="AJ142" s="74">
        <f t="shared" si="48"/>
        <v>0.024438482197647764</v>
      </c>
      <c r="AK142" s="70">
        <v>0</v>
      </c>
      <c r="AL142" s="70">
        <v>0</v>
      </c>
      <c r="AM142" s="25">
        <v>0</v>
      </c>
      <c r="AN142" s="76"/>
    </row>
    <row r="143" spans="1:40" ht="12.75">
      <c r="A143" s="67" t="s">
        <v>291</v>
      </c>
      <c r="B143" s="68" t="s">
        <v>290</v>
      </c>
      <c r="C143" s="24">
        <v>3</v>
      </c>
      <c r="D143" s="24"/>
      <c r="E143" s="69">
        <f t="shared" si="34"/>
        <v>0.05190074060272727</v>
      </c>
      <c r="F143" s="70">
        <v>29061021</v>
      </c>
      <c r="G143" s="71">
        <f t="shared" si="35"/>
        <v>0.10499988542412142</v>
      </c>
      <c r="H143" s="70">
        <v>58793070</v>
      </c>
      <c r="I143" s="71">
        <f t="shared" si="36"/>
        <v>0.10505073957644673</v>
      </c>
      <c r="J143" s="70">
        <v>58821545</v>
      </c>
      <c r="K143" s="72">
        <v>-55093</v>
      </c>
      <c r="L143" s="73">
        <f t="shared" si="37"/>
        <v>58766452</v>
      </c>
      <c r="M143" s="74">
        <f t="shared" si="38"/>
        <v>-0.0009366125966259472</v>
      </c>
      <c r="N143" s="75">
        <f t="shared" si="39"/>
        <v>0.18900311915171109</v>
      </c>
      <c r="O143" s="70">
        <v>105829388</v>
      </c>
      <c r="P143" s="72">
        <v>0</v>
      </c>
      <c r="Q143" s="73">
        <f t="shared" si="40"/>
        <v>105829388</v>
      </c>
      <c r="R143" s="74">
        <f t="shared" si="41"/>
        <v>0</v>
      </c>
      <c r="S143" s="75">
        <f t="shared" si="42"/>
        <v>0.12377024323649105</v>
      </c>
      <c r="T143" s="70">
        <v>69303243</v>
      </c>
      <c r="U143" s="72">
        <v>0</v>
      </c>
      <c r="V143" s="73">
        <f t="shared" si="49"/>
        <v>69303243</v>
      </c>
      <c r="W143" s="74">
        <f t="shared" si="43"/>
        <v>0</v>
      </c>
      <c r="X143" s="75">
        <f t="shared" si="44"/>
        <v>0.35565191200513235</v>
      </c>
      <c r="Y143" s="70">
        <v>199141815</v>
      </c>
      <c r="Z143" s="72">
        <v>-7965673</v>
      </c>
      <c r="AA143" s="73">
        <f t="shared" si="50"/>
        <v>191176142</v>
      </c>
      <c r="AB143" s="74">
        <f t="shared" si="45"/>
        <v>-0.040000002008618835</v>
      </c>
      <c r="AC143" s="75">
        <f t="shared" si="46"/>
        <v>0.014201222506675873</v>
      </c>
      <c r="AD143" s="70">
        <v>7951756</v>
      </c>
      <c r="AE143" s="75">
        <f t="shared" si="47"/>
        <v>0.05542213749669424</v>
      </c>
      <c r="AF143" s="70">
        <v>31032773</v>
      </c>
      <c r="AG143" s="70">
        <v>559934611</v>
      </c>
      <c r="AH143" s="72">
        <v>-8020766</v>
      </c>
      <c r="AI143" s="73">
        <v>551913845</v>
      </c>
      <c r="AJ143" s="74">
        <f t="shared" si="48"/>
        <v>-0.014324469040546593</v>
      </c>
      <c r="AK143" s="70">
        <v>0</v>
      </c>
      <c r="AL143" s="70">
        <v>26398</v>
      </c>
      <c r="AM143" s="25">
        <v>0</v>
      </c>
      <c r="AN143" s="76"/>
    </row>
    <row r="144" spans="1:40" ht="12.75">
      <c r="A144" s="67" t="s">
        <v>293</v>
      </c>
      <c r="B144" s="68" t="s">
        <v>292</v>
      </c>
      <c r="C144" s="24">
        <v>3</v>
      </c>
      <c r="D144" s="24"/>
      <c r="E144" s="69">
        <f t="shared" si="34"/>
        <v>0.04956099789348515</v>
      </c>
      <c r="F144" s="70">
        <v>25468315</v>
      </c>
      <c r="G144" s="71">
        <f t="shared" si="35"/>
        <v>0.002962527079278238</v>
      </c>
      <c r="H144" s="70">
        <v>1522378</v>
      </c>
      <c r="I144" s="71">
        <f t="shared" si="36"/>
        <v>0.00032447184777484577</v>
      </c>
      <c r="J144" s="70">
        <v>166739</v>
      </c>
      <c r="K144" s="72">
        <v>-156</v>
      </c>
      <c r="L144" s="73">
        <f t="shared" si="37"/>
        <v>166583</v>
      </c>
      <c r="M144" s="74">
        <f t="shared" si="38"/>
        <v>-0.0009355939522247345</v>
      </c>
      <c r="N144" s="75">
        <f t="shared" si="39"/>
        <v>0.11649712570394992</v>
      </c>
      <c r="O144" s="70">
        <v>59865330</v>
      </c>
      <c r="P144" s="72">
        <v>-617168</v>
      </c>
      <c r="Q144" s="73">
        <f t="shared" si="40"/>
        <v>59248162</v>
      </c>
      <c r="R144" s="74">
        <f t="shared" si="41"/>
        <v>-0.01030927249544937</v>
      </c>
      <c r="S144" s="75">
        <f t="shared" si="42"/>
        <v>0.014527723508754134</v>
      </c>
      <c r="T144" s="70">
        <v>7465480</v>
      </c>
      <c r="U144" s="72">
        <v>0</v>
      </c>
      <c r="V144" s="73">
        <f t="shared" si="49"/>
        <v>7465480</v>
      </c>
      <c r="W144" s="74">
        <f t="shared" si="43"/>
        <v>0</v>
      </c>
      <c r="X144" s="75">
        <f t="shared" si="44"/>
        <v>0.7898968512715889</v>
      </c>
      <c r="Y144" s="70">
        <v>405910750</v>
      </c>
      <c r="Z144" s="72">
        <v>11597450</v>
      </c>
      <c r="AA144" s="73">
        <f t="shared" si="50"/>
        <v>417508200</v>
      </c>
      <c r="AB144" s="74">
        <f t="shared" si="45"/>
        <v>0.02857142857142857</v>
      </c>
      <c r="AC144" s="75">
        <f t="shared" si="46"/>
        <v>0.02623030269516877</v>
      </c>
      <c r="AD144" s="70">
        <v>13479180</v>
      </c>
      <c r="AE144" s="75">
        <f t="shared" si="47"/>
        <v>0</v>
      </c>
      <c r="AF144" s="70">
        <v>0</v>
      </c>
      <c r="AG144" s="70">
        <v>513878172</v>
      </c>
      <c r="AH144" s="72">
        <v>10980126</v>
      </c>
      <c r="AI144" s="73">
        <v>524858298</v>
      </c>
      <c r="AJ144" s="74">
        <f t="shared" si="48"/>
        <v>0.021367177277185456</v>
      </c>
      <c r="AK144" s="70">
        <v>0</v>
      </c>
      <c r="AL144" s="70">
        <v>7755</v>
      </c>
      <c r="AM144" s="25">
        <v>0</v>
      </c>
      <c r="AN144" s="76"/>
    </row>
    <row r="145" spans="1:40" ht="12.75">
      <c r="A145" s="67" t="s">
        <v>295</v>
      </c>
      <c r="B145" s="68" t="s">
        <v>294</v>
      </c>
      <c r="C145" s="24">
        <v>3</v>
      </c>
      <c r="D145" s="24"/>
      <c r="E145" s="69">
        <f t="shared" si="34"/>
        <v>0.037955167539107444</v>
      </c>
      <c r="F145" s="70">
        <v>20920358</v>
      </c>
      <c r="G145" s="71">
        <f t="shared" si="35"/>
        <v>0.011625399930539241</v>
      </c>
      <c r="H145" s="70">
        <v>6407758</v>
      </c>
      <c r="I145" s="71">
        <f t="shared" si="36"/>
        <v>0.000813610973487178</v>
      </c>
      <c r="J145" s="70">
        <v>448451</v>
      </c>
      <c r="K145" s="72">
        <v>-420</v>
      </c>
      <c r="L145" s="73">
        <f t="shared" si="37"/>
        <v>448031</v>
      </c>
      <c r="M145" s="74">
        <f t="shared" si="38"/>
        <v>-0.0009365571712405591</v>
      </c>
      <c r="N145" s="75">
        <f t="shared" si="39"/>
        <v>0.2924556630678158</v>
      </c>
      <c r="O145" s="70">
        <v>161197475</v>
      </c>
      <c r="P145" s="72">
        <v>-915206</v>
      </c>
      <c r="Q145" s="73">
        <f t="shared" si="40"/>
        <v>160282269</v>
      </c>
      <c r="R145" s="74">
        <f t="shared" si="41"/>
        <v>-0.005677545507459096</v>
      </c>
      <c r="S145" s="75">
        <f t="shared" si="42"/>
        <v>0.026163535165233787</v>
      </c>
      <c r="T145" s="70">
        <v>14420975</v>
      </c>
      <c r="U145" s="72">
        <v>0</v>
      </c>
      <c r="V145" s="73">
        <f t="shared" si="49"/>
        <v>14420975</v>
      </c>
      <c r="W145" s="74">
        <f t="shared" si="43"/>
        <v>0</v>
      </c>
      <c r="X145" s="75">
        <f t="shared" si="44"/>
        <v>0.6080670292463709</v>
      </c>
      <c r="Y145" s="70">
        <v>335158050</v>
      </c>
      <c r="Z145" s="72">
        <v>2335365</v>
      </c>
      <c r="AA145" s="73">
        <f t="shared" si="50"/>
        <v>337493415</v>
      </c>
      <c r="AB145" s="74">
        <f t="shared" si="45"/>
        <v>0.006967951388904429</v>
      </c>
      <c r="AC145" s="75">
        <f t="shared" si="46"/>
        <v>0.022919594077445652</v>
      </c>
      <c r="AD145" s="70">
        <v>12632960</v>
      </c>
      <c r="AE145" s="75">
        <f t="shared" si="47"/>
        <v>0</v>
      </c>
      <c r="AF145" s="70">
        <v>0</v>
      </c>
      <c r="AG145" s="70">
        <v>551186027</v>
      </c>
      <c r="AH145" s="72">
        <v>1419739</v>
      </c>
      <c r="AI145" s="73">
        <v>552605766</v>
      </c>
      <c r="AJ145" s="74">
        <f t="shared" si="48"/>
        <v>0.0025757891718107724</v>
      </c>
      <c r="AK145" s="70">
        <v>0</v>
      </c>
      <c r="AL145" s="70">
        <v>62610</v>
      </c>
      <c r="AM145" s="25">
        <v>0</v>
      </c>
      <c r="AN145" s="76"/>
    </row>
    <row r="146" spans="1:40" ht="12.75">
      <c r="A146" s="67" t="s">
        <v>297</v>
      </c>
      <c r="B146" s="68" t="s">
        <v>296</v>
      </c>
      <c r="C146" s="24">
        <v>3</v>
      </c>
      <c r="D146" s="24"/>
      <c r="E146" s="69">
        <f t="shared" si="34"/>
        <v>0.03335329888787721</v>
      </c>
      <c r="F146" s="70">
        <v>6243651</v>
      </c>
      <c r="G146" s="71">
        <f t="shared" si="35"/>
        <v>0.004377480553216002</v>
      </c>
      <c r="H146" s="70">
        <v>819453</v>
      </c>
      <c r="I146" s="71">
        <f t="shared" si="36"/>
        <v>0.0006612057469493234</v>
      </c>
      <c r="J146" s="70">
        <v>123776</v>
      </c>
      <c r="K146" s="72">
        <v>-116</v>
      </c>
      <c r="L146" s="73">
        <f t="shared" si="37"/>
        <v>123660</v>
      </c>
      <c r="M146" s="74">
        <f t="shared" si="38"/>
        <v>-0.00093717683557394</v>
      </c>
      <c r="N146" s="75">
        <f t="shared" si="39"/>
        <v>0.17550534421136874</v>
      </c>
      <c r="O146" s="70">
        <v>32854145</v>
      </c>
      <c r="P146" s="72">
        <v>-338703</v>
      </c>
      <c r="Q146" s="73">
        <f t="shared" si="40"/>
        <v>32515442</v>
      </c>
      <c r="R146" s="74">
        <f t="shared" si="41"/>
        <v>-0.010309292784822129</v>
      </c>
      <c r="S146" s="75">
        <f t="shared" si="42"/>
        <v>0.018975850653485286</v>
      </c>
      <c r="T146" s="70">
        <v>3552230</v>
      </c>
      <c r="U146" s="72">
        <v>0</v>
      </c>
      <c r="V146" s="73">
        <f t="shared" si="49"/>
        <v>3552230</v>
      </c>
      <c r="W146" s="74">
        <f t="shared" si="43"/>
        <v>0</v>
      </c>
      <c r="X146" s="75">
        <f t="shared" si="44"/>
        <v>0.7524408524786975</v>
      </c>
      <c r="Y146" s="70">
        <v>140854975</v>
      </c>
      <c r="Z146" s="72">
        <v>4024428</v>
      </c>
      <c r="AA146" s="73">
        <f t="shared" si="50"/>
        <v>144879403</v>
      </c>
      <c r="AB146" s="74">
        <f t="shared" si="45"/>
        <v>0.028571429585642964</v>
      </c>
      <c r="AC146" s="75">
        <f t="shared" si="46"/>
        <v>0.01468596746840588</v>
      </c>
      <c r="AD146" s="70">
        <v>2749175</v>
      </c>
      <c r="AE146" s="75">
        <f t="shared" si="47"/>
        <v>0</v>
      </c>
      <c r="AF146" s="70">
        <v>0</v>
      </c>
      <c r="AG146" s="70">
        <v>187197405</v>
      </c>
      <c r="AH146" s="72">
        <v>3685609</v>
      </c>
      <c r="AI146" s="73">
        <v>190883014</v>
      </c>
      <c r="AJ146" s="74">
        <f t="shared" si="48"/>
        <v>0.019688355188470695</v>
      </c>
      <c r="AK146" s="70">
        <v>0</v>
      </c>
      <c r="AL146" s="70">
        <v>0</v>
      </c>
      <c r="AM146" s="25">
        <v>0</v>
      </c>
      <c r="AN146" s="76"/>
    </row>
    <row r="147" spans="1:40" ht="12.75">
      <c r="A147" s="67" t="s">
        <v>299</v>
      </c>
      <c r="B147" s="68" t="s">
        <v>298</v>
      </c>
      <c r="C147" s="24">
        <v>2</v>
      </c>
      <c r="D147" s="24"/>
      <c r="E147" s="69">
        <f t="shared" si="34"/>
        <v>0.0033138471161885145</v>
      </c>
      <c r="F147" s="70">
        <v>22367</v>
      </c>
      <c r="G147" s="71">
        <f t="shared" si="35"/>
        <v>0.004877208978307761</v>
      </c>
      <c r="H147" s="70">
        <v>32919</v>
      </c>
      <c r="I147" s="71">
        <f t="shared" si="36"/>
        <v>0.00019867970594218259</v>
      </c>
      <c r="J147" s="70">
        <v>1341</v>
      </c>
      <c r="K147" s="72">
        <v>-1</v>
      </c>
      <c r="L147" s="73">
        <f t="shared" si="37"/>
        <v>1340</v>
      </c>
      <c r="M147" s="74">
        <f t="shared" si="38"/>
        <v>-0.0007457121551081282</v>
      </c>
      <c r="N147" s="75">
        <f t="shared" si="39"/>
        <v>0.18502918043361957</v>
      </c>
      <c r="O147" s="70">
        <v>1248865</v>
      </c>
      <c r="P147" s="72">
        <v>-12875</v>
      </c>
      <c r="Q147" s="73">
        <f t="shared" si="40"/>
        <v>1235990</v>
      </c>
      <c r="R147" s="74">
        <f t="shared" si="41"/>
        <v>-0.010309360899696925</v>
      </c>
      <c r="S147" s="75">
        <f t="shared" si="42"/>
        <v>0</v>
      </c>
      <c r="T147" s="70">
        <v>0</v>
      </c>
      <c r="U147" s="72">
        <v>0</v>
      </c>
      <c r="V147" s="73">
        <f t="shared" si="49"/>
        <v>0</v>
      </c>
      <c r="W147" s="74" t="e">
        <f t="shared" si="43"/>
        <v>#DIV/0!</v>
      </c>
      <c r="X147" s="75">
        <f t="shared" si="44"/>
        <v>0.806581083765942</v>
      </c>
      <c r="Y147" s="70">
        <v>5444065</v>
      </c>
      <c r="Z147" s="72">
        <v>155545</v>
      </c>
      <c r="AA147" s="73">
        <f t="shared" si="50"/>
        <v>5599610</v>
      </c>
      <c r="AB147" s="74">
        <f t="shared" si="45"/>
        <v>0.02857148105322034</v>
      </c>
      <c r="AC147" s="75">
        <f t="shared" si="46"/>
        <v>0</v>
      </c>
      <c r="AD147" s="70">
        <v>0</v>
      </c>
      <c r="AE147" s="75">
        <f t="shared" si="47"/>
        <v>0</v>
      </c>
      <c r="AF147" s="70">
        <v>0</v>
      </c>
      <c r="AG147" s="70">
        <v>6749557</v>
      </c>
      <c r="AH147" s="72">
        <v>142669</v>
      </c>
      <c r="AI147" s="73">
        <v>6892226</v>
      </c>
      <c r="AJ147" s="74">
        <f t="shared" si="48"/>
        <v>0.02113753539676752</v>
      </c>
      <c r="AK147" s="70">
        <v>0</v>
      </c>
      <c r="AL147" s="70">
        <v>0</v>
      </c>
      <c r="AM147" s="25">
        <v>0</v>
      </c>
      <c r="AN147" s="76"/>
    </row>
    <row r="148" spans="1:40" ht="12.75">
      <c r="A148" s="67" t="s">
        <v>301</v>
      </c>
      <c r="B148" s="68" t="s">
        <v>300</v>
      </c>
      <c r="C148" s="24">
        <v>3</v>
      </c>
      <c r="D148" s="24"/>
      <c r="E148" s="69">
        <f t="shared" si="34"/>
        <v>0.031360704729944754</v>
      </c>
      <c r="F148" s="70">
        <v>12053747</v>
      </c>
      <c r="G148" s="71">
        <f t="shared" si="35"/>
        <v>0.002665549341142748</v>
      </c>
      <c r="H148" s="70">
        <v>1024526</v>
      </c>
      <c r="I148" s="71">
        <f t="shared" si="36"/>
        <v>0.00021506495651407758</v>
      </c>
      <c r="J148" s="70">
        <v>82662</v>
      </c>
      <c r="K148" s="72">
        <v>-77</v>
      </c>
      <c r="L148" s="73">
        <f t="shared" si="37"/>
        <v>82585</v>
      </c>
      <c r="M148" s="74">
        <f t="shared" si="38"/>
        <v>-0.0009315041978176187</v>
      </c>
      <c r="N148" s="75">
        <f t="shared" si="39"/>
        <v>0.07768851456685746</v>
      </c>
      <c r="O148" s="70">
        <v>29860225</v>
      </c>
      <c r="P148" s="72">
        <v>-179453</v>
      </c>
      <c r="Q148" s="73">
        <f t="shared" si="40"/>
        <v>29680772</v>
      </c>
      <c r="R148" s="74">
        <f t="shared" si="41"/>
        <v>-0.006009767173556127</v>
      </c>
      <c r="S148" s="75">
        <f t="shared" si="42"/>
        <v>0.010824431407158781</v>
      </c>
      <c r="T148" s="70">
        <v>4160460</v>
      </c>
      <c r="U148" s="72">
        <v>0</v>
      </c>
      <c r="V148" s="73">
        <f t="shared" si="49"/>
        <v>4160460</v>
      </c>
      <c r="W148" s="74">
        <f t="shared" si="43"/>
        <v>0</v>
      </c>
      <c r="X148" s="75">
        <f t="shared" si="44"/>
        <v>0.855140527147983</v>
      </c>
      <c r="Y148" s="70">
        <v>328680355</v>
      </c>
      <c r="Z148" s="72">
        <v>5029446</v>
      </c>
      <c r="AA148" s="73">
        <f t="shared" si="50"/>
        <v>333709801</v>
      </c>
      <c r="AB148" s="74">
        <f t="shared" si="45"/>
        <v>0.015301936740332412</v>
      </c>
      <c r="AC148" s="75">
        <f t="shared" si="46"/>
        <v>0.022105207850399065</v>
      </c>
      <c r="AD148" s="70">
        <v>8496320</v>
      </c>
      <c r="AE148" s="75">
        <f t="shared" si="47"/>
        <v>0</v>
      </c>
      <c r="AF148" s="70">
        <v>0</v>
      </c>
      <c r="AG148" s="70">
        <v>384358295</v>
      </c>
      <c r="AH148" s="72">
        <v>4849916</v>
      </c>
      <c r="AI148" s="73">
        <v>389208211</v>
      </c>
      <c r="AJ148" s="74">
        <f t="shared" si="48"/>
        <v>0.012618216031996915</v>
      </c>
      <c r="AK148" s="70">
        <v>6580</v>
      </c>
      <c r="AL148" s="70">
        <v>4800</v>
      </c>
      <c r="AM148" s="25">
        <v>0</v>
      </c>
      <c r="AN148" s="76"/>
    </row>
    <row r="149" spans="1:40" ht="12.75">
      <c r="A149" s="67" t="s">
        <v>303</v>
      </c>
      <c r="B149" s="68" t="s">
        <v>302</v>
      </c>
      <c r="C149" s="24">
        <v>3</v>
      </c>
      <c r="D149" s="24"/>
      <c r="E149" s="69">
        <f t="shared" si="34"/>
        <v>0.05445730245102778</v>
      </c>
      <c r="F149" s="70">
        <v>32641706</v>
      </c>
      <c r="G149" s="71">
        <f t="shared" si="35"/>
        <v>0.003839699827817812</v>
      </c>
      <c r="H149" s="70">
        <v>2301516</v>
      </c>
      <c r="I149" s="71">
        <f t="shared" si="36"/>
        <v>0.00046713882105901974</v>
      </c>
      <c r="J149" s="70">
        <v>280003</v>
      </c>
      <c r="K149" s="72">
        <v>-262</v>
      </c>
      <c r="L149" s="73">
        <f t="shared" si="37"/>
        <v>279741</v>
      </c>
      <c r="M149" s="74">
        <f t="shared" si="38"/>
        <v>-0.0009357042603114966</v>
      </c>
      <c r="N149" s="75">
        <f t="shared" si="39"/>
        <v>0.08303125068506008</v>
      </c>
      <c r="O149" s="70">
        <v>49768930</v>
      </c>
      <c r="P149" s="72">
        <v>-502845</v>
      </c>
      <c r="Q149" s="73">
        <f t="shared" si="40"/>
        <v>49266085</v>
      </c>
      <c r="R149" s="74">
        <f t="shared" si="41"/>
        <v>-0.010103592743504834</v>
      </c>
      <c r="S149" s="75">
        <f t="shared" si="42"/>
        <v>0.054008526993944844</v>
      </c>
      <c r="T149" s="70">
        <v>32372710</v>
      </c>
      <c r="U149" s="72">
        <v>0</v>
      </c>
      <c r="V149" s="73">
        <f t="shared" si="49"/>
        <v>32372710</v>
      </c>
      <c r="W149" s="74">
        <f t="shared" si="43"/>
        <v>0</v>
      </c>
      <c r="X149" s="75">
        <f t="shared" si="44"/>
        <v>0.7775167259765341</v>
      </c>
      <c r="Y149" s="70">
        <v>466043510</v>
      </c>
      <c r="Z149" s="72">
        <v>12795624</v>
      </c>
      <c r="AA149" s="73">
        <f t="shared" si="50"/>
        <v>478839134</v>
      </c>
      <c r="AB149" s="74">
        <f t="shared" si="45"/>
        <v>0.027455857072229157</v>
      </c>
      <c r="AC149" s="75">
        <f t="shared" si="46"/>
        <v>0.026679355244556398</v>
      </c>
      <c r="AD149" s="70">
        <v>15991605</v>
      </c>
      <c r="AE149" s="75">
        <f t="shared" si="47"/>
        <v>0</v>
      </c>
      <c r="AF149" s="70">
        <v>0</v>
      </c>
      <c r="AG149" s="70">
        <v>599399980</v>
      </c>
      <c r="AH149" s="72">
        <v>12292517</v>
      </c>
      <c r="AI149" s="73">
        <v>611692497</v>
      </c>
      <c r="AJ149" s="74">
        <f t="shared" si="48"/>
        <v>0.020508037053988556</v>
      </c>
      <c r="AK149" s="70">
        <v>0</v>
      </c>
      <c r="AL149" s="70">
        <v>0</v>
      </c>
      <c r="AM149" s="25">
        <v>0</v>
      </c>
      <c r="AN149" s="76"/>
    </row>
    <row r="150" spans="1:40" ht="12.75">
      <c r="A150" s="67" t="s">
        <v>305</v>
      </c>
      <c r="B150" s="68" t="s">
        <v>304</v>
      </c>
      <c r="C150" s="24">
        <v>4</v>
      </c>
      <c r="D150" s="24"/>
      <c r="E150" s="69">
        <f t="shared" si="34"/>
        <v>0.032121394911608155</v>
      </c>
      <c r="F150" s="70">
        <v>625140620</v>
      </c>
      <c r="G150" s="71">
        <f t="shared" si="35"/>
        <v>0.006480737182365617</v>
      </c>
      <c r="H150" s="70">
        <v>126126903</v>
      </c>
      <c r="I150" s="71">
        <f t="shared" si="36"/>
        <v>0.007020570873385131</v>
      </c>
      <c r="J150" s="70">
        <v>136633046</v>
      </c>
      <c r="K150" s="72">
        <v>-127973</v>
      </c>
      <c r="L150" s="73">
        <f t="shared" si="37"/>
        <v>136505073</v>
      </c>
      <c r="M150" s="74">
        <f t="shared" si="38"/>
        <v>-0.0009366182175284301</v>
      </c>
      <c r="N150" s="75">
        <f t="shared" si="39"/>
        <v>0.6710382552078593</v>
      </c>
      <c r="O150" s="70">
        <v>13059621852</v>
      </c>
      <c r="P150" s="72">
        <v>-266381361</v>
      </c>
      <c r="Q150" s="73">
        <f t="shared" si="40"/>
        <v>12793240491</v>
      </c>
      <c r="R150" s="74">
        <f t="shared" si="41"/>
        <v>-0.020397325743333476</v>
      </c>
      <c r="S150" s="75">
        <f t="shared" si="42"/>
        <v>0.27979302092209285</v>
      </c>
      <c r="T150" s="70">
        <v>5445279791</v>
      </c>
      <c r="U150" s="72">
        <v>-54496263</v>
      </c>
      <c r="V150" s="73">
        <f t="shared" si="49"/>
        <v>5390783528</v>
      </c>
      <c r="W150" s="74">
        <f t="shared" si="43"/>
        <v>-0.010007982159166888</v>
      </c>
      <c r="X150" s="75">
        <f t="shared" si="44"/>
        <v>0.003399641949063736</v>
      </c>
      <c r="Y150" s="70">
        <v>66163200</v>
      </c>
      <c r="Z150" s="72">
        <v>-2646528</v>
      </c>
      <c r="AA150" s="73">
        <f t="shared" si="50"/>
        <v>63516672</v>
      </c>
      <c r="AB150" s="74">
        <f t="shared" si="45"/>
        <v>-0.04</v>
      </c>
      <c r="AC150" s="75">
        <f t="shared" si="46"/>
        <v>0.00014637895362516884</v>
      </c>
      <c r="AD150" s="70">
        <v>2848800</v>
      </c>
      <c r="AE150" s="75">
        <f t="shared" si="47"/>
        <v>0</v>
      </c>
      <c r="AF150" s="70">
        <v>0</v>
      </c>
      <c r="AG150" s="70">
        <v>19461814212</v>
      </c>
      <c r="AH150" s="72">
        <v>-323652125</v>
      </c>
      <c r="AI150" s="73">
        <v>19138162087</v>
      </c>
      <c r="AJ150" s="74">
        <f t="shared" si="48"/>
        <v>-0.016630110711900573</v>
      </c>
      <c r="AK150" s="70">
        <v>6933082</v>
      </c>
      <c r="AL150" s="70">
        <v>159143161</v>
      </c>
      <c r="AM150" s="25">
        <v>0</v>
      </c>
      <c r="AN150" s="76"/>
    </row>
    <row r="151" spans="1:40" ht="12.75">
      <c r="A151" s="67" t="s">
        <v>307</v>
      </c>
      <c r="B151" s="68" t="s">
        <v>306</v>
      </c>
      <c r="C151" s="24">
        <v>3</v>
      </c>
      <c r="D151" s="24"/>
      <c r="E151" s="69">
        <f t="shared" si="34"/>
        <v>0.03873222630020462</v>
      </c>
      <c r="F151" s="70">
        <v>64891903</v>
      </c>
      <c r="G151" s="71">
        <f t="shared" si="35"/>
        <v>0.009561750041730377</v>
      </c>
      <c r="H151" s="70">
        <v>16019739</v>
      </c>
      <c r="I151" s="71">
        <f t="shared" si="36"/>
        <v>0.007118493297671046</v>
      </c>
      <c r="J151" s="70">
        <v>11926311</v>
      </c>
      <c r="K151" s="72">
        <v>-11170</v>
      </c>
      <c r="L151" s="73">
        <f t="shared" si="37"/>
        <v>11915141</v>
      </c>
      <c r="M151" s="74">
        <f t="shared" si="38"/>
        <v>-0.0009365846656187315</v>
      </c>
      <c r="N151" s="75">
        <f t="shared" si="39"/>
        <v>0.49716911302436506</v>
      </c>
      <c r="O151" s="70">
        <v>832956247</v>
      </c>
      <c r="P151" s="72">
        <v>-9538864</v>
      </c>
      <c r="Q151" s="73">
        <f t="shared" si="40"/>
        <v>823417383</v>
      </c>
      <c r="R151" s="74">
        <f t="shared" si="41"/>
        <v>-0.011451818789228673</v>
      </c>
      <c r="S151" s="75">
        <f t="shared" si="42"/>
        <v>0.054920221295209445</v>
      </c>
      <c r="T151" s="70">
        <v>92013241</v>
      </c>
      <c r="U151" s="72">
        <v>-1053136</v>
      </c>
      <c r="V151" s="73">
        <f t="shared" si="49"/>
        <v>90960105</v>
      </c>
      <c r="W151" s="74">
        <f t="shared" si="43"/>
        <v>-0.011445483156060116</v>
      </c>
      <c r="X151" s="75">
        <f t="shared" si="44"/>
        <v>0.3808772543640401</v>
      </c>
      <c r="Y151" s="70">
        <v>638121074</v>
      </c>
      <c r="Z151" s="72">
        <v>-15574945</v>
      </c>
      <c r="AA151" s="73">
        <f t="shared" si="50"/>
        <v>622546129</v>
      </c>
      <c r="AB151" s="74">
        <f t="shared" si="45"/>
        <v>-0.02440750765739481</v>
      </c>
      <c r="AC151" s="75">
        <f t="shared" si="46"/>
        <v>0.011620941676779387</v>
      </c>
      <c r="AD151" s="70">
        <v>19469705</v>
      </c>
      <c r="AE151" s="75">
        <f t="shared" si="47"/>
        <v>0</v>
      </c>
      <c r="AF151" s="70">
        <v>0</v>
      </c>
      <c r="AG151" s="70">
        <v>1675398220</v>
      </c>
      <c r="AH151" s="72">
        <v>-26178115</v>
      </c>
      <c r="AI151" s="73">
        <v>1649220105</v>
      </c>
      <c r="AJ151" s="74">
        <f t="shared" si="48"/>
        <v>-0.015625010631800718</v>
      </c>
      <c r="AK151" s="70">
        <v>8176600</v>
      </c>
      <c r="AL151" s="70">
        <v>7990985</v>
      </c>
      <c r="AM151" s="25">
        <v>0</v>
      </c>
      <c r="AN151" s="76"/>
    </row>
    <row r="152" spans="1:40" ht="12.75">
      <c r="A152" s="67" t="s">
        <v>309</v>
      </c>
      <c r="B152" s="68" t="s">
        <v>308</v>
      </c>
      <c r="C152" s="24">
        <v>3</v>
      </c>
      <c r="D152" s="24"/>
      <c r="E152" s="69">
        <f t="shared" si="34"/>
        <v>0.01583887638245194</v>
      </c>
      <c r="F152" s="70">
        <v>5421031</v>
      </c>
      <c r="G152" s="71">
        <f t="shared" si="35"/>
        <v>0.008861425215377392</v>
      </c>
      <c r="H152" s="70">
        <v>3032921</v>
      </c>
      <c r="I152" s="71">
        <f t="shared" si="36"/>
        <v>0.01743095338294435</v>
      </c>
      <c r="J152" s="70">
        <v>5965937</v>
      </c>
      <c r="K152" s="72">
        <v>-5587</v>
      </c>
      <c r="L152" s="73">
        <f t="shared" si="37"/>
        <v>5960350</v>
      </c>
      <c r="M152" s="74">
        <f t="shared" si="38"/>
        <v>-0.0009364832380898424</v>
      </c>
      <c r="N152" s="75">
        <f t="shared" si="39"/>
        <v>0.5215880050213363</v>
      </c>
      <c r="O152" s="70">
        <v>178519276</v>
      </c>
      <c r="P152" s="72">
        <v>-3366248</v>
      </c>
      <c r="Q152" s="73">
        <f t="shared" si="40"/>
        <v>175153028</v>
      </c>
      <c r="R152" s="74">
        <f t="shared" si="41"/>
        <v>-0.01885649592260278</v>
      </c>
      <c r="S152" s="75">
        <f t="shared" si="42"/>
        <v>0.019768797319650866</v>
      </c>
      <c r="T152" s="70">
        <v>6766090</v>
      </c>
      <c r="U152" s="72">
        <v>-69752</v>
      </c>
      <c r="V152" s="73">
        <f t="shared" si="49"/>
        <v>6696338</v>
      </c>
      <c r="W152" s="74">
        <f t="shared" si="43"/>
        <v>-0.010309055894911242</v>
      </c>
      <c r="X152" s="75">
        <f t="shared" si="44"/>
        <v>0.4034877917934719</v>
      </c>
      <c r="Y152" s="70">
        <v>138098169</v>
      </c>
      <c r="Z152" s="72">
        <v>-5419964</v>
      </c>
      <c r="AA152" s="73">
        <f t="shared" si="50"/>
        <v>132678205</v>
      </c>
      <c r="AB152" s="74">
        <f t="shared" si="45"/>
        <v>-0.03924718219833892</v>
      </c>
      <c r="AC152" s="75">
        <f t="shared" si="46"/>
        <v>0.013024150884767256</v>
      </c>
      <c r="AD152" s="70">
        <v>4457660</v>
      </c>
      <c r="AE152" s="75">
        <f t="shared" si="47"/>
        <v>0</v>
      </c>
      <c r="AF152" s="70">
        <v>0</v>
      </c>
      <c r="AG152" s="70">
        <v>342261084</v>
      </c>
      <c r="AH152" s="72">
        <v>-8861551</v>
      </c>
      <c r="AI152" s="73">
        <v>333399533</v>
      </c>
      <c r="AJ152" s="74">
        <f t="shared" si="48"/>
        <v>-0.02589120240149768</v>
      </c>
      <c r="AK152" s="70">
        <v>0</v>
      </c>
      <c r="AL152" s="70">
        <v>0</v>
      </c>
      <c r="AM152" s="25">
        <v>0</v>
      </c>
      <c r="AN152" s="76"/>
    </row>
    <row r="153" spans="1:40" ht="12.75">
      <c r="A153" s="67" t="s">
        <v>311</v>
      </c>
      <c r="B153" s="68" t="s">
        <v>310</v>
      </c>
      <c r="C153" s="24">
        <v>3</v>
      </c>
      <c r="D153" s="24"/>
      <c r="E153" s="69">
        <f t="shared" si="34"/>
        <v>0.02051722858533111</v>
      </c>
      <c r="F153" s="70">
        <v>28453402</v>
      </c>
      <c r="G153" s="71">
        <f t="shared" si="35"/>
        <v>0.009197617506708576</v>
      </c>
      <c r="H153" s="70">
        <v>12755305</v>
      </c>
      <c r="I153" s="71">
        <f t="shared" si="36"/>
        <v>0.015436077801293023</v>
      </c>
      <c r="J153" s="70">
        <v>21406835</v>
      </c>
      <c r="K153" s="72">
        <v>-20050</v>
      </c>
      <c r="L153" s="73">
        <f t="shared" si="37"/>
        <v>21386785</v>
      </c>
      <c r="M153" s="74">
        <f t="shared" si="38"/>
        <v>-0.0009366167394666236</v>
      </c>
      <c r="N153" s="75">
        <f t="shared" si="39"/>
        <v>0.5581283884189738</v>
      </c>
      <c r="O153" s="70">
        <v>774015425</v>
      </c>
      <c r="P153" s="72">
        <v>-13510664</v>
      </c>
      <c r="Q153" s="73">
        <f t="shared" si="40"/>
        <v>760504761</v>
      </c>
      <c r="R153" s="74">
        <f t="shared" si="41"/>
        <v>-0.017455290377449518</v>
      </c>
      <c r="S153" s="75">
        <f t="shared" si="42"/>
        <v>0.02988840181355749</v>
      </c>
      <c r="T153" s="70">
        <v>41449395</v>
      </c>
      <c r="U153" s="72">
        <v>-666782</v>
      </c>
      <c r="V153" s="73">
        <f t="shared" si="49"/>
        <v>40782613</v>
      </c>
      <c r="W153" s="74">
        <f t="shared" si="43"/>
        <v>-0.01608665216947075</v>
      </c>
      <c r="X153" s="75">
        <f t="shared" si="44"/>
        <v>0.3547155960891561</v>
      </c>
      <c r="Y153" s="70">
        <v>491921480</v>
      </c>
      <c r="Z153" s="72">
        <v>-17087615</v>
      </c>
      <c r="AA153" s="73">
        <f t="shared" si="50"/>
        <v>474833865</v>
      </c>
      <c r="AB153" s="74">
        <f t="shared" si="45"/>
        <v>-0.0347364685111941</v>
      </c>
      <c r="AC153" s="75">
        <f t="shared" si="46"/>
        <v>0.012116689784979857</v>
      </c>
      <c r="AD153" s="70">
        <v>16803490</v>
      </c>
      <c r="AE153" s="75">
        <f t="shared" si="47"/>
        <v>0</v>
      </c>
      <c r="AF153" s="70">
        <v>0</v>
      </c>
      <c r="AG153" s="70">
        <v>1386805332</v>
      </c>
      <c r="AH153" s="72">
        <v>-31285111</v>
      </c>
      <c r="AI153" s="73">
        <v>1355520221</v>
      </c>
      <c r="AJ153" s="74">
        <f t="shared" si="48"/>
        <v>-0.022559122234468015</v>
      </c>
      <c r="AK153" s="70">
        <v>159400</v>
      </c>
      <c r="AL153" s="70">
        <v>199050</v>
      </c>
      <c r="AM153" s="25">
        <v>0</v>
      </c>
      <c r="AN153" s="76"/>
    </row>
    <row r="154" spans="1:40" ht="12.75">
      <c r="A154" s="67" t="s">
        <v>313</v>
      </c>
      <c r="B154" s="68" t="s">
        <v>312</v>
      </c>
      <c r="C154" s="24">
        <v>3</v>
      </c>
      <c r="D154" s="24"/>
      <c r="E154" s="69">
        <f t="shared" si="34"/>
        <v>0.02524908278004576</v>
      </c>
      <c r="F154" s="70">
        <v>17711487</v>
      </c>
      <c r="G154" s="71">
        <f t="shared" si="35"/>
        <v>0.00498960532925382</v>
      </c>
      <c r="H154" s="70">
        <v>3500061</v>
      </c>
      <c r="I154" s="71">
        <f t="shared" si="36"/>
        <v>0.010747301392973311</v>
      </c>
      <c r="J154" s="70">
        <v>7538915</v>
      </c>
      <c r="K154" s="72">
        <v>-7062</v>
      </c>
      <c r="L154" s="73">
        <f t="shared" si="37"/>
        <v>7531853</v>
      </c>
      <c r="M154" s="74">
        <f t="shared" si="38"/>
        <v>-0.0009367395706146043</v>
      </c>
      <c r="N154" s="75">
        <f t="shared" si="39"/>
        <v>0.4250596701134882</v>
      </c>
      <c r="O154" s="70">
        <v>298166824</v>
      </c>
      <c r="P154" s="72">
        <v>-2139764</v>
      </c>
      <c r="Q154" s="73">
        <f t="shared" si="40"/>
        <v>296027060</v>
      </c>
      <c r="R154" s="74">
        <f t="shared" si="41"/>
        <v>-0.007176398672710818</v>
      </c>
      <c r="S154" s="75">
        <f t="shared" si="42"/>
        <v>0.023038773186575195</v>
      </c>
      <c r="T154" s="70">
        <v>16161020</v>
      </c>
      <c r="U154" s="72">
        <v>78366</v>
      </c>
      <c r="V154" s="73">
        <f t="shared" si="49"/>
        <v>16239386</v>
      </c>
      <c r="W154" s="74">
        <f t="shared" si="43"/>
        <v>0.004849075120258499</v>
      </c>
      <c r="X154" s="75">
        <f t="shared" si="44"/>
        <v>0.496361911926473</v>
      </c>
      <c r="Y154" s="70">
        <v>348183244</v>
      </c>
      <c r="Z154" s="72">
        <v>440835</v>
      </c>
      <c r="AA154" s="73">
        <f t="shared" si="50"/>
        <v>348624079</v>
      </c>
      <c r="AB154" s="74">
        <f t="shared" si="45"/>
        <v>0.0012661005593939494</v>
      </c>
      <c r="AC154" s="75">
        <f t="shared" si="46"/>
        <v>0.014553655271190723</v>
      </c>
      <c r="AD154" s="70">
        <v>10208960</v>
      </c>
      <c r="AE154" s="75">
        <f t="shared" si="47"/>
        <v>0</v>
      </c>
      <c r="AF154" s="70">
        <v>0</v>
      </c>
      <c r="AG154" s="70">
        <v>701470511</v>
      </c>
      <c r="AH154" s="72">
        <v>-1627625</v>
      </c>
      <c r="AI154" s="73">
        <v>699842886</v>
      </c>
      <c r="AJ154" s="74">
        <f t="shared" si="48"/>
        <v>-0.0023203042387051963</v>
      </c>
      <c r="AK154" s="70">
        <v>0</v>
      </c>
      <c r="AL154" s="70">
        <v>0</v>
      </c>
      <c r="AM154" s="25">
        <v>0</v>
      </c>
      <c r="AN154" s="76"/>
    </row>
    <row r="155" spans="1:40" ht="12.75">
      <c r="A155" s="67" t="s">
        <v>315</v>
      </c>
      <c r="B155" s="68" t="s">
        <v>314</v>
      </c>
      <c r="C155" s="24">
        <v>3</v>
      </c>
      <c r="D155" s="24"/>
      <c r="E155" s="69">
        <f t="shared" si="34"/>
        <v>0.026368017352128258</v>
      </c>
      <c r="F155" s="70">
        <v>58321490</v>
      </c>
      <c r="G155" s="71">
        <f t="shared" si="35"/>
        <v>0.028745423561959697</v>
      </c>
      <c r="H155" s="70">
        <v>63579901</v>
      </c>
      <c r="I155" s="71">
        <f t="shared" si="36"/>
        <v>0.09111595499328988</v>
      </c>
      <c r="J155" s="70">
        <v>201532720</v>
      </c>
      <c r="K155" s="72">
        <v>-188760</v>
      </c>
      <c r="L155" s="73">
        <f t="shared" si="37"/>
        <v>201343960</v>
      </c>
      <c r="M155" s="74">
        <f t="shared" si="38"/>
        <v>-0.000936622102852579</v>
      </c>
      <c r="N155" s="75">
        <f t="shared" si="39"/>
        <v>0.5522798943519674</v>
      </c>
      <c r="O155" s="70">
        <v>1221547525</v>
      </c>
      <c r="P155" s="72">
        <v>-12592338</v>
      </c>
      <c r="Q155" s="73">
        <f t="shared" si="40"/>
        <v>1208955187</v>
      </c>
      <c r="R155" s="74">
        <f t="shared" si="41"/>
        <v>-0.010308512556644082</v>
      </c>
      <c r="S155" s="75">
        <f t="shared" si="42"/>
        <v>0.22903934376018215</v>
      </c>
      <c r="T155" s="70">
        <v>506595381</v>
      </c>
      <c r="U155" s="72">
        <v>0</v>
      </c>
      <c r="V155" s="73">
        <f t="shared" si="49"/>
        <v>506595381</v>
      </c>
      <c r="W155" s="74">
        <f t="shared" si="43"/>
        <v>0</v>
      </c>
      <c r="X155" s="75">
        <f t="shared" si="44"/>
        <v>0.06940944167386169</v>
      </c>
      <c r="Y155" s="70">
        <v>153521670</v>
      </c>
      <c r="Z155" s="72">
        <v>2162277</v>
      </c>
      <c r="AA155" s="73">
        <f t="shared" si="50"/>
        <v>155683947</v>
      </c>
      <c r="AB155" s="74">
        <f t="shared" si="45"/>
        <v>0.014084506767025138</v>
      </c>
      <c r="AC155" s="75">
        <f t="shared" si="46"/>
        <v>0.0030419243066108713</v>
      </c>
      <c r="AD155" s="70">
        <v>6728210</v>
      </c>
      <c r="AE155" s="75">
        <f t="shared" si="47"/>
        <v>0</v>
      </c>
      <c r="AF155" s="70">
        <v>0</v>
      </c>
      <c r="AG155" s="70">
        <v>2211826897</v>
      </c>
      <c r="AH155" s="72">
        <v>-10618821</v>
      </c>
      <c r="AI155" s="73">
        <v>2201208076</v>
      </c>
      <c r="AJ155" s="74">
        <f t="shared" si="48"/>
        <v>-0.004800927692127617</v>
      </c>
      <c r="AK155" s="70">
        <v>90910</v>
      </c>
      <c r="AL155" s="70">
        <v>1859460</v>
      </c>
      <c r="AM155" s="25">
        <v>0</v>
      </c>
      <c r="AN155" s="76"/>
    </row>
    <row r="156" spans="1:40" ht="12.75">
      <c r="A156" s="67" t="s">
        <v>317</v>
      </c>
      <c r="B156" s="68" t="s">
        <v>316</v>
      </c>
      <c r="C156" s="24">
        <v>2</v>
      </c>
      <c r="D156" s="24"/>
      <c r="E156" s="69">
        <f t="shared" si="34"/>
        <v>0.016449796100017035</v>
      </c>
      <c r="F156" s="70">
        <v>4755726</v>
      </c>
      <c r="G156" s="71">
        <f t="shared" si="35"/>
        <v>0.03624398069150321</v>
      </c>
      <c r="H156" s="70">
        <v>10478333</v>
      </c>
      <c r="I156" s="71">
        <f t="shared" si="36"/>
        <v>0.13121871842285598</v>
      </c>
      <c r="J156" s="70">
        <v>37936049</v>
      </c>
      <c r="K156" s="72">
        <v>-35532</v>
      </c>
      <c r="L156" s="73">
        <f t="shared" si="37"/>
        <v>37900517</v>
      </c>
      <c r="M156" s="74">
        <f t="shared" si="38"/>
        <v>-0.0009366289040801271</v>
      </c>
      <c r="N156" s="75">
        <f t="shared" si="39"/>
        <v>0.23144939271781603</v>
      </c>
      <c r="O156" s="70">
        <v>66913285</v>
      </c>
      <c r="P156" s="72">
        <v>-689772</v>
      </c>
      <c r="Q156" s="73">
        <f t="shared" si="40"/>
        <v>66223513</v>
      </c>
      <c r="R156" s="74">
        <f t="shared" si="41"/>
        <v>-0.010308446222599892</v>
      </c>
      <c r="S156" s="75">
        <f t="shared" si="42"/>
        <v>0.003472884850451877</v>
      </c>
      <c r="T156" s="70">
        <v>1004030</v>
      </c>
      <c r="U156" s="72">
        <v>0</v>
      </c>
      <c r="V156" s="73">
        <f t="shared" si="49"/>
        <v>1004030</v>
      </c>
      <c r="W156" s="74">
        <f t="shared" si="43"/>
        <v>0</v>
      </c>
      <c r="X156" s="75">
        <f t="shared" si="44"/>
        <v>0.5723767217021298</v>
      </c>
      <c r="Y156" s="70">
        <v>165477240</v>
      </c>
      <c r="Z156" s="72">
        <v>2330666</v>
      </c>
      <c r="AA156" s="73">
        <f t="shared" si="50"/>
        <v>167807906</v>
      </c>
      <c r="AB156" s="74">
        <f t="shared" si="45"/>
        <v>0.014084510957518991</v>
      </c>
      <c r="AC156" s="75">
        <f t="shared" si="46"/>
        <v>0.008788003968157392</v>
      </c>
      <c r="AD156" s="70">
        <v>2540660</v>
      </c>
      <c r="AE156" s="75">
        <f t="shared" si="47"/>
        <v>5.015470686289475E-07</v>
      </c>
      <c r="AF156" s="70">
        <v>145</v>
      </c>
      <c r="AG156" s="70">
        <v>289105468</v>
      </c>
      <c r="AH156" s="72">
        <v>1605362</v>
      </c>
      <c r="AI156" s="73">
        <v>290710830</v>
      </c>
      <c r="AJ156" s="74">
        <f t="shared" si="48"/>
        <v>0.005552859346126238</v>
      </c>
      <c r="AK156" s="70">
        <v>5390</v>
      </c>
      <c r="AL156" s="70">
        <v>0</v>
      </c>
      <c r="AM156" s="25">
        <v>0</v>
      </c>
      <c r="AN156" s="76"/>
    </row>
    <row r="157" spans="1:40" ht="12.75">
      <c r="A157" s="67" t="s">
        <v>319</v>
      </c>
      <c r="B157" s="68" t="s">
        <v>318</v>
      </c>
      <c r="C157" s="24">
        <v>3</v>
      </c>
      <c r="D157" s="24"/>
      <c r="E157" s="69">
        <f t="shared" si="34"/>
        <v>0.02603783146343979</v>
      </c>
      <c r="F157" s="70">
        <v>7009036</v>
      </c>
      <c r="G157" s="71">
        <f t="shared" si="35"/>
        <v>0.03692842451987195</v>
      </c>
      <c r="H157" s="70">
        <v>9940638</v>
      </c>
      <c r="I157" s="71">
        <f t="shared" si="36"/>
        <v>0.13603681781724178</v>
      </c>
      <c r="J157" s="70">
        <v>36619292</v>
      </c>
      <c r="K157" s="72">
        <v>-34298</v>
      </c>
      <c r="L157" s="73">
        <f t="shared" si="37"/>
        <v>36584994</v>
      </c>
      <c r="M157" s="74">
        <f t="shared" si="38"/>
        <v>-0.0009366101343521333</v>
      </c>
      <c r="N157" s="75">
        <f t="shared" si="39"/>
        <v>0.17360269971213205</v>
      </c>
      <c r="O157" s="70">
        <v>46731525</v>
      </c>
      <c r="P157" s="72">
        <v>-481768</v>
      </c>
      <c r="Q157" s="73">
        <f t="shared" si="40"/>
        <v>46249757</v>
      </c>
      <c r="R157" s="74">
        <f t="shared" si="41"/>
        <v>-0.010309271952926852</v>
      </c>
      <c r="S157" s="75">
        <f t="shared" si="42"/>
        <v>0.002782307617318254</v>
      </c>
      <c r="T157" s="70">
        <v>748960</v>
      </c>
      <c r="U157" s="72">
        <v>0</v>
      </c>
      <c r="V157" s="73">
        <f t="shared" si="49"/>
        <v>748960</v>
      </c>
      <c r="W157" s="74">
        <f t="shared" si="43"/>
        <v>0</v>
      </c>
      <c r="X157" s="75">
        <f t="shared" si="44"/>
        <v>0.6134241788074568</v>
      </c>
      <c r="Y157" s="70">
        <v>165125585</v>
      </c>
      <c r="Z157" s="72">
        <v>2325713</v>
      </c>
      <c r="AA157" s="73">
        <f t="shared" si="50"/>
        <v>167451298</v>
      </c>
      <c r="AB157" s="74">
        <f t="shared" si="45"/>
        <v>0.014084510283491199</v>
      </c>
      <c r="AC157" s="75">
        <f t="shared" si="46"/>
        <v>0.01118692278568104</v>
      </c>
      <c r="AD157" s="70">
        <v>3011370</v>
      </c>
      <c r="AE157" s="75">
        <f t="shared" si="47"/>
        <v>8.172768583235632E-07</v>
      </c>
      <c r="AF157" s="70">
        <v>220</v>
      </c>
      <c r="AG157" s="70">
        <v>269186626</v>
      </c>
      <c r="AH157" s="72">
        <v>1809647</v>
      </c>
      <c r="AI157" s="73">
        <v>270996273</v>
      </c>
      <c r="AJ157" s="74">
        <f t="shared" si="48"/>
        <v>0.00672264824924846</v>
      </c>
      <c r="AK157" s="70">
        <v>0</v>
      </c>
      <c r="AL157" s="70">
        <v>0</v>
      </c>
      <c r="AM157" s="25">
        <v>0</v>
      </c>
      <c r="AN157" s="76"/>
    </row>
    <row r="158" spans="1:40" ht="12.75">
      <c r="A158" s="67" t="s">
        <v>321</v>
      </c>
      <c r="B158" s="68" t="s">
        <v>320</v>
      </c>
      <c r="C158" s="24">
        <v>3</v>
      </c>
      <c r="D158" s="24"/>
      <c r="E158" s="69">
        <f t="shared" si="34"/>
        <v>0.05605151820771164</v>
      </c>
      <c r="F158" s="70">
        <v>30820573</v>
      </c>
      <c r="G158" s="71">
        <f t="shared" si="35"/>
        <v>0.023646992064474705</v>
      </c>
      <c r="H158" s="70">
        <v>13002571</v>
      </c>
      <c r="I158" s="71">
        <f t="shared" si="36"/>
        <v>0.09713741379829598</v>
      </c>
      <c r="J158" s="70">
        <v>53412126</v>
      </c>
      <c r="K158" s="72">
        <v>-50027</v>
      </c>
      <c r="L158" s="73">
        <f t="shared" si="37"/>
        <v>53362099</v>
      </c>
      <c r="M158" s="74">
        <f t="shared" si="38"/>
        <v>-0.0009366225190137535</v>
      </c>
      <c r="N158" s="75">
        <f t="shared" si="39"/>
        <v>0.2278240346769492</v>
      </c>
      <c r="O158" s="70">
        <v>125271670</v>
      </c>
      <c r="P158" s="72">
        <v>-1291461</v>
      </c>
      <c r="Q158" s="73">
        <f t="shared" si="40"/>
        <v>123980209</v>
      </c>
      <c r="R158" s="74">
        <f t="shared" si="41"/>
        <v>-0.010309282218397824</v>
      </c>
      <c r="S158" s="75">
        <f t="shared" si="42"/>
        <v>0.020726936847663024</v>
      </c>
      <c r="T158" s="70">
        <v>11396945</v>
      </c>
      <c r="U158" s="72">
        <v>0</v>
      </c>
      <c r="V158" s="73">
        <f t="shared" si="49"/>
        <v>11396945</v>
      </c>
      <c r="W158" s="74">
        <f t="shared" si="43"/>
        <v>0</v>
      </c>
      <c r="X158" s="75">
        <f t="shared" si="44"/>
        <v>0.5598989996608601</v>
      </c>
      <c r="Y158" s="70">
        <v>307866915</v>
      </c>
      <c r="Z158" s="72">
        <v>4336155</v>
      </c>
      <c r="AA158" s="73">
        <f t="shared" si="50"/>
        <v>312203070</v>
      </c>
      <c r="AB158" s="74">
        <f t="shared" si="45"/>
        <v>0.014084511159635325</v>
      </c>
      <c r="AC158" s="75">
        <f t="shared" si="46"/>
        <v>0.014712140613149289</v>
      </c>
      <c r="AD158" s="70">
        <v>8089640</v>
      </c>
      <c r="AE158" s="75">
        <f t="shared" si="47"/>
        <v>1.964130896084527E-06</v>
      </c>
      <c r="AF158" s="70">
        <v>1080</v>
      </c>
      <c r="AG158" s="70">
        <v>549861520</v>
      </c>
      <c r="AH158" s="72">
        <v>2994667</v>
      </c>
      <c r="AI158" s="73">
        <v>552856187</v>
      </c>
      <c r="AJ158" s="74">
        <f t="shared" si="48"/>
        <v>0.005446220350171076</v>
      </c>
      <c r="AK158" s="70">
        <v>0</v>
      </c>
      <c r="AL158" s="70">
        <v>0</v>
      </c>
      <c r="AM158" s="25">
        <v>0</v>
      </c>
      <c r="AN158" s="76"/>
    </row>
    <row r="159" spans="1:40" ht="12.75">
      <c r="A159" s="67" t="s">
        <v>323</v>
      </c>
      <c r="B159" s="68" t="s">
        <v>322</v>
      </c>
      <c r="C159" s="24">
        <v>3</v>
      </c>
      <c r="D159" s="24"/>
      <c r="E159" s="69">
        <f t="shared" si="34"/>
        <v>0.0287866265160408</v>
      </c>
      <c r="F159" s="70">
        <v>11610057</v>
      </c>
      <c r="G159" s="71">
        <f t="shared" si="35"/>
        <v>0.028511540780850296</v>
      </c>
      <c r="H159" s="70">
        <v>11499111</v>
      </c>
      <c r="I159" s="71">
        <f t="shared" si="36"/>
        <v>0.10576758405277417</v>
      </c>
      <c r="J159" s="70">
        <v>42657575</v>
      </c>
      <c r="K159" s="72">
        <v>-39954</v>
      </c>
      <c r="L159" s="73">
        <f t="shared" si="37"/>
        <v>42617621</v>
      </c>
      <c r="M159" s="74">
        <f t="shared" si="38"/>
        <v>-0.0009366214558610048</v>
      </c>
      <c r="N159" s="75">
        <f t="shared" si="39"/>
        <v>0.20695568709384168</v>
      </c>
      <c r="O159" s="70">
        <v>83468180</v>
      </c>
      <c r="P159" s="72">
        <v>-860497</v>
      </c>
      <c r="Q159" s="73">
        <f t="shared" si="40"/>
        <v>82607683</v>
      </c>
      <c r="R159" s="74">
        <f t="shared" si="41"/>
        <v>-0.010309281932348351</v>
      </c>
      <c r="S159" s="75">
        <f t="shared" si="42"/>
        <v>0.02434498094774784</v>
      </c>
      <c r="T159" s="70">
        <v>9818678</v>
      </c>
      <c r="U159" s="72">
        <v>0</v>
      </c>
      <c r="V159" s="73">
        <f t="shared" si="49"/>
        <v>9818678</v>
      </c>
      <c r="W159" s="74">
        <f t="shared" si="43"/>
        <v>0</v>
      </c>
      <c r="X159" s="75">
        <f t="shared" si="44"/>
        <v>0.5965789417002539</v>
      </c>
      <c r="Y159" s="70">
        <v>240608795</v>
      </c>
      <c r="Z159" s="72">
        <v>3388857</v>
      </c>
      <c r="AA159" s="73">
        <f t="shared" si="50"/>
        <v>243997652</v>
      </c>
      <c r="AB159" s="74">
        <f t="shared" si="45"/>
        <v>0.014084510086175362</v>
      </c>
      <c r="AC159" s="75">
        <f t="shared" si="46"/>
        <v>0.009054638908491262</v>
      </c>
      <c r="AD159" s="70">
        <v>3651865</v>
      </c>
      <c r="AE159" s="75">
        <f t="shared" si="47"/>
        <v>0</v>
      </c>
      <c r="AF159" s="70">
        <v>0</v>
      </c>
      <c r="AG159" s="70">
        <v>403314261</v>
      </c>
      <c r="AH159" s="72">
        <v>2488406</v>
      </c>
      <c r="AI159" s="73">
        <v>405802667</v>
      </c>
      <c r="AJ159" s="74">
        <f t="shared" si="48"/>
        <v>0.006169893407265359</v>
      </c>
      <c r="AK159" s="70">
        <v>0</v>
      </c>
      <c r="AL159" s="70">
        <v>0</v>
      </c>
      <c r="AM159" s="25">
        <v>0</v>
      </c>
      <c r="AN159" s="76"/>
    </row>
    <row r="160" spans="1:40" ht="12.75">
      <c r="A160" s="67" t="s">
        <v>325</v>
      </c>
      <c r="B160" s="68" t="s">
        <v>324</v>
      </c>
      <c r="C160" s="24">
        <v>2</v>
      </c>
      <c r="D160" s="24"/>
      <c r="E160" s="69">
        <f t="shared" si="34"/>
        <v>0.04990833278116354</v>
      </c>
      <c r="F160" s="70">
        <v>28856434</v>
      </c>
      <c r="G160" s="71">
        <f t="shared" si="35"/>
        <v>0.05593515932762982</v>
      </c>
      <c r="H160" s="70">
        <v>32341077</v>
      </c>
      <c r="I160" s="71">
        <f t="shared" si="36"/>
        <v>0.006423254218602429</v>
      </c>
      <c r="J160" s="70">
        <v>3713853</v>
      </c>
      <c r="K160" s="72">
        <v>-3479</v>
      </c>
      <c r="L160" s="73">
        <f t="shared" si="37"/>
        <v>3710374</v>
      </c>
      <c r="M160" s="74">
        <f t="shared" si="38"/>
        <v>-0.0009367629790409044</v>
      </c>
      <c r="N160" s="75">
        <f t="shared" si="39"/>
        <v>0.0610631478288371</v>
      </c>
      <c r="O160" s="70">
        <v>35306022</v>
      </c>
      <c r="P160" s="72">
        <v>-328474</v>
      </c>
      <c r="Q160" s="73">
        <f t="shared" si="40"/>
        <v>34977548</v>
      </c>
      <c r="R160" s="74">
        <f t="shared" si="41"/>
        <v>-0.009303625313551325</v>
      </c>
      <c r="S160" s="75">
        <f t="shared" si="42"/>
        <v>0.027815576519941633</v>
      </c>
      <c r="T160" s="70">
        <v>16082652</v>
      </c>
      <c r="U160" s="72">
        <v>0</v>
      </c>
      <c r="V160" s="73">
        <f t="shared" si="49"/>
        <v>16082652</v>
      </c>
      <c r="W160" s="74">
        <f t="shared" si="43"/>
        <v>0</v>
      </c>
      <c r="X160" s="75">
        <f t="shared" si="44"/>
        <v>0.7796500446647436</v>
      </c>
      <c r="Y160" s="70">
        <v>450784845</v>
      </c>
      <c r="Z160" s="72">
        <v>8776751</v>
      </c>
      <c r="AA160" s="73">
        <f t="shared" si="50"/>
        <v>459561596</v>
      </c>
      <c r="AB160" s="74">
        <f t="shared" si="45"/>
        <v>0.01946993359991949</v>
      </c>
      <c r="AC160" s="75">
        <f t="shared" si="46"/>
        <v>0.01912467507428747</v>
      </c>
      <c r="AD160" s="70">
        <v>11057671</v>
      </c>
      <c r="AE160" s="75">
        <f t="shared" si="47"/>
        <v>7.980958479439252E-05</v>
      </c>
      <c r="AF160" s="70">
        <v>46145</v>
      </c>
      <c r="AG160" s="70">
        <v>578188699</v>
      </c>
      <c r="AH160" s="72">
        <v>8444798</v>
      </c>
      <c r="AI160" s="73">
        <v>586633497</v>
      </c>
      <c r="AJ160" s="74">
        <f t="shared" si="48"/>
        <v>0.014605608886174373</v>
      </c>
      <c r="AK160" s="70">
        <v>0</v>
      </c>
      <c r="AL160" s="70">
        <v>0</v>
      </c>
      <c r="AM160" s="25">
        <v>0</v>
      </c>
      <c r="AN160" s="76"/>
    </row>
    <row r="161" spans="1:40" ht="12.75">
      <c r="A161" s="67" t="s">
        <v>327</v>
      </c>
      <c r="B161" s="68" t="s">
        <v>326</v>
      </c>
      <c r="C161" s="24">
        <v>3</v>
      </c>
      <c r="D161" s="24"/>
      <c r="E161" s="69">
        <f t="shared" si="34"/>
        <v>0.05415180130540103</v>
      </c>
      <c r="F161" s="70">
        <v>18833064</v>
      </c>
      <c r="G161" s="71">
        <f t="shared" si="35"/>
        <v>0.0028666111645895753</v>
      </c>
      <c r="H161" s="70">
        <v>996958</v>
      </c>
      <c r="I161" s="71">
        <f t="shared" si="36"/>
        <v>0.0005529342194573291</v>
      </c>
      <c r="J161" s="70">
        <v>192301</v>
      </c>
      <c r="K161" s="72">
        <v>-180</v>
      </c>
      <c r="L161" s="73">
        <f t="shared" si="37"/>
        <v>192121</v>
      </c>
      <c r="M161" s="74">
        <f t="shared" si="38"/>
        <v>-0.0009360325739335729</v>
      </c>
      <c r="N161" s="75">
        <f t="shared" si="39"/>
        <v>0.09438663409384444</v>
      </c>
      <c r="O161" s="70">
        <v>32826046</v>
      </c>
      <c r="P161" s="72">
        <v>-333020</v>
      </c>
      <c r="Q161" s="73">
        <f t="shared" si="40"/>
        <v>32493026</v>
      </c>
      <c r="R161" s="74">
        <f t="shared" si="41"/>
        <v>-0.010144992790176435</v>
      </c>
      <c r="S161" s="75">
        <f t="shared" si="42"/>
        <v>0.010507636404539639</v>
      </c>
      <c r="T161" s="70">
        <v>3654375</v>
      </c>
      <c r="U161" s="72">
        <v>0</v>
      </c>
      <c r="V161" s="73">
        <f t="shared" si="49"/>
        <v>3654375</v>
      </c>
      <c r="W161" s="74">
        <f t="shared" si="43"/>
        <v>0</v>
      </c>
      <c r="X161" s="75">
        <f t="shared" si="44"/>
        <v>0.821288627343769</v>
      </c>
      <c r="Y161" s="70">
        <v>285630042</v>
      </c>
      <c r="Z161" s="72">
        <v>7280871</v>
      </c>
      <c r="AA161" s="73">
        <f t="shared" si="50"/>
        <v>292910913</v>
      </c>
      <c r="AB161" s="74">
        <f t="shared" si="45"/>
        <v>0.025490564469405497</v>
      </c>
      <c r="AC161" s="75">
        <f t="shared" si="46"/>
        <v>0.016245755468398983</v>
      </c>
      <c r="AD161" s="70">
        <v>5649994</v>
      </c>
      <c r="AE161" s="75">
        <f t="shared" si="47"/>
        <v>0</v>
      </c>
      <c r="AF161" s="70">
        <v>0</v>
      </c>
      <c r="AG161" s="70">
        <v>347782780</v>
      </c>
      <c r="AH161" s="72">
        <v>6947671</v>
      </c>
      <c r="AI161" s="73">
        <v>354730451</v>
      </c>
      <c r="AJ161" s="74">
        <f t="shared" si="48"/>
        <v>0.019977041416484164</v>
      </c>
      <c r="AK161" s="70">
        <v>0</v>
      </c>
      <c r="AL161" s="70">
        <v>0</v>
      </c>
      <c r="AM161" s="25">
        <v>0</v>
      </c>
      <c r="AN161" s="76"/>
    </row>
    <row r="162" spans="1:40" ht="12.75">
      <c r="A162" s="67" t="s">
        <v>329</v>
      </c>
      <c r="B162" s="68" t="s">
        <v>328</v>
      </c>
      <c r="C162" s="24">
        <v>2</v>
      </c>
      <c r="D162" s="24"/>
      <c r="E162" s="69">
        <f t="shared" si="34"/>
        <v>0.02124933277062222</v>
      </c>
      <c r="F162" s="70">
        <v>7225713</v>
      </c>
      <c r="G162" s="71">
        <f t="shared" si="35"/>
        <v>0.002508323696596763</v>
      </c>
      <c r="H162" s="70">
        <v>852941</v>
      </c>
      <c r="I162" s="71">
        <f t="shared" si="36"/>
        <v>0.00047957584811834627</v>
      </c>
      <c r="J162" s="70">
        <v>163077</v>
      </c>
      <c r="K162" s="72">
        <v>-153</v>
      </c>
      <c r="L162" s="73">
        <f t="shared" si="37"/>
        <v>162924</v>
      </c>
      <c r="M162" s="74">
        <f t="shared" si="38"/>
        <v>-0.0009382071046192903</v>
      </c>
      <c r="N162" s="75">
        <f t="shared" si="39"/>
        <v>0.10694095882762075</v>
      </c>
      <c r="O162" s="70">
        <v>36364656</v>
      </c>
      <c r="P162" s="72">
        <v>-8208</v>
      </c>
      <c r="Q162" s="73">
        <f t="shared" si="40"/>
        <v>36356448</v>
      </c>
      <c r="R162" s="74">
        <f t="shared" si="41"/>
        <v>-0.00022571367098866548</v>
      </c>
      <c r="S162" s="75">
        <f t="shared" si="42"/>
        <v>0.005132641127302763</v>
      </c>
      <c r="T162" s="70">
        <v>1745325</v>
      </c>
      <c r="U162" s="72">
        <v>0</v>
      </c>
      <c r="V162" s="73">
        <f t="shared" si="49"/>
        <v>1745325</v>
      </c>
      <c r="W162" s="74">
        <f t="shared" si="43"/>
        <v>0</v>
      </c>
      <c r="X162" s="75">
        <f t="shared" si="44"/>
        <v>0.8528463047292406</v>
      </c>
      <c r="Y162" s="70">
        <v>290005465</v>
      </c>
      <c r="Z162" s="72">
        <v>8419215</v>
      </c>
      <c r="AA162" s="73">
        <f t="shared" si="50"/>
        <v>298424680</v>
      </c>
      <c r="AB162" s="74">
        <f t="shared" si="45"/>
        <v>0.02903122877356811</v>
      </c>
      <c r="AC162" s="75">
        <f t="shared" si="46"/>
        <v>0.010842863000498495</v>
      </c>
      <c r="AD162" s="70">
        <v>3687053</v>
      </c>
      <c r="AE162" s="75">
        <f t="shared" si="47"/>
        <v>0</v>
      </c>
      <c r="AF162" s="70">
        <v>0</v>
      </c>
      <c r="AG162" s="70">
        <v>340044230</v>
      </c>
      <c r="AH162" s="72">
        <v>8410854</v>
      </c>
      <c r="AI162" s="73">
        <v>348455084</v>
      </c>
      <c r="AJ162" s="74">
        <f t="shared" si="48"/>
        <v>0.024734588203422832</v>
      </c>
      <c r="AK162" s="70">
        <v>0</v>
      </c>
      <c r="AL162" s="70">
        <v>0</v>
      </c>
      <c r="AM162" s="25">
        <v>0</v>
      </c>
      <c r="AN162" s="76"/>
    </row>
    <row r="163" spans="1:40" ht="12.75">
      <c r="A163" s="67" t="s">
        <v>331</v>
      </c>
      <c r="B163" s="68" t="s">
        <v>330</v>
      </c>
      <c r="C163" s="24">
        <v>3</v>
      </c>
      <c r="D163" s="24"/>
      <c r="E163" s="69">
        <f t="shared" si="34"/>
        <v>0.04315160692887126</v>
      </c>
      <c r="F163" s="70">
        <v>35366775</v>
      </c>
      <c r="G163" s="71">
        <f t="shared" si="35"/>
        <v>0.004017610125792804</v>
      </c>
      <c r="H163" s="70">
        <v>3292807</v>
      </c>
      <c r="I163" s="71">
        <f t="shared" si="36"/>
        <v>0.0111171872400388</v>
      </c>
      <c r="J163" s="70">
        <v>9111574</v>
      </c>
      <c r="K163" s="72">
        <v>-8534</v>
      </c>
      <c r="L163" s="73">
        <f t="shared" si="37"/>
        <v>9103040</v>
      </c>
      <c r="M163" s="74">
        <f t="shared" si="38"/>
        <v>-0.0009366109521801612</v>
      </c>
      <c r="N163" s="75">
        <f t="shared" si="39"/>
        <v>0.11494451229542749</v>
      </c>
      <c r="O163" s="70">
        <v>94207771</v>
      </c>
      <c r="P163" s="72">
        <v>1966099</v>
      </c>
      <c r="Q163" s="73">
        <f t="shared" si="40"/>
        <v>96173870</v>
      </c>
      <c r="R163" s="74">
        <f t="shared" si="41"/>
        <v>0.020869817628951227</v>
      </c>
      <c r="S163" s="75">
        <f t="shared" si="42"/>
        <v>0.02916332675878928</v>
      </c>
      <c r="T163" s="70">
        <v>23902072</v>
      </c>
      <c r="U163" s="72">
        <v>0</v>
      </c>
      <c r="V163" s="73">
        <f t="shared" si="49"/>
        <v>23902072</v>
      </c>
      <c r="W163" s="74">
        <f t="shared" si="43"/>
        <v>0</v>
      </c>
      <c r="X163" s="75">
        <f t="shared" si="44"/>
        <v>0.7766919478508677</v>
      </c>
      <c r="Y163" s="70">
        <v>636571644</v>
      </c>
      <c r="Z163" s="72">
        <v>26370992</v>
      </c>
      <c r="AA163" s="73">
        <f t="shared" si="50"/>
        <v>662942636</v>
      </c>
      <c r="AB163" s="74">
        <f t="shared" si="45"/>
        <v>0.041426589212007064</v>
      </c>
      <c r="AC163" s="75">
        <f t="shared" si="46"/>
        <v>0.020913808800212687</v>
      </c>
      <c r="AD163" s="70">
        <v>17140821</v>
      </c>
      <c r="AE163" s="75">
        <f t="shared" si="47"/>
        <v>0</v>
      </c>
      <c r="AF163" s="70">
        <v>0</v>
      </c>
      <c r="AG163" s="70">
        <v>819593464</v>
      </c>
      <c r="AH163" s="72">
        <v>28328557</v>
      </c>
      <c r="AI163" s="73">
        <v>847922021</v>
      </c>
      <c r="AJ163" s="74">
        <f t="shared" si="48"/>
        <v>0.034564156797619365</v>
      </c>
      <c r="AK163" s="70">
        <v>0</v>
      </c>
      <c r="AL163" s="70">
        <v>75539</v>
      </c>
      <c r="AM163" s="25">
        <v>0</v>
      </c>
      <c r="AN163" s="76"/>
    </row>
    <row r="164" spans="1:40" ht="12.75">
      <c r="A164" s="67" t="s">
        <v>333</v>
      </c>
      <c r="B164" s="68" t="s">
        <v>332</v>
      </c>
      <c r="C164" s="24">
        <v>3</v>
      </c>
      <c r="D164" s="24"/>
      <c r="E164" s="69">
        <f t="shared" si="34"/>
        <v>0.09477447409845066</v>
      </c>
      <c r="F164" s="70">
        <v>216950301</v>
      </c>
      <c r="G164" s="71">
        <f t="shared" si="35"/>
        <v>0.01505622557224902</v>
      </c>
      <c r="H164" s="70">
        <v>34465532</v>
      </c>
      <c r="I164" s="71">
        <f t="shared" si="36"/>
        <v>0.006436535152169534</v>
      </c>
      <c r="J164" s="70">
        <v>14734012</v>
      </c>
      <c r="K164" s="72">
        <v>-13800</v>
      </c>
      <c r="L164" s="73">
        <f t="shared" si="37"/>
        <v>14720212</v>
      </c>
      <c r="M164" s="74">
        <f t="shared" si="38"/>
        <v>-0.0009366084403894879</v>
      </c>
      <c r="N164" s="75">
        <f t="shared" si="39"/>
        <v>0.539220524738778</v>
      </c>
      <c r="O164" s="70">
        <v>1234341380</v>
      </c>
      <c r="P164" s="72">
        <v>25788506</v>
      </c>
      <c r="Q164" s="73">
        <f t="shared" si="40"/>
        <v>1260129886</v>
      </c>
      <c r="R164" s="74">
        <f t="shared" si="41"/>
        <v>0.02089252326613242</v>
      </c>
      <c r="S164" s="75">
        <f t="shared" si="42"/>
        <v>0.2258831848759912</v>
      </c>
      <c r="T164" s="70">
        <v>517074090</v>
      </c>
      <c r="U164" s="72">
        <v>0</v>
      </c>
      <c r="V164" s="73">
        <f t="shared" si="49"/>
        <v>517074090</v>
      </c>
      <c r="W164" s="74">
        <f t="shared" si="43"/>
        <v>0</v>
      </c>
      <c r="X164" s="75">
        <f t="shared" si="44"/>
        <v>0.113149133177022</v>
      </c>
      <c r="Y164" s="70">
        <v>259012131</v>
      </c>
      <c r="Z164" s="72">
        <v>9756665</v>
      </c>
      <c r="AA164" s="73">
        <f t="shared" si="50"/>
        <v>268768796</v>
      </c>
      <c r="AB164" s="74">
        <f t="shared" si="45"/>
        <v>0.03766875691239342</v>
      </c>
      <c r="AC164" s="75">
        <f t="shared" si="46"/>
        <v>0.005479922385339542</v>
      </c>
      <c r="AD164" s="70">
        <v>12544209</v>
      </c>
      <c r="AE164" s="75">
        <f t="shared" si="47"/>
        <v>0</v>
      </c>
      <c r="AF164" s="70">
        <v>0</v>
      </c>
      <c r="AG164" s="70">
        <v>2289121655</v>
      </c>
      <c r="AH164" s="72">
        <v>35531371</v>
      </c>
      <c r="AI164" s="73">
        <v>2324653026</v>
      </c>
      <c r="AJ164" s="74">
        <f t="shared" si="48"/>
        <v>0.015521836038023939</v>
      </c>
      <c r="AK164" s="70">
        <v>6532</v>
      </c>
      <c r="AL164" s="70">
        <v>444645</v>
      </c>
      <c r="AM164" s="25">
        <v>0</v>
      </c>
      <c r="AN164" s="76"/>
    </row>
    <row r="165" spans="1:40" ht="12.75">
      <c r="A165" s="67" t="s">
        <v>335</v>
      </c>
      <c r="B165" s="68" t="s">
        <v>334</v>
      </c>
      <c r="C165" s="24">
        <v>3</v>
      </c>
      <c r="D165" s="24"/>
      <c r="E165" s="69">
        <f t="shared" si="34"/>
        <v>0.0377255821575854</v>
      </c>
      <c r="F165" s="70">
        <v>24192542</v>
      </c>
      <c r="G165" s="71">
        <f t="shared" si="35"/>
        <v>0.002917650992593079</v>
      </c>
      <c r="H165" s="70">
        <v>1871022</v>
      </c>
      <c r="I165" s="71">
        <f t="shared" si="36"/>
        <v>0.0033680633314376205</v>
      </c>
      <c r="J165" s="70">
        <v>2159861</v>
      </c>
      <c r="K165" s="72">
        <v>-2023</v>
      </c>
      <c r="L165" s="73">
        <f t="shared" si="37"/>
        <v>2157838</v>
      </c>
      <c r="M165" s="74">
        <f t="shared" si="38"/>
        <v>-0.0009366343482288907</v>
      </c>
      <c r="N165" s="75">
        <f t="shared" si="39"/>
        <v>0.20167943006492842</v>
      </c>
      <c r="O165" s="70">
        <v>129332347</v>
      </c>
      <c r="P165" s="72">
        <v>2747731</v>
      </c>
      <c r="Q165" s="73">
        <f t="shared" si="40"/>
        <v>132080078</v>
      </c>
      <c r="R165" s="74">
        <f t="shared" si="41"/>
        <v>0.021245504807857543</v>
      </c>
      <c r="S165" s="75">
        <f t="shared" si="42"/>
        <v>0.03382491733441481</v>
      </c>
      <c r="T165" s="70">
        <v>21691136</v>
      </c>
      <c r="U165" s="72">
        <v>0</v>
      </c>
      <c r="V165" s="73">
        <f t="shared" si="49"/>
        <v>21691136</v>
      </c>
      <c r="W165" s="74">
        <f t="shared" si="43"/>
        <v>0</v>
      </c>
      <c r="X165" s="75">
        <f t="shared" si="44"/>
        <v>0.7036924444535956</v>
      </c>
      <c r="Y165" s="70">
        <v>451261665</v>
      </c>
      <c r="Z165" s="72">
        <v>19448508</v>
      </c>
      <c r="AA165" s="73">
        <f t="shared" si="50"/>
        <v>470710173</v>
      </c>
      <c r="AB165" s="74">
        <f t="shared" si="45"/>
        <v>0.043098072600516596</v>
      </c>
      <c r="AC165" s="75">
        <f t="shared" si="46"/>
        <v>0.016791911665445042</v>
      </c>
      <c r="AD165" s="70">
        <v>10768264</v>
      </c>
      <c r="AE165" s="75">
        <f t="shared" si="47"/>
        <v>0</v>
      </c>
      <c r="AF165" s="70">
        <v>0</v>
      </c>
      <c r="AG165" s="70">
        <v>641276837</v>
      </c>
      <c r="AH165" s="72">
        <v>22194216</v>
      </c>
      <c r="AI165" s="73">
        <v>663471053</v>
      </c>
      <c r="AJ165" s="74">
        <f t="shared" si="48"/>
        <v>0.03460941471678323</v>
      </c>
      <c r="AK165" s="70">
        <v>0</v>
      </c>
      <c r="AL165" s="70">
        <v>0</v>
      </c>
      <c r="AM165" s="25">
        <v>0</v>
      </c>
      <c r="AN165" s="76"/>
    </row>
    <row r="166" spans="1:40" ht="12.75">
      <c r="A166" s="67" t="s">
        <v>337</v>
      </c>
      <c r="B166" s="68" t="s">
        <v>336</v>
      </c>
      <c r="C166" s="24">
        <v>3</v>
      </c>
      <c r="D166" s="24"/>
      <c r="E166" s="69">
        <f t="shared" si="34"/>
        <v>0.03690382536720906</v>
      </c>
      <c r="F166" s="70">
        <v>24237494</v>
      </c>
      <c r="G166" s="71">
        <f t="shared" si="35"/>
        <v>0.0011993673890256856</v>
      </c>
      <c r="H166" s="70">
        <v>787714</v>
      </c>
      <c r="I166" s="71">
        <f t="shared" si="36"/>
        <v>0.00026214626467974583</v>
      </c>
      <c r="J166" s="70">
        <v>172171</v>
      </c>
      <c r="K166" s="72">
        <v>-162</v>
      </c>
      <c r="L166" s="73">
        <f t="shared" si="37"/>
        <v>172009</v>
      </c>
      <c r="M166" s="74">
        <f t="shared" si="38"/>
        <v>-0.0009409250105999269</v>
      </c>
      <c r="N166" s="75">
        <f t="shared" si="39"/>
        <v>0.07548238975739026</v>
      </c>
      <c r="O166" s="70">
        <v>49574914</v>
      </c>
      <c r="P166" s="72">
        <v>741895</v>
      </c>
      <c r="Q166" s="73">
        <f t="shared" si="40"/>
        <v>50316809</v>
      </c>
      <c r="R166" s="74">
        <f t="shared" si="41"/>
        <v>0.014965129339407426</v>
      </c>
      <c r="S166" s="75">
        <f t="shared" si="42"/>
        <v>0.007003343638903899</v>
      </c>
      <c r="T166" s="70">
        <v>4599618</v>
      </c>
      <c r="U166" s="72">
        <v>-3917</v>
      </c>
      <c r="V166" s="73">
        <f t="shared" si="49"/>
        <v>4595701</v>
      </c>
      <c r="W166" s="74">
        <f t="shared" si="43"/>
        <v>-0.0008515924583302353</v>
      </c>
      <c r="X166" s="75">
        <f t="shared" si="44"/>
        <v>0.8507683798578991</v>
      </c>
      <c r="Y166" s="70">
        <v>558763036</v>
      </c>
      <c r="Z166" s="72">
        <v>7277460</v>
      </c>
      <c r="AA166" s="73">
        <f t="shared" si="50"/>
        <v>566040496</v>
      </c>
      <c r="AB166" s="74">
        <f t="shared" si="45"/>
        <v>0.01302423304894492</v>
      </c>
      <c r="AC166" s="75">
        <f t="shared" si="46"/>
        <v>0.02838054772489219</v>
      </c>
      <c r="AD166" s="70">
        <v>18639622</v>
      </c>
      <c r="AE166" s="75">
        <f t="shared" si="47"/>
        <v>0</v>
      </c>
      <c r="AF166" s="70">
        <v>0</v>
      </c>
      <c r="AG166" s="70">
        <v>656774569</v>
      </c>
      <c r="AH166" s="72">
        <v>8015276</v>
      </c>
      <c r="AI166" s="73">
        <v>664789845</v>
      </c>
      <c r="AJ166" s="74">
        <f t="shared" si="48"/>
        <v>0.012203998720906625</v>
      </c>
      <c r="AK166" s="70">
        <v>0</v>
      </c>
      <c r="AL166" s="70">
        <v>530693</v>
      </c>
      <c r="AM166" s="25">
        <v>0</v>
      </c>
      <c r="AN166" s="76"/>
    </row>
    <row r="167" spans="1:40" ht="12.75">
      <c r="A167" s="67" t="s">
        <v>339</v>
      </c>
      <c r="B167" s="68" t="s">
        <v>338</v>
      </c>
      <c r="C167" s="24">
        <v>3</v>
      </c>
      <c r="D167" s="24"/>
      <c r="E167" s="69">
        <f t="shared" si="34"/>
        <v>0.03605105347705505</v>
      </c>
      <c r="F167" s="70">
        <v>26765205</v>
      </c>
      <c r="G167" s="71">
        <f t="shared" si="35"/>
        <v>0.0011098413308511163</v>
      </c>
      <c r="H167" s="70">
        <v>823974</v>
      </c>
      <c r="I167" s="71">
        <f t="shared" si="36"/>
        <v>0.00019108595669748723</v>
      </c>
      <c r="J167" s="70">
        <v>141867</v>
      </c>
      <c r="K167" s="72">
        <v>-133</v>
      </c>
      <c r="L167" s="73">
        <f t="shared" si="37"/>
        <v>141734</v>
      </c>
      <c r="M167" s="74">
        <f t="shared" si="38"/>
        <v>-0.0009374977972326192</v>
      </c>
      <c r="N167" s="75">
        <f t="shared" si="39"/>
        <v>0.09568267056508041</v>
      </c>
      <c r="O167" s="70">
        <v>71037211</v>
      </c>
      <c r="P167" s="72">
        <v>848066</v>
      </c>
      <c r="Q167" s="73">
        <f t="shared" si="40"/>
        <v>71885277</v>
      </c>
      <c r="R167" s="74">
        <f t="shared" si="41"/>
        <v>0.011938334684901974</v>
      </c>
      <c r="S167" s="75">
        <f t="shared" si="42"/>
        <v>0.021366356249471623</v>
      </c>
      <c r="T167" s="70">
        <v>15862918</v>
      </c>
      <c r="U167" s="72">
        <v>0</v>
      </c>
      <c r="V167" s="73">
        <f t="shared" si="49"/>
        <v>15862918</v>
      </c>
      <c r="W167" s="74">
        <f t="shared" si="43"/>
        <v>0</v>
      </c>
      <c r="X167" s="75">
        <f t="shared" si="44"/>
        <v>0.82384261430728</v>
      </c>
      <c r="Y167" s="70">
        <v>611641390</v>
      </c>
      <c r="Z167" s="72">
        <v>21468814</v>
      </c>
      <c r="AA167" s="73">
        <f t="shared" si="50"/>
        <v>633110204</v>
      </c>
      <c r="AB167" s="74">
        <f t="shared" si="45"/>
        <v>0.035100328968907746</v>
      </c>
      <c r="AC167" s="75">
        <f t="shared" si="46"/>
        <v>0.021756378113564314</v>
      </c>
      <c r="AD167" s="70">
        <v>16152480</v>
      </c>
      <c r="AE167" s="75">
        <f t="shared" si="47"/>
        <v>0</v>
      </c>
      <c r="AF167" s="70">
        <v>0</v>
      </c>
      <c r="AG167" s="70">
        <v>742425045</v>
      </c>
      <c r="AH167" s="72">
        <v>22316747</v>
      </c>
      <c r="AI167" s="73">
        <v>764741792</v>
      </c>
      <c r="AJ167" s="74">
        <f t="shared" si="48"/>
        <v>0.030059259382878175</v>
      </c>
      <c r="AK167" s="70">
        <v>0</v>
      </c>
      <c r="AL167" s="70">
        <v>9800</v>
      </c>
      <c r="AM167" s="25">
        <v>0</v>
      </c>
      <c r="AN167" s="76"/>
    </row>
    <row r="168" spans="1:40" ht="12.75">
      <c r="A168" s="67" t="s">
        <v>341</v>
      </c>
      <c r="B168" s="68" t="s">
        <v>340</v>
      </c>
      <c r="C168" s="24">
        <v>3</v>
      </c>
      <c r="D168" s="24"/>
      <c r="E168" s="69">
        <f t="shared" si="34"/>
        <v>0.025366535921452493</v>
      </c>
      <c r="F168" s="70">
        <v>6291364</v>
      </c>
      <c r="G168" s="71">
        <f t="shared" si="35"/>
        <v>0.004163407229183968</v>
      </c>
      <c r="H168" s="70">
        <v>1032601</v>
      </c>
      <c r="I168" s="71">
        <f t="shared" si="36"/>
        <v>0.0005430930858573572</v>
      </c>
      <c r="J168" s="70">
        <v>134697</v>
      </c>
      <c r="K168" s="72">
        <v>-126</v>
      </c>
      <c r="L168" s="73">
        <f t="shared" si="37"/>
        <v>134571</v>
      </c>
      <c r="M168" s="74">
        <f t="shared" si="38"/>
        <v>-0.0009354328604200539</v>
      </c>
      <c r="N168" s="75">
        <f t="shared" si="39"/>
        <v>0.058269650118013896</v>
      </c>
      <c r="O168" s="70">
        <v>14451937</v>
      </c>
      <c r="P168" s="72">
        <v>-19420</v>
      </c>
      <c r="Q168" s="73">
        <f t="shared" si="40"/>
        <v>14432517</v>
      </c>
      <c r="R168" s="74">
        <f t="shared" si="41"/>
        <v>-0.0013437645071383857</v>
      </c>
      <c r="S168" s="75">
        <f t="shared" si="42"/>
        <v>0.0025350432268179484</v>
      </c>
      <c r="T168" s="70">
        <v>628737</v>
      </c>
      <c r="U168" s="72">
        <v>0</v>
      </c>
      <c r="V168" s="73">
        <f t="shared" si="49"/>
        <v>628737</v>
      </c>
      <c r="W168" s="74">
        <f t="shared" si="43"/>
        <v>0</v>
      </c>
      <c r="X168" s="75">
        <f t="shared" si="44"/>
        <v>0.8960669088810946</v>
      </c>
      <c r="Y168" s="70">
        <v>222240952</v>
      </c>
      <c r="Z168" s="72">
        <v>9537549</v>
      </c>
      <c r="AA168" s="73">
        <f t="shared" si="50"/>
        <v>231778501</v>
      </c>
      <c r="AB168" s="74">
        <f t="shared" si="45"/>
        <v>0.04291535342235215</v>
      </c>
      <c r="AC168" s="75">
        <f t="shared" si="46"/>
        <v>0.013055361537579718</v>
      </c>
      <c r="AD168" s="70">
        <v>3237968</v>
      </c>
      <c r="AE168" s="75">
        <f t="shared" si="47"/>
        <v>0</v>
      </c>
      <c r="AF168" s="70">
        <v>0</v>
      </c>
      <c r="AG168" s="70">
        <v>248018256</v>
      </c>
      <c r="AH168" s="72">
        <v>9518003</v>
      </c>
      <c r="AI168" s="73">
        <v>257536259</v>
      </c>
      <c r="AJ168" s="74">
        <f t="shared" si="48"/>
        <v>0.03837621936991606</v>
      </c>
      <c r="AK168" s="70">
        <v>0</v>
      </c>
      <c r="AL168" s="70">
        <v>0</v>
      </c>
      <c r="AM168" s="25">
        <v>0</v>
      </c>
      <c r="AN168" s="76"/>
    </row>
    <row r="169" spans="1:40" ht="12.75">
      <c r="A169" s="67" t="s">
        <v>343</v>
      </c>
      <c r="B169" s="68" t="s">
        <v>342</v>
      </c>
      <c r="C169" s="24">
        <v>3</v>
      </c>
      <c r="D169" s="24"/>
      <c r="E169" s="69">
        <f t="shared" si="34"/>
        <v>0.04873629114271861</v>
      </c>
      <c r="F169" s="70">
        <v>47712269</v>
      </c>
      <c r="G169" s="71">
        <f t="shared" si="35"/>
        <v>0.012782444211508105</v>
      </c>
      <c r="H169" s="70">
        <v>12513866</v>
      </c>
      <c r="I169" s="71">
        <f t="shared" si="36"/>
        <v>0.042140143240435114</v>
      </c>
      <c r="J169" s="70">
        <v>41254716</v>
      </c>
      <c r="K169" s="72">
        <v>-38640</v>
      </c>
      <c r="L169" s="73">
        <f t="shared" si="37"/>
        <v>41216076</v>
      </c>
      <c r="M169" s="74">
        <f t="shared" si="38"/>
        <v>-0.0009366201914951978</v>
      </c>
      <c r="N169" s="75">
        <f t="shared" si="39"/>
        <v>0.21438444994046402</v>
      </c>
      <c r="O169" s="70">
        <v>209879913</v>
      </c>
      <c r="P169" s="72">
        <v>2206905</v>
      </c>
      <c r="Q169" s="73">
        <f t="shared" si="40"/>
        <v>212086818</v>
      </c>
      <c r="R169" s="74">
        <f t="shared" si="41"/>
        <v>0.010515084404480384</v>
      </c>
      <c r="S169" s="75">
        <f t="shared" si="42"/>
        <v>0.032281808937963744</v>
      </c>
      <c r="T169" s="70">
        <v>31603520</v>
      </c>
      <c r="U169" s="72">
        <v>0</v>
      </c>
      <c r="V169" s="73">
        <f t="shared" si="49"/>
        <v>31603520</v>
      </c>
      <c r="W169" s="74">
        <f t="shared" si="43"/>
        <v>0</v>
      </c>
      <c r="X169" s="75">
        <f t="shared" si="44"/>
        <v>0.633345043685288</v>
      </c>
      <c r="Y169" s="70">
        <v>620037520</v>
      </c>
      <c r="Z169" s="72">
        <v>-21455361</v>
      </c>
      <c r="AA169" s="73">
        <f t="shared" si="50"/>
        <v>598582159</v>
      </c>
      <c r="AB169" s="74">
        <f t="shared" si="45"/>
        <v>-0.034603326908345805</v>
      </c>
      <c r="AC169" s="75">
        <f t="shared" si="46"/>
        <v>0.01632922128608968</v>
      </c>
      <c r="AD169" s="70">
        <v>15986120</v>
      </c>
      <c r="AE169" s="75">
        <f t="shared" si="47"/>
        <v>5.975555326972689E-07</v>
      </c>
      <c r="AF169" s="70">
        <v>585</v>
      </c>
      <c r="AG169" s="70">
        <v>978988509</v>
      </c>
      <c r="AH169" s="72">
        <v>-19287096</v>
      </c>
      <c r="AI169" s="73">
        <v>959701413</v>
      </c>
      <c r="AJ169" s="74">
        <f t="shared" si="48"/>
        <v>-0.019701044315321988</v>
      </c>
      <c r="AK169" s="70">
        <v>224005</v>
      </c>
      <c r="AL169" s="70">
        <v>345775</v>
      </c>
      <c r="AM169" s="25">
        <v>0</v>
      </c>
      <c r="AN169" s="76"/>
    </row>
    <row r="170" spans="1:40" ht="12.75">
      <c r="A170" s="67" t="s">
        <v>345</v>
      </c>
      <c r="B170" s="68" t="s">
        <v>344</v>
      </c>
      <c r="C170" s="24">
        <v>3</v>
      </c>
      <c r="D170" s="24"/>
      <c r="E170" s="69">
        <f t="shared" si="34"/>
        <v>0.0471786156371045</v>
      </c>
      <c r="F170" s="70">
        <v>15156940</v>
      </c>
      <c r="G170" s="71">
        <f t="shared" si="35"/>
        <v>0.002120257151833473</v>
      </c>
      <c r="H170" s="70">
        <v>681169</v>
      </c>
      <c r="I170" s="71">
        <f t="shared" si="36"/>
        <v>0.0013504772661748813</v>
      </c>
      <c r="J170" s="70">
        <v>433864</v>
      </c>
      <c r="K170" s="72">
        <v>-406</v>
      </c>
      <c r="L170" s="73">
        <f t="shared" si="37"/>
        <v>433458</v>
      </c>
      <c r="M170" s="74">
        <f t="shared" si="38"/>
        <v>-0.0009357771098777497</v>
      </c>
      <c r="N170" s="75">
        <f t="shared" si="39"/>
        <v>0.12132840043786236</v>
      </c>
      <c r="O170" s="70">
        <v>38978831</v>
      </c>
      <c r="P170" s="72">
        <v>344662</v>
      </c>
      <c r="Q170" s="73">
        <f t="shared" si="40"/>
        <v>39323493</v>
      </c>
      <c r="R170" s="74">
        <f t="shared" si="41"/>
        <v>0.00884228672737774</v>
      </c>
      <c r="S170" s="75">
        <f t="shared" si="42"/>
        <v>0.01466628259172569</v>
      </c>
      <c r="T170" s="70">
        <v>4711795</v>
      </c>
      <c r="U170" s="72">
        <v>0</v>
      </c>
      <c r="V170" s="73">
        <f t="shared" si="49"/>
        <v>4711795</v>
      </c>
      <c r="W170" s="74">
        <f t="shared" si="43"/>
        <v>0</v>
      </c>
      <c r="X170" s="75">
        <f t="shared" si="44"/>
        <v>0.7835249505409303</v>
      </c>
      <c r="Y170" s="70">
        <v>251720838</v>
      </c>
      <c r="Z170" s="72">
        <v>-3625991</v>
      </c>
      <c r="AA170" s="73">
        <f t="shared" si="50"/>
        <v>248094847</v>
      </c>
      <c r="AB170" s="74">
        <f t="shared" si="45"/>
        <v>-0.014404810618022812</v>
      </c>
      <c r="AC170" s="75">
        <f t="shared" si="46"/>
        <v>0.029831016374368767</v>
      </c>
      <c r="AD170" s="70">
        <v>9583726</v>
      </c>
      <c r="AE170" s="75">
        <f t="shared" si="47"/>
        <v>0</v>
      </c>
      <c r="AF170" s="70">
        <v>0</v>
      </c>
      <c r="AG170" s="70">
        <v>321267163</v>
      </c>
      <c r="AH170" s="72">
        <v>-3281735</v>
      </c>
      <c r="AI170" s="73">
        <v>317985428</v>
      </c>
      <c r="AJ170" s="74">
        <f t="shared" si="48"/>
        <v>-0.010214971767905206</v>
      </c>
      <c r="AK170" s="70">
        <v>0</v>
      </c>
      <c r="AL170" s="70">
        <v>0</v>
      </c>
      <c r="AM170" s="25">
        <v>0</v>
      </c>
      <c r="AN170" s="76"/>
    </row>
    <row r="171" spans="1:40" ht="12.75">
      <c r="A171" s="67" t="s">
        <v>347</v>
      </c>
      <c r="B171" s="68" t="s">
        <v>346</v>
      </c>
      <c r="C171" s="24">
        <v>3</v>
      </c>
      <c r="D171" s="24"/>
      <c r="E171" s="69">
        <f t="shared" si="34"/>
        <v>0.0651850474706393</v>
      </c>
      <c r="F171" s="70">
        <v>19715259</v>
      </c>
      <c r="G171" s="71">
        <f t="shared" si="35"/>
        <v>0.03448090958711328</v>
      </c>
      <c r="H171" s="70">
        <v>10428773</v>
      </c>
      <c r="I171" s="71">
        <f t="shared" si="36"/>
        <v>0.12618388452052678</v>
      </c>
      <c r="J171" s="70">
        <v>38164396</v>
      </c>
      <c r="K171" s="72">
        <v>-35746</v>
      </c>
      <c r="L171" s="73">
        <f t="shared" si="37"/>
        <v>38128650</v>
      </c>
      <c r="M171" s="74">
        <f t="shared" si="38"/>
        <v>-0.0009366321426913189</v>
      </c>
      <c r="N171" s="75">
        <f t="shared" si="39"/>
        <v>0.22256373837667756</v>
      </c>
      <c r="O171" s="70">
        <v>67314544</v>
      </c>
      <c r="P171" s="72">
        <v>-710457</v>
      </c>
      <c r="Q171" s="73">
        <f t="shared" si="40"/>
        <v>66604087</v>
      </c>
      <c r="R171" s="74">
        <f t="shared" si="41"/>
        <v>-0.010554286752651848</v>
      </c>
      <c r="S171" s="75">
        <f t="shared" si="42"/>
        <v>0.021264313100218816</v>
      </c>
      <c r="T171" s="70">
        <v>6431405</v>
      </c>
      <c r="U171" s="72">
        <v>29267</v>
      </c>
      <c r="V171" s="73">
        <f t="shared" si="49"/>
        <v>6460672</v>
      </c>
      <c r="W171" s="74">
        <f t="shared" si="43"/>
        <v>0.0045506386240642595</v>
      </c>
      <c r="X171" s="75">
        <f t="shared" si="44"/>
        <v>0.5037049831288997</v>
      </c>
      <c r="Y171" s="70">
        <v>152345892</v>
      </c>
      <c r="Z171" s="72">
        <v>5530938</v>
      </c>
      <c r="AA171" s="73">
        <f t="shared" si="50"/>
        <v>157876830</v>
      </c>
      <c r="AB171" s="74">
        <f t="shared" si="45"/>
        <v>0.03630513384633962</v>
      </c>
      <c r="AC171" s="75">
        <f t="shared" si="46"/>
        <v>0.026308643722966558</v>
      </c>
      <c r="AD171" s="70">
        <v>7957066</v>
      </c>
      <c r="AE171" s="75">
        <f t="shared" si="47"/>
        <v>0.0003084800929579797</v>
      </c>
      <c r="AF171" s="70">
        <v>93300</v>
      </c>
      <c r="AG171" s="70">
        <v>302450635</v>
      </c>
      <c r="AH171" s="72">
        <v>4814002</v>
      </c>
      <c r="AI171" s="73">
        <v>307264637</v>
      </c>
      <c r="AJ171" s="74">
        <f t="shared" si="48"/>
        <v>0.01591665363836978</v>
      </c>
      <c r="AK171" s="70">
        <v>0</v>
      </c>
      <c r="AL171" s="70">
        <v>25975</v>
      </c>
      <c r="AM171" s="25">
        <v>0</v>
      </c>
      <c r="AN171" s="76"/>
    </row>
    <row r="172" spans="1:40" ht="12.75">
      <c r="A172" s="67" t="s">
        <v>349</v>
      </c>
      <c r="B172" s="68" t="s">
        <v>348</v>
      </c>
      <c r="C172" s="24">
        <v>3</v>
      </c>
      <c r="D172" s="24"/>
      <c r="E172" s="69">
        <f t="shared" si="34"/>
        <v>0.08095431566420724</v>
      </c>
      <c r="F172" s="70">
        <v>47493498</v>
      </c>
      <c r="G172" s="71">
        <f t="shared" si="35"/>
        <v>0.04980732058997505</v>
      </c>
      <c r="H172" s="70">
        <v>29220479</v>
      </c>
      <c r="I172" s="71">
        <f t="shared" si="36"/>
        <v>0.17643314201419882</v>
      </c>
      <c r="J172" s="70">
        <v>103508096</v>
      </c>
      <c r="K172" s="72">
        <v>-96948</v>
      </c>
      <c r="L172" s="73">
        <f t="shared" si="37"/>
        <v>103411148</v>
      </c>
      <c r="M172" s="74">
        <f t="shared" si="38"/>
        <v>-0.0009366223874893806</v>
      </c>
      <c r="N172" s="75">
        <f t="shared" si="39"/>
        <v>0.1533324405207813</v>
      </c>
      <c r="O172" s="70">
        <v>89955599</v>
      </c>
      <c r="P172" s="72">
        <v>-1829635</v>
      </c>
      <c r="Q172" s="73">
        <f t="shared" si="40"/>
        <v>88125964</v>
      </c>
      <c r="R172" s="74">
        <f t="shared" si="41"/>
        <v>-0.020339312064388566</v>
      </c>
      <c r="S172" s="75">
        <f t="shared" si="42"/>
        <v>0.04633941575293408</v>
      </c>
      <c r="T172" s="70">
        <v>27185962</v>
      </c>
      <c r="U172" s="72">
        <v>0</v>
      </c>
      <c r="V172" s="73">
        <f t="shared" si="49"/>
        <v>27185962</v>
      </c>
      <c r="W172" s="74">
        <f t="shared" si="43"/>
        <v>0</v>
      </c>
      <c r="X172" s="75">
        <f t="shared" si="44"/>
        <v>0.46642276797734145</v>
      </c>
      <c r="Y172" s="70">
        <v>273636416</v>
      </c>
      <c r="Z172" s="72">
        <v>11678622</v>
      </c>
      <c r="AA172" s="73">
        <f t="shared" si="50"/>
        <v>285315038</v>
      </c>
      <c r="AB172" s="74">
        <f t="shared" si="45"/>
        <v>0.04267934133445162</v>
      </c>
      <c r="AC172" s="75">
        <f t="shared" si="46"/>
        <v>0.025384708113925767</v>
      </c>
      <c r="AD172" s="70">
        <v>14892456</v>
      </c>
      <c r="AE172" s="75">
        <f t="shared" si="47"/>
        <v>0.0013258893666362552</v>
      </c>
      <c r="AF172" s="70">
        <v>777860</v>
      </c>
      <c r="AG172" s="70">
        <v>586670366</v>
      </c>
      <c r="AH172" s="72">
        <v>9752039</v>
      </c>
      <c r="AI172" s="73">
        <v>596422405</v>
      </c>
      <c r="AJ172" s="74">
        <f t="shared" si="48"/>
        <v>0.01662268893261263</v>
      </c>
      <c r="AK172" s="70">
        <v>0</v>
      </c>
      <c r="AL172" s="70">
        <v>17965</v>
      </c>
      <c r="AM172" s="25">
        <v>0</v>
      </c>
      <c r="AN172" s="76"/>
    </row>
    <row r="173" spans="1:40" ht="12.75">
      <c r="A173" s="67" t="s">
        <v>351</v>
      </c>
      <c r="B173" s="68" t="s">
        <v>350</v>
      </c>
      <c r="C173" s="24">
        <v>3</v>
      </c>
      <c r="D173" s="24"/>
      <c r="E173" s="69">
        <f t="shared" si="34"/>
        <v>0.03722466602703163</v>
      </c>
      <c r="F173" s="70">
        <v>21157886</v>
      </c>
      <c r="G173" s="71">
        <f t="shared" si="35"/>
        <v>0.005505439539491489</v>
      </c>
      <c r="H173" s="70">
        <v>3129201</v>
      </c>
      <c r="I173" s="71">
        <f t="shared" si="36"/>
        <v>0.01725811706839112</v>
      </c>
      <c r="J173" s="70">
        <v>9809229</v>
      </c>
      <c r="K173" s="72">
        <v>-9188</v>
      </c>
      <c r="L173" s="73">
        <f t="shared" si="37"/>
        <v>9800041</v>
      </c>
      <c r="M173" s="74">
        <f t="shared" si="38"/>
        <v>-0.0009366689267831345</v>
      </c>
      <c r="N173" s="75">
        <f t="shared" si="39"/>
        <v>0.10850158368689171</v>
      </c>
      <c r="O173" s="70">
        <v>61670510</v>
      </c>
      <c r="P173" s="72">
        <v>-1820138</v>
      </c>
      <c r="Q173" s="73">
        <f t="shared" si="40"/>
        <v>59850372</v>
      </c>
      <c r="R173" s="74">
        <f t="shared" si="41"/>
        <v>-0.029513911916732975</v>
      </c>
      <c r="S173" s="75">
        <f t="shared" si="42"/>
        <v>0.022145470404849068</v>
      </c>
      <c r="T173" s="70">
        <v>12587120</v>
      </c>
      <c r="U173" s="72">
        <v>0</v>
      </c>
      <c r="V173" s="73">
        <f t="shared" si="49"/>
        <v>12587120</v>
      </c>
      <c r="W173" s="74">
        <f t="shared" si="43"/>
        <v>0</v>
      </c>
      <c r="X173" s="75">
        <f t="shared" si="44"/>
        <v>0.7880613691494187</v>
      </c>
      <c r="Y173" s="70">
        <v>447921080</v>
      </c>
      <c r="Z173" s="72">
        <v>11856731</v>
      </c>
      <c r="AA173" s="73">
        <f t="shared" si="50"/>
        <v>459777811</v>
      </c>
      <c r="AB173" s="74">
        <f t="shared" si="45"/>
        <v>0.026470580487080446</v>
      </c>
      <c r="AC173" s="75">
        <f t="shared" si="46"/>
        <v>0.02130335412392627</v>
      </c>
      <c r="AD173" s="70">
        <v>12108475</v>
      </c>
      <c r="AE173" s="75">
        <f t="shared" si="47"/>
        <v>0</v>
      </c>
      <c r="AF173" s="70">
        <v>0</v>
      </c>
      <c r="AG173" s="70">
        <v>568383501</v>
      </c>
      <c r="AH173" s="72">
        <v>10027405</v>
      </c>
      <c r="AI173" s="73">
        <v>578410906</v>
      </c>
      <c r="AJ173" s="74">
        <f t="shared" si="48"/>
        <v>0.017641970575074804</v>
      </c>
      <c r="AK173" s="70">
        <v>0</v>
      </c>
      <c r="AL173" s="70">
        <v>72795</v>
      </c>
      <c r="AM173" s="25">
        <v>0</v>
      </c>
      <c r="AN173" s="76"/>
    </row>
    <row r="174" spans="1:40" ht="12.75">
      <c r="A174" s="67" t="s">
        <v>353</v>
      </c>
      <c r="B174" s="68" t="s">
        <v>352</v>
      </c>
      <c r="C174" s="24">
        <v>3</v>
      </c>
      <c r="D174" s="24"/>
      <c r="E174" s="69">
        <f t="shared" si="34"/>
        <v>0.05386665496605125</v>
      </c>
      <c r="F174" s="70">
        <v>54960127</v>
      </c>
      <c r="G174" s="71">
        <f t="shared" si="35"/>
        <v>0.009030954161622147</v>
      </c>
      <c r="H174" s="70">
        <v>9214279</v>
      </c>
      <c r="I174" s="71">
        <f t="shared" si="36"/>
        <v>0.03766581468914392</v>
      </c>
      <c r="J174" s="70">
        <v>38430416</v>
      </c>
      <c r="K174" s="72">
        <v>-35995</v>
      </c>
      <c r="L174" s="73">
        <f t="shared" si="37"/>
        <v>38394421</v>
      </c>
      <c r="M174" s="74">
        <f t="shared" si="38"/>
        <v>-0.0009366279043141245</v>
      </c>
      <c r="N174" s="75">
        <f t="shared" si="39"/>
        <v>0.10949642831824313</v>
      </c>
      <c r="O174" s="70">
        <v>111719163</v>
      </c>
      <c r="P174" s="72">
        <v>-1294341</v>
      </c>
      <c r="Q174" s="73">
        <f t="shared" si="40"/>
        <v>110424822</v>
      </c>
      <c r="R174" s="74">
        <f t="shared" si="41"/>
        <v>-0.011585666820650993</v>
      </c>
      <c r="S174" s="75">
        <f t="shared" si="42"/>
        <v>0.03359448998867547</v>
      </c>
      <c r="T174" s="70">
        <v>34276445</v>
      </c>
      <c r="U174" s="72">
        <v>-357755</v>
      </c>
      <c r="V174" s="73">
        <f t="shared" si="49"/>
        <v>33918690</v>
      </c>
      <c r="W174" s="74">
        <f t="shared" si="43"/>
        <v>-0.010437342612397522</v>
      </c>
      <c r="X174" s="75">
        <f t="shared" si="44"/>
        <v>0.7285718708924841</v>
      </c>
      <c r="Y174" s="70">
        <v>743361595</v>
      </c>
      <c r="Z174" s="72">
        <v>-2817375</v>
      </c>
      <c r="AA174" s="73">
        <f t="shared" si="50"/>
        <v>740544220</v>
      </c>
      <c r="AB174" s="74">
        <f t="shared" si="45"/>
        <v>-0.0037900464847124633</v>
      </c>
      <c r="AC174" s="75">
        <f t="shared" si="46"/>
        <v>0.027610526115569647</v>
      </c>
      <c r="AD174" s="70">
        <v>28171009</v>
      </c>
      <c r="AE174" s="75">
        <f t="shared" si="47"/>
        <v>0.00016326086821032978</v>
      </c>
      <c r="AF174" s="70">
        <v>166575</v>
      </c>
      <c r="AG174" s="70">
        <v>1020299609</v>
      </c>
      <c r="AH174" s="72">
        <v>-4505466</v>
      </c>
      <c r="AI174" s="73">
        <v>1015794143</v>
      </c>
      <c r="AJ174" s="74">
        <f t="shared" si="48"/>
        <v>-0.004415826449660043</v>
      </c>
      <c r="AK174" s="70">
        <v>27820</v>
      </c>
      <c r="AL174" s="70">
        <v>0</v>
      </c>
      <c r="AM174" s="25">
        <v>0</v>
      </c>
      <c r="AN174" s="76"/>
    </row>
    <row r="175" spans="1:40" ht="12.75">
      <c r="A175" s="67" t="s">
        <v>355</v>
      </c>
      <c r="B175" s="68" t="s">
        <v>354</v>
      </c>
      <c r="C175" s="24">
        <v>3</v>
      </c>
      <c r="D175" s="24"/>
      <c r="E175" s="69">
        <f t="shared" si="34"/>
        <v>0.0402920262197608</v>
      </c>
      <c r="F175" s="70">
        <v>18224136</v>
      </c>
      <c r="G175" s="71">
        <f t="shared" si="35"/>
        <v>0.00350323332253758</v>
      </c>
      <c r="H175" s="70">
        <v>1584517</v>
      </c>
      <c r="I175" s="71">
        <f t="shared" si="36"/>
        <v>0.003028731042526466</v>
      </c>
      <c r="J175" s="70">
        <v>1369899</v>
      </c>
      <c r="K175" s="72">
        <v>-1283</v>
      </c>
      <c r="L175" s="73">
        <f t="shared" si="37"/>
        <v>1368616</v>
      </c>
      <c r="M175" s="74">
        <f t="shared" si="38"/>
        <v>-0.0009365653964270358</v>
      </c>
      <c r="N175" s="75">
        <f t="shared" si="39"/>
        <v>0.12159935316038797</v>
      </c>
      <c r="O175" s="70">
        <v>54999546</v>
      </c>
      <c r="P175" s="72">
        <v>-1476289</v>
      </c>
      <c r="Q175" s="73">
        <f t="shared" si="40"/>
        <v>53523257</v>
      </c>
      <c r="R175" s="74">
        <f t="shared" si="41"/>
        <v>-0.026841839749004472</v>
      </c>
      <c r="S175" s="75">
        <f t="shared" si="42"/>
        <v>0.007421479819567357</v>
      </c>
      <c r="T175" s="70">
        <v>3356745</v>
      </c>
      <c r="U175" s="72">
        <v>0</v>
      </c>
      <c r="V175" s="73">
        <f t="shared" si="49"/>
        <v>3356745</v>
      </c>
      <c r="W175" s="74">
        <f t="shared" si="43"/>
        <v>0</v>
      </c>
      <c r="X175" s="75">
        <f t="shared" si="44"/>
        <v>0.8051539267726718</v>
      </c>
      <c r="Y175" s="70">
        <v>364172171</v>
      </c>
      <c r="Z175" s="72">
        <v>14861765</v>
      </c>
      <c r="AA175" s="73">
        <f t="shared" si="50"/>
        <v>379033936</v>
      </c>
      <c r="AB175" s="74">
        <f t="shared" si="45"/>
        <v>0.04080972183895952</v>
      </c>
      <c r="AC175" s="75">
        <f t="shared" si="46"/>
        <v>0.019001249662547955</v>
      </c>
      <c r="AD175" s="70">
        <v>8594290</v>
      </c>
      <c r="AE175" s="75">
        <f t="shared" si="47"/>
        <v>0</v>
      </c>
      <c r="AF175" s="70">
        <v>0</v>
      </c>
      <c r="AG175" s="70">
        <v>452301304</v>
      </c>
      <c r="AH175" s="72">
        <v>13384193</v>
      </c>
      <c r="AI175" s="73">
        <v>465685497</v>
      </c>
      <c r="AJ175" s="74">
        <f t="shared" si="48"/>
        <v>0.02959132083333547</v>
      </c>
      <c r="AK175" s="70">
        <v>0</v>
      </c>
      <c r="AL175" s="70">
        <v>0</v>
      </c>
      <c r="AM175" s="25">
        <v>0</v>
      </c>
      <c r="AN175" s="76"/>
    </row>
    <row r="176" spans="1:40" ht="12.75">
      <c r="A176" s="67" t="s">
        <v>357</v>
      </c>
      <c r="B176" s="68" t="s">
        <v>356</v>
      </c>
      <c r="C176" s="24">
        <v>3</v>
      </c>
      <c r="D176" s="24"/>
      <c r="E176" s="69">
        <f t="shared" si="34"/>
        <v>0.03433632409541322</v>
      </c>
      <c r="F176" s="70">
        <v>21451003</v>
      </c>
      <c r="G176" s="71">
        <f t="shared" si="35"/>
        <v>0.009924500835017955</v>
      </c>
      <c r="H176" s="70">
        <v>6200154</v>
      </c>
      <c r="I176" s="71">
        <f t="shared" si="36"/>
        <v>0.018944458710560042</v>
      </c>
      <c r="J176" s="70">
        <v>11835211</v>
      </c>
      <c r="K176" s="72">
        <v>-11085</v>
      </c>
      <c r="L176" s="73">
        <f t="shared" si="37"/>
        <v>11824126</v>
      </c>
      <c r="M176" s="74">
        <f t="shared" si="38"/>
        <v>-0.0009366119454904522</v>
      </c>
      <c r="N176" s="75">
        <f t="shared" si="39"/>
        <v>0.2747246297542831</v>
      </c>
      <c r="O176" s="70">
        <v>171629288</v>
      </c>
      <c r="P176" s="72">
        <v>-4917575</v>
      </c>
      <c r="Q176" s="73">
        <f t="shared" si="40"/>
        <v>166711713</v>
      </c>
      <c r="R176" s="74">
        <f t="shared" si="41"/>
        <v>-0.028652306708864282</v>
      </c>
      <c r="S176" s="75">
        <f t="shared" si="42"/>
        <v>0.046031060595055885</v>
      </c>
      <c r="T176" s="70">
        <v>28757080</v>
      </c>
      <c r="U176" s="72">
        <v>0</v>
      </c>
      <c r="V176" s="73">
        <f t="shared" si="49"/>
        <v>28757080</v>
      </c>
      <c r="W176" s="74">
        <f t="shared" si="43"/>
        <v>0</v>
      </c>
      <c r="X176" s="75">
        <f t="shared" si="44"/>
        <v>0.6049589257923087</v>
      </c>
      <c r="Y176" s="70">
        <v>377937245</v>
      </c>
      <c r="Z176" s="72">
        <v>16427500</v>
      </c>
      <c r="AA176" s="73">
        <f t="shared" si="50"/>
        <v>394364745</v>
      </c>
      <c r="AB176" s="74">
        <f t="shared" si="45"/>
        <v>0.04346621090493476</v>
      </c>
      <c r="AC176" s="75">
        <f t="shared" si="46"/>
        <v>0.011080100217361178</v>
      </c>
      <c r="AD176" s="70">
        <v>6922094</v>
      </c>
      <c r="AE176" s="75">
        <f t="shared" si="47"/>
        <v>0</v>
      </c>
      <c r="AF176" s="70">
        <v>0</v>
      </c>
      <c r="AG176" s="70">
        <v>624732075</v>
      </c>
      <c r="AH176" s="72">
        <v>11498840</v>
      </c>
      <c r="AI176" s="73">
        <v>636230915</v>
      </c>
      <c r="AJ176" s="74">
        <f t="shared" si="48"/>
        <v>0.0184060342987832</v>
      </c>
      <c r="AK176" s="70">
        <v>9339320</v>
      </c>
      <c r="AL176" s="70">
        <v>9355351</v>
      </c>
      <c r="AM176" s="25">
        <v>0</v>
      </c>
      <c r="AN176" s="76"/>
    </row>
    <row r="177" spans="1:40" ht="12.75">
      <c r="A177" s="67" t="s">
        <v>359</v>
      </c>
      <c r="B177" s="68" t="s">
        <v>358</v>
      </c>
      <c r="C177" s="24">
        <v>3</v>
      </c>
      <c r="D177" s="24"/>
      <c r="E177" s="69">
        <f t="shared" si="34"/>
        <v>0.03799580077349332</v>
      </c>
      <c r="F177" s="70">
        <v>22111006</v>
      </c>
      <c r="G177" s="71">
        <f t="shared" si="35"/>
        <v>0.005636375050988268</v>
      </c>
      <c r="H177" s="70">
        <v>3279992</v>
      </c>
      <c r="I177" s="71">
        <f t="shared" si="36"/>
        <v>0.01312521286174571</v>
      </c>
      <c r="J177" s="70">
        <v>7637993</v>
      </c>
      <c r="K177" s="72">
        <v>-7154</v>
      </c>
      <c r="L177" s="73">
        <f t="shared" si="37"/>
        <v>7630839</v>
      </c>
      <c r="M177" s="74">
        <f t="shared" si="38"/>
        <v>-0.0009366334847387266</v>
      </c>
      <c r="N177" s="75">
        <f t="shared" si="39"/>
        <v>0.11508446869249454</v>
      </c>
      <c r="O177" s="70">
        <v>66971437</v>
      </c>
      <c r="P177" s="72">
        <v>-96020</v>
      </c>
      <c r="Q177" s="73">
        <f t="shared" si="40"/>
        <v>66875417</v>
      </c>
      <c r="R177" s="74">
        <f t="shared" si="41"/>
        <v>-0.0014337455533468694</v>
      </c>
      <c r="S177" s="75">
        <f t="shared" si="42"/>
        <v>0.05002454011509499</v>
      </c>
      <c r="T177" s="70">
        <v>29110925</v>
      </c>
      <c r="U177" s="72">
        <v>0</v>
      </c>
      <c r="V177" s="73">
        <f t="shared" si="49"/>
        <v>29110925</v>
      </c>
      <c r="W177" s="74">
        <f t="shared" si="43"/>
        <v>0</v>
      </c>
      <c r="X177" s="75">
        <f t="shared" si="44"/>
        <v>0.7595078017295623</v>
      </c>
      <c r="Y177" s="70">
        <v>441982567</v>
      </c>
      <c r="Z177" s="72">
        <v>14633193</v>
      </c>
      <c r="AA177" s="73">
        <f t="shared" si="50"/>
        <v>456615760</v>
      </c>
      <c r="AB177" s="74">
        <f t="shared" si="45"/>
        <v>0.03310807731473264</v>
      </c>
      <c r="AC177" s="75">
        <f t="shared" si="46"/>
        <v>0.018625800776620828</v>
      </c>
      <c r="AD177" s="70">
        <v>10838966</v>
      </c>
      <c r="AE177" s="75">
        <f t="shared" si="47"/>
        <v>0</v>
      </c>
      <c r="AF177" s="70">
        <v>0</v>
      </c>
      <c r="AG177" s="70">
        <v>581932886</v>
      </c>
      <c r="AH177" s="72">
        <v>14530019</v>
      </c>
      <c r="AI177" s="73">
        <v>596462905</v>
      </c>
      <c r="AJ177" s="74">
        <f t="shared" si="48"/>
        <v>0.024968547661697194</v>
      </c>
      <c r="AK177" s="70">
        <v>0</v>
      </c>
      <c r="AL177" s="70">
        <v>717840</v>
      </c>
      <c r="AM177" s="25">
        <v>0</v>
      </c>
      <c r="AN177" s="76"/>
    </row>
    <row r="178" spans="1:40" ht="12.75">
      <c r="A178" s="67" t="s">
        <v>361</v>
      </c>
      <c r="B178" s="68" t="s">
        <v>360</v>
      </c>
      <c r="C178" s="24">
        <v>3</v>
      </c>
      <c r="D178" s="24" t="s">
        <v>553</v>
      </c>
      <c r="E178" s="69">
        <f t="shared" si="34"/>
        <v>0.03925316782318862</v>
      </c>
      <c r="F178" s="70">
        <v>66339236</v>
      </c>
      <c r="G178" s="71">
        <f t="shared" si="35"/>
        <v>0.02573437793633859</v>
      </c>
      <c r="H178" s="70">
        <v>43492005</v>
      </c>
      <c r="I178" s="71">
        <f t="shared" si="36"/>
        <v>0.038631396756272446</v>
      </c>
      <c r="J178" s="70">
        <v>65288421</v>
      </c>
      <c r="K178" s="72">
        <v>-61149</v>
      </c>
      <c r="L178" s="73">
        <f t="shared" si="37"/>
        <v>65227272</v>
      </c>
      <c r="M178" s="74">
        <f t="shared" si="38"/>
        <v>-0.0009365979305886415</v>
      </c>
      <c r="N178" s="75">
        <f t="shared" si="39"/>
        <v>0.0862284634865097</v>
      </c>
      <c r="O178" s="70">
        <v>145729140</v>
      </c>
      <c r="P178" s="72">
        <v>-2084461</v>
      </c>
      <c r="Q178" s="73">
        <f t="shared" si="40"/>
        <v>143644679</v>
      </c>
      <c r="R178" s="74">
        <f t="shared" si="41"/>
        <v>-0.014303666377225584</v>
      </c>
      <c r="S178" s="75">
        <f t="shared" si="42"/>
        <v>0.016923564498715415</v>
      </c>
      <c r="T178" s="70">
        <v>28601420</v>
      </c>
      <c r="U178" s="72">
        <v>0</v>
      </c>
      <c r="V178" s="73">
        <f t="shared" si="49"/>
        <v>28601420</v>
      </c>
      <c r="W178" s="74">
        <f t="shared" si="43"/>
        <v>0</v>
      </c>
      <c r="X178" s="75">
        <f t="shared" si="44"/>
        <v>0.7738014313816515</v>
      </c>
      <c r="Y178" s="70">
        <v>1307751670</v>
      </c>
      <c r="Z178" s="72">
        <v>5245968</v>
      </c>
      <c r="AA178" s="73">
        <f t="shared" si="50"/>
        <v>1312997638</v>
      </c>
      <c r="AB178" s="74">
        <f t="shared" si="45"/>
        <v>0.004011440490074083</v>
      </c>
      <c r="AC178" s="75">
        <f t="shared" si="46"/>
        <v>0.019427598117323728</v>
      </c>
      <c r="AD178" s="70">
        <v>32833325</v>
      </c>
      <c r="AE178" s="75">
        <f t="shared" si="47"/>
        <v>0</v>
      </c>
      <c r="AF178" s="70">
        <v>0</v>
      </c>
      <c r="AG178" s="70">
        <v>1690035217</v>
      </c>
      <c r="AH178" s="72">
        <v>3100358</v>
      </c>
      <c r="AI178" s="73">
        <v>1693135575</v>
      </c>
      <c r="AJ178" s="74">
        <f t="shared" si="48"/>
        <v>0.0018344931329321525</v>
      </c>
      <c r="AK178" s="70">
        <v>0</v>
      </c>
      <c r="AL178" s="70">
        <v>0</v>
      </c>
      <c r="AM178" s="25">
        <v>0</v>
      </c>
      <c r="AN178" s="76"/>
    </row>
    <row r="179" spans="1:40" ht="12.75">
      <c r="A179" s="67" t="s">
        <v>363</v>
      </c>
      <c r="B179" s="68" t="s">
        <v>362</v>
      </c>
      <c r="C179" s="24">
        <v>3</v>
      </c>
      <c r="D179" s="24"/>
      <c r="E179" s="69">
        <f t="shared" si="34"/>
        <v>0.02611750022432507</v>
      </c>
      <c r="F179" s="70">
        <v>21916805</v>
      </c>
      <c r="G179" s="71">
        <f t="shared" si="35"/>
        <v>0.007653897050154338</v>
      </c>
      <c r="H179" s="70">
        <v>6422857</v>
      </c>
      <c r="I179" s="71">
        <f t="shared" si="36"/>
        <v>0.0032839202642986317</v>
      </c>
      <c r="J179" s="70">
        <v>2755740</v>
      </c>
      <c r="K179" s="72">
        <v>-2581</v>
      </c>
      <c r="L179" s="73">
        <f t="shared" si="37"/>
        <v>2753159</v>
      </c>
      <c r="M179" s="74">
        <f t="shared" si="38"/>
        <v>-0.0009365905346658248</v>
      </c>
      <c r="N179" s="75">
        <f t="shared" si="39"/>
        <v>0.2551348979279995</v>
      </c>
      <c r="O179" s="70">
        <v>214099426</v>
      </c>
      <c r="P179" s="72">
        <v>269026</v>
      </c>
      <c r="Q179" s="73">
        <f t="shared" si="40"/>
        <v>214368452</v>
      </c>
      <c r="R179" s="74">
        <f t="shared" si="41"/>
        <v>0.0012565470399719802</v>
      </c>
      <c r="S179" s="75">
        <f t="shared" si="42"/>
        <v>0.03076254200582132</v>
      </c>
      <c r="T179" s="70">
        <v>25814746</v>
      </c>
      <c r="U179" s="72">
        <v>-782265</v>
      </c>
      <c r="V179" s="73">
        <f t="shared" si="49"/>
        <v>25032481</v>
      </c>
      <c r="W179" s="74">
        <f t="shared" si="43"/>
        <v>-0.030303029129165167</v>
      </c>
      <c r="X179" s="75">
        <f t="shared" si="44"/>
        <v>0.6627123801434467</v>
      </c>
      <c r="Y179" s="70">
        <v>556122825</v>
      </c>
      <c r="Z179" s="72">
        <v>622429</v>
      </c>
      <c r="AA179" s="73">
        <f t="shared" si="50"/>
        <v>556745254</v>
      </c>
      <c r="AB179" s="74">
        <f t="shared" si="45"/>
        <v>0.0011192293716770212</v>
      </c>
      <c r="AC179" s="75">
        <f t="shared" si="46"/>
        <v>0.014334862383954513</v>
      </c>
      <c r="AD179" s="70">
        <v>12029267</v>
      </c>
      <c r="AE179" s="75">
        <f t="shared" si="47"/>
        <v>0</v>
      </c>
      <c r="AF179" s="70">
        <v>0</v>
      </c>
      <c r="AG179" s="70">
        <v>839161666</v>
      </c>
      <c r="AH179" s="72">
        <v>106609</v>
      </c>
      <c r="AI179" s="73">
        <v>839268275</v>
      </c>
      <c r="AJ179" s="74">
        <f t="shared" si="48"/>
        <v>0.00012704226648980414</v>
      </c>
      <c r="AK179" s="70">
        <v>0</v>
      </c>
      <c r="AL179" s="70">
        <v>0</v>
      </c>
      <c r="AM179" s="25">
        <v>0</v>
      </c>
      <c r="AN179" s="76"/>
    </row>
    <row r="180" spans="1:40" ht="12.75">
      <c r="A180" s="67" t="s">
        <v>365</v>
      </c>
      <c r="B180" s="68" t="s">
        <v>364</v>
      </c>
      <c r="C180" s="24">
        <v>3</v>
      </c>
      <c r="D180" s="24"/>
      <c r="E180" s="69">
        <f t="shared" si="34"/>
        <v>0.051150239878454844</v>
      </c>
      <c r="F180" s="70">
        <v>47964619</v>
      </c>
      <c r="G180" s="71">
        <f t="shared" si="35"/>
        <v>0.010239089264307012</v>
      </c>
      <c r="H180" s="70">
        <v>9601402</v>
      </c>
      <c r="I180" s="71">
        <f t="shared" si="36"/>
        <v>0.02205176073427796</v>
      </c>
      <c r="J180" s="70">
        <v>20678384</v>
      </c>
      <c r="K180" s="72">
        <v>-19367</v>
      </c>
      <c r="L180" s="73">
        <f t="shared" si="37"/>
        <v>20659017</v>
      </c>
      <c r="M180" s="74">
        <f t="shared" si="38"/>
        <v>-0.0009365818915056418</v>
      </c>
      <c r="N180" s="75">
        <f t="shared" si="39"/>
        <v>0.40884177966096613</v>
      </c>
      <c r="O180" s="70">
        <v>383379242</v>
      </c>
      <c r="P180" s="72">
        <v>775794</v>
      </c>
      <c r="Q180" s="73">
        <f t="shared" si="40"/>
        <v>384155036</v>
      </c>
      <c r="R180" s="74">
        <f t="shared" si="41"/>
        <v>0.0020235680887490514</v>
      </c>
      <c r="S180" s="75">
        <f t="shared" si="42"/>
        <v>0.11201385363184102</v>
      </c>
      <c r="T180" s="70">
        <v>105037666</v>
      </c>
      <c r="U180" s="72">
        <v>-3164282</v>
      </c>
      <c r="V180" s="73">
        <f t="shared" si="49"/>
        <v>101873384</v>
      </c>
      <c r="W180" s="74">
        <f t="shared" si="43"/>
        <v>-0.03012521241665823</v>
      </c>
      <c r="X180" s="75">
        <f t="shared" si="44"/>
        <v>0.3858890349260366</v>
      </c>
      <c r="Y180" s="70">
        <v>361855987</v>
      </c>
      <c r="Z180" s="72">
        <v>510529</v>
      </c>
      <c r="AA180" s="73">
        <f t="shared" si="50"/>
        <v>362366516</v>
      </c>
      <c r="AB180" s="74">
        <f t="shared" si="45"/>
        <v>0.0014108623826638524</v>
      </c>
      <c r="AC180" s="75">
        <f t="shared" si="46"/>
        <v>0.009814241904116412</v>
      </c>
      <c r="AD180" s="70">
        <v>9203014</v>
      </c>
      <c r="AE180" s="75">
        <f t="shared" si="47"/>
        <v>0</v>
      </c>
      <c r="AF180" s="70">
        <v>0</v>
      </c>
      <c r="AG180" s="70">
        <v>937720314</v>
      </c>
      <c r="AH180" s="72">
        <v>-1897326</v>
      </c>
      <c r="AI180" s="73">
        <v>935822988</v>
      </c>
      <c r="AJ180" s="74">
        <f t="shared" si="48"/>
        <v>-0.00202333891211831</v>
      </c>
      <c r="AK180" s="70">
        <v>0</v>
      </c>
      <c r="AL180" s="70">
        <v>616360</v>
      </c>
      <c r="AM180" s="25">
        <v>0</v>
      </c>
      <c r="AN180" s="76"/>
    </row>
    <row r="181" spans="1:40" ht="12.75">
      <c r="A181" s="67" t="s">
        <v>367</v>
      </c>
      <c r="B181" s="68" t="s">
        <v>366</v>
      </c>
      <c r="C181" s="24">
        <v>3</v>
      </c>
      <c r="D181" s="24"/>
      <c r="E181" s="69">
        <f t="shared" si="34"/>
        <v>0.030443947180540554</v>
      </c>
      <c r="F181" s="70">
        <v>15987780</v>
      </c>
      <c r="G181" s="71">
        <f t="shared" si="35"/>
        <v>0.025911063270133636</v>
      </c>
      <c r="H181" s="70">
        <v>13607315</v>
      </c>
      <c r="I181" s="71">
        <f t="shared" si="36"/>
        <v>0.00984635885419471</v>
      </c>
      <c r="J181" s="70">
        <v>5170861</v>
      </c>
      <c r="K181" s="72">
        <v>-4844</v>
      </c>
      <c r="L181" s="73">
        <f t="shared" si="37"/>
        <v>5166017</v>
      </c>
      <c r="M181" s="74">
        <f t="shared" si="38"/>
        <v>-0.0009367878966384901</v>
      </c>
      <c r="N181" s="75">
        <f t="shared" si="39"/>
        <v>0.41168321705532845</v>
      </c>
      <c r="O181" s="70">
        <v>216197350</v>
      </c>
      <c r="P181" s="72">
        <v>-2523002</v>
      </c>
      <c r="Q181" s="73">
        <f t="shared" si="40"/>
        <v>213674348</v>
      </c>
      <c r="R181" s="74">
        <f t="shared" si="41"/>
        <v>-0.01166990252193193</v>
      </c>
      <c r="S181" s="75">
        <f t="shared" si="42"/>
        <v>0.030700462101604677</v>
      </c>
      <c r="T181" s="70">
        <v>16122490</v>
      </c>
      <c r="U181" s="72">
        <v>-372974</v>
      </c>
      <c r="V181" s="73">
        <f t="shared" si="49"/>
        <v>15749516</v>
      </c>
      <c r="W181" s="74">
        <f t="shared" si="43"/>
        <v>-0.023133771520404106</v>
      </c>
      <c r="X181" s="75">
        <f t="shared" si="44"/>
        <v>0.4783845800420583</v>
      </c>
      <c r="Y181" s="70">
        <v>251225880</v>
      </c>
      <c r="Z181" s="72">
        <v>-3054804</v>
      </c>
      <c r="AA181" s="73">
        <f t="shared" si="50"/>
        <v>248171076</v>
      </c>
      <c r="AB181" s="74">
        <f t="shared" si="45"/>
        <v>-0.012159591201352345</v>
      </c>
      <c r="AC181" s="75">
        <f t="shared" si="46"/>
        <v>0.013030371496139663</v>
      </c>
      <c r="AD181" s="70">
        <v>6842960</v>
      </c>
      <c r="AE181" s="75">
        <f t="shared" si="47"/>
        <v>0</v>
      </c>
      <c r="AF181" s="70">
        <v>0</v>
      </c>
      <c r="AG181" s="70">
        <v>525154636</v>
      </c>
      <c r="AH181" s="72">
        <v>-5955624</v>
      </c>
      <c r="AI181" s="73">
        <v>519199012</v>
      </c>
      <c r="AJ181" s="74">
        <f t="shared" si="48"/>
        <v>-0.011340705368922992</v>
      </c>
      <c r="AK181" s="70">
        <v>0</v>
      </c>
      <c r="AL181" s="70">
        <v>0</v>
      </c>
      <c r="AM181" s="25">
        <v>0</v>
      </c>
      <c r="AN181" s="76"/>
    </row>
    <row r="182" spans="1:40" ht="12.75">
      <c r="A182" s="67" t="s">
        <v>369</v>
      </c>
      <c r="B182" s="68" t="s">
        <v>368</v>
      </c>
      <c r="C182" s="24">
        <v>3</v>
      </c>
      <c r="D182" s="24"/>
      <c r="E182" s="69">
        <f t="shared" si="34"/>
        <v>0.03136801246400179</v>
      </c>
      <c r="F182" s="70">
        <v>9944786</v>
      </c>
      <c r="G182" s="71">
        <f t="shared" si="35"/>
        <v>0.0043599573698748775</v>
      </c>
      <c r="H182" s="70">
        <v>1382263</v>
      </c>
      <c r="I182" s="71">
        <f t="shared" si="36"/>
        <v>0.006750424836748298</v>
      </c>
      <c r="J182" s="70">
        <v>2140127</v>
      </c>
      <c r="K182" s="72">
        <v>-2004</v>
      </c>
      <c r="L182" s="73">
        <f t="shared" si="37"/>
        <v>2138123</v>
      </c>
      <c r="M182" s="74">
        <f t="shared" si="38"/>
        <v>-0.0009363930271427817</v>
      </c>
      <c r="N182" s="75">
        <f t="shared" si="39"/>
        <v>0.11317750206318908</v>
      </c>
      <c r="O182" s="70">
        <v>35881331</v>
      </c>
      <c r="P182" s="72">
        <v>1154489</v>
      </c>
      <c r="Q182" s="73">
        <f t="shared" si="40"/>
        <v>37035820</v>
      </c>
      <c r="R182" s="74">
        <f t="shared" si="41"/>
        <v>0.032175199966801675</v>
      </c>
      <c r="S182" s="75">
        <f t="shared" si="42"/>
        <v>0.039122651656311805</v>
      </c>
      <c r="T182" s="70">
        <v>12403285</v>
      </c>
      <c r="U182" s="72">
        <v>0</v>
      </c>
      <c r="V182" s="73">
        <f t="shared" si="49"/>
        <v>12403285</v>
      </c>
      <c r="W182" s="74">
        <f t="shared" si="43"/>
        <v>0</v>
      </c>
      <c r="X182" s="75">
        <f t="shared" si="44"/>
        <v>0.7824177752892828</v>
      </c>
      <c r="Y182" s="70">
        <v>248054522</v>
      </c>
      <c r="Z182" s="72">
        <v>210519</v>
      </c>
      <c r="AA182" s="73">
        <f t="shared" si="50"/>
        <v>248265041</v>
      </c>
      <c r="AB182" s="74">
        <f t="shared" si="45"/>
        <v>0.000848680355845317</v>
      </c>
      <c r="AC182" s="75">
        <f t="shared" si="46"/>
        <v>0.022803676320591305</v>
      </c>
      <c r="AD182" s="70">
        <v>7229584</v>
      </c>
      <c r="AE182" s="75">
        <f t="shared" si="47"/>
        <v>0</v>
      </c>
      <c r="AF182" s="70">
        <v>0</v>
      </c>
      <c r="AG182" s="70">
        <v>317035898</v>
      </c>
      <c r="AH182" s="72">
        <v>1363004</v>
      </c>
      <c r="AI182" s="73">
        <v>318398902</v>
      </c>
      <c r="AJ182" s="74">
        <f t="shared" si="48"/>
        <v>0.004299210305831045</v>
      </c>
      <c r="AK182" s="70">
        <v>0</v>
      </c>
      <c r="AL182" s="70">
        <v>26385</v>
      </c>
      <c r="AM182" s="25">
        <v>0</v>
      </c>
      <c r="AN182" s="76"/>
    </row>
    <row r="183" spans="1:40" ht="12.75">
      <c r="A183" s="67" t="s">
        <v>371</v>
      </c>
      <c r="B183" s="68" t="s">
        <v>370</v>
      </c>
      <c r="C183" s="24">
        <v>3</v>
      </c>
      <c r="D183" s="24"/>
      <c r="E183" s="69">
        <f t="shared" si="34"/>
        <v>0.02920384531509218</v>
      </c>
      <c r="F183" s="70">
        <v>12679424</v>
      </c>
      <c r="G183" s="71">
        <f t="shared" si="35"/>
        <v>0.0020398891332976885</v>
      </c>
      <c r="H183" s="70">
        <v>885658</v>
      </c>
      <c r="I183" s="71">
        <f t="shared" si="36"/>
        <v>0.0003783152298195751</v>
      </c>
      <c r="J183" s="70">
        <v>164253</v>
      </c>
      <c r="K183" s="72">
        <v>-154</v>
      </c>
      <c r="L183" s="73">
        <f t="shared" si="37"/>
        <v>164099</v>
      </c>
      <c r="M183" s="74">
        <f t="shared" si="38"/>
        <v>-0.0009375780046635374</v>
      </c>
      <c r="N183" s="75">
        <f t="shared" si="39"/>
        <v>0.07029343095022339</v>
      </c>
      <c r="O183" s="70">
        <v>30519276</v>
      </c>
      <c r="P183" s="72">
        <v>573950</v>
      </c>
      <c r="Q183" s="73">
        <f t="shared" si="40"/>
        <v>31093226</v>
      </c>
      <c r="R183" s="74">
        <f t="shared" si="41"/>
        <v>0.018806147301790515</v>
      </c>
      <c r="S183" s="75">
        <f t="shared" si="42"/>
        <v>0.014532279377946605</v>
      </c>
      <c r="T183" s="70">
        <v>6309475</v>
      </c>
      <c r="U183" s="72">
        <v>-84582</v>
      </c>
      <c r="V183" s="73">
        <f t="shared" si="49"/>
        <v>6224893</v>
      </c>
      <c r="W183" s="74">
        <f t="shared" si="43"/>
        <v>-0.013405552759936445</v>
      </c>
      <c r="X183" s="75">
        <f t="shared" si="44"/>
        <v>0.8641982466053122</v>
      </c>
      <c r="Y183" s="70">
        <v>375208671</v>
      </c>
      <c r="Z183" s="72">
        <v>579957</v>
      </c>
      <c r="AA183" s="73">
        <f t="shared" si="50"/>
        <v>375788628</v>
      </c>
      <c r="AB183" s="74">
        <f t="shared" si="45"/>
        <v>0.0015456918904733948</v>
      </c>
      <c r="AC183" s="75">
        <f t="shared" si="46"/>
        <v>0.019353993388308368</v>
      </c>
      <c r="AD183" s="70">
        <v>8402917</v>
      </c>
      <c r="AE183" s="75">
        <f t="shared" si="47"/>
        <v>0</v>
      </c>
      <c r="AF183" s="70">
        <v>0</v>
      </c>
      <c r="AG183" s="70">
        <v>434169674</v>
      </c>
      <c r="AH183" s="72">
        <v>1069171</v>
      </c>
      <c r="AI183" s="73">
        <v>435238845</v>
      </c>
      <c r="AJ183" s="74">
        <f t="shared" si="48"/>
        <v>0.0024625649003757917</v>
      </c>
      <c r="AK183" s="70">
        <v>0</v>
      </c>
      <c r="AL183" s="70">
        <v>0</v>
      </c>
      <c r="AM183" s="25">
        <v>0</v>
      </c>
      <c r="AN183" s="76"/>
    </row>
    <row r="184" spans="1:40" ht="12.75">
      <c r="A184" s="67" t="s">
        <v>373</v>
      </c>
      <c r="B184" s="68" t="s">
        <v>372</v>
      </c>
      <c r="C184" s="24">
        <v>3</v>
      </c>
      <c r="D184" s="24"/>
      <c r="E184" s="69">
        <f t="shared" si="34"/>
        <v>0.06103966820562077</v>
      </c>
      <c r="F184" s="70">
        <v>76456309</v>
      </c>
      <c r="G184" s="71">
        <f t="shared" si="35"/>
        <v>0.033608751288988346</v>
      </c>
      <c r="H184" s="70">
        <v>42097232</v>
      </c>
      <c r="I184" s="71">
        <f t="shared" si="36"/>
        <v>0.003755431726920039</v>
      </c>
      <c r="J184" s="70">
        <v>4703932</v>
      </c>
      <c r="K184" s="72">
        <v>-4405</v>
      </c>
      <c r="L184" s="73">
        <f t="shared" si="37"/>
        <v>4699527</v>
      </c>
      <c r="M184" s="74">
        <f t="shared" si="38"/>
        <v>-0.0009364506119561252</v>
      </c>
      <c r="N184" s="75">
        <f t="shared" si="39"/>
        <v>0.08878796121348094</v>
      </c>
      <c r="O184" s="70">
        <v>111212921</v>
      </c>
      <c r="P184" s="72">
        <v>58962</v>
      </c>
      <c r="Q184" s="73">
        <f t="shared" si="40"/>
        <v>111271883</v>
      </c>
      <c r="R184" s="74">
        <f t="shared" si="41"/>
        <v>0.0005301722090367539</v>
      </c>
      <c r="S184" s="75">
        <f t="shared" si="42"/>
        <v>0.0446507272343787</v>
      </c>
      <c r="T184" s="70">
        <v>55928053</v>
      </c>
      <c r="U184" s="72">
        <v>0</v>
      </c>
      <c r="V184" s="73">
        <f t="shared" si="49"/>
        <v>55928053</v>
      </c>
      <c r="W184" s="74">
        <f t="shared" si="43"/>
        <v>0</v>
      </c>
      <c r="X184" s="75">
        <f t="shared" si="44"/>
        <v>0.7518200255626608</v>
      </c>
      <c r="Y184" s="70">
        <v>941705384</v>
      </c>
      <c r="Z184" s="72">
        <v>39488893</v>
      </c>
      <c r="AA184" s="73">
        <f t="shared" si="50"/>
        <v>981194277</v>
      </c>
      <c r="AB184" s="74">
        <f t="shared" si="45"/>
        <v>0.04193338348801455</v>
      </c>
      <c r="AC184" s="75">
        <f t="shared" si="46"/>
        <v>0.01630632187562333</v>
      </c>
      <c r="AD184" s="70">
        <v>20424770</v>
      </c>
      <c r="AE184" s="75">
        <f t="shared" si="47"/>
        <v>3.1112892327057625E-05</v>
      </c>
      <c r="AF184" s="70">
        <v>38971</v>
      </c>
      <c r="AG184" s="70">
        <v>1252567572</v>
      </c>
      <c r="AH184" s="72">
        <v>39543450</v>
      </c>
      <c r="AI184" s="73">
        <v>1292111022</v>
      </c>
      <c r="AJ184" s="74">
        <f t="shared" si="48"/>
        <v>0.031569913579081545</v>
      </c>
      <c r="AK184" s="70">
        <v>0</v>
      </c>
      <c r="AL184" s="70">
        <v>3267801</v>
      </c>
      <c r="AM184" s="25">
        <v>0</v>
      </c>
      <c r="AN184" s="76"/>
    </row>
    <row r="185" spans="1:40" ht="12.75">
      <c r="A185" s="67" t="s">
        <v>375</v>
      </c>
      <c r="B185" s="68" t="s">
        <v>374</v>
      </c>
      <c r="C185" s="24">
        <v>3</v>
      </c>
      <c r="D185" s="24"/>
      <c r="E185" s="69">
        <f t="shared" si="34"/>
        <v>0.08639326140692079</v>
      </c>
      <c r="F185" s="70">
        <v>98609436</v>
      </c>
      <c r="G185" s="71">
        <f t="shared" si="35"/>
        <v>0.026447665800266057</v>
      </c>
      <c r="H185" s="70">
        <v>30187417</v>
      </c>
      <c r="I185" s="71">
        <f t="shared" si="36"/>
        <v>0.010730956898024821</v>
      </c>
      <c r="J185" s="70">
        <v>12248335</v>
      </c>
      <c r="K185" s="72">
        <v>-11473</v>
      </c>
      <c r="L185" s="73">
        <f t="shared" si="37"/>
        <v>12236862</v>
      </c>
      <c r="M185" s="74">
        <f t="shared" si="38"/>
        <v>-0.0009366987431352915</v>
      </c>
      <c r="N185" s="75">
        <f t="shared" si="39"/>
        <v>0.25905158047839233</v>
      </c>
      <c r="O185" s="70">
        <v>295681976</v>
      </c>
      <c r="P185" s="72">
        <v>5970220</v>
      </c>
      <c r="Q185" s="73">
        <f t="shared" si="40"/>
        <v>301652196</v>
      </c>
      <c r="R185" s="74">
        <f t="shared" si="41"/>
        <v>0.020191355864044955</v>
      </c>
      <c r="S185" s="75">
        <f t="shared" si="42"/>
        <v>0.07347661696365544</v>
      </c>
      <c r="T185" s="70">
        <v>83866353</v>
      </c>
      <c r="U185" s="72">
        <v>870529</v>
      </c>
      <c r="V185" s="73">
        <f t="shared" si="49"/>
        <v>84736882</v>
      </c>
      <c r="W185" s="74">
        <f t="shared" si="43"/>
        <v>0.010379955355874364</v>
      </c>
      <c r="X185" s="75">
        <f t="shared" si="44"/>
        <v>0.5303717935337867</v>
      </c>
      <c r="Y185" s="70">
        <v>605367393</v>
      </c>
      <c r="Z185" s="72">
        <v>17296212</v>
      </c>
      <c r="AA185" s="73">
        <f t="shared" si="50"/>
        <v>622663605</v>
      </c>
      <c r="AB185" s="74">
        <f t="shared" si="45"/>
        <v>0.028571429845743276</v>
      </c>
      <c r="AC185" s="75">
        <f t="shared" si="46"/>
        <v>0.013528124918953836</v>
      </c>
      <c r="AD185" s="70">
        <v>15441028</v>
      </c>
      <c r="AE185" s="75">
        <f t="shared" si="47"/>
        <v>0</v>
      </c>
      <c r="AF185" s="70">
        <v>0</v>
      </c>
      <c r="AG185" s="70">
        <v>1141401938</v>
      </c>
      <c r="AH185" s="72">
        <v>24125488</v>
      </c>
      <c r="AI185" s="73">
        <v>1165527426</v>
      </c>
      <c r="AJ185" s="74">
        <f t="shared" si="48"/>
        <v>0.02113671546963853</v>
      </c>
      <c r="AK185" s="70">
        <v>803449</v>
      </c>
      <c r="AL185" s="70">
        <v>1166093</v>
      </c>
      <c r="AM185" s="25">
        <v>0</v>
      </c>
      <c r="AN185" s="76"/>
    </row>
    <row r="186" spans="1:40" ht="12.75">
      <c r="A186" s="67" t="s">
        <v>377</v>
      </c>
      <c r="B186" s="68" t="s">
        <v>376</v>
      </c>
      <c r="C186" s="24">
        <v>3</v>
      </c>
      <c r="D186" s="24"/>
      <c r="E186" s="69">
        <f t="shared" si="34"/>
        <v>0.06923387435061751</v>
      </c>
      <c r="F186" s="70">
        <v>42938953</v>
      </c>
      <c r="G186" s="71">
        <f t="shared" si="35"/>
        <v>0.03247108539743238</v>
      </c>
      <c r="H186" s="70">
        <v>20138616</v>
      </c>
      <c r="I186" s="71">
        <f t="shared" si="36"/>
        <v>0.003766521017659448</v>
      </c>
      <c r="J186" s="70">
        <v>2336002</v>
      </c>
      <c r="K186" s="72">
        <v>-2188</v>
      </c>
      <c r="L186" s="73">
        <f t="shared" si="37"/>
        <v>2333814</v>
      </c>
      <c r="M186" s="74">
        <f t="shared" si="38"/>
        <v>-0.0009366430336960328</v>
      </c>
      <c r="N186" s="75">
        <f t="shared" si="39"/>
        <v>0.10040873748026255</v>
      </c>
      <c r="O186" s="70">
        <v>62273650</v>
      </c>
      <c r="P186" s="72">
        <v>1526170</v>
      </c>
      <c r="Q186" s="73">
        <f t="shared" si="40"/>
        <v>63799820</v>
      </c>
      <c r="R186" s="74">
        <f t="shared" si="41"/>
        <v>0.024507476276081457</v>
      </c>
      <c r="S186" s="75">
        <f t="shared" si="42"/>
        <v>0.0066810253978358625</v>
      </c>
      <c r="T186" s="70">
        <v>4143582</v>
      </c>
      <c r="U186" s="72">
        <v>37372</v>
      </c>
      <c r="V186" s="73">
        <f t="shared" si="49"/>
        <v>4180954</v>
      </c>
      <c r="W186" s="74">
        <f t="shared" si="43"/>
        <v>0.009019249528548006</v>
      </c>
      <c r="X186" s="75">
        <f t="shared" si="44"/>
        <v>0.7732565753339418</v>
      </c>
      <c r="Y186" s="70">
        <v>479574891</v>
      </c>
      <c r="Z186" s="72">
        <v>6815090</v>
      </c>
      <c r="AA186" s="73">
        <f t="shared" si="50"/>
        <v>486389981</v>
      </c>
      <c r="AB186" s="74">
        <f t="shared" si="45"/>
        <v>0.014210689775249304</v>
      </c>
      <c r="AC186" s="75">
        <f t="shared" si="46"/>
        <v>0.01418218102225047</v>
      </c>
      <c r="AD186" s="70">
        <v>8795810</v>
      </c>
      <c r="AE186" s="75">
        <f t="shared" si="47"/>
        <v>0</v>
      </c>
      <c r="AF186" s="70">
        <v>0</v>
      </c>
      <c r="AG186" s="70">
        <v>620201504</v>
      </c>
      <c r="AH186" s="72">
        <v>8376444</v>
      </c>
      <c r="AI186" s="73">
        <v>628577948</v>
      </c>
      <c r="AJ186" s="74">
        <f t="shared" si="48"/>
        <v>0.013506004009948353</v>
      </c>
      <c r="AK186" s="70">
        <v>0</v>
      </c>
      <c r="AL186" s="70">
        <v>0</v>
      </c>
      <c r="AM186" s="25">
        <v>0</v>
      </c>
      <c r="AN186" s="76"/>
    </row>
    <row r="187" spans="1:40" ht="12.75">
      <c r="A187" s="67" t="s">
        <v>379</v>
      </c>
      <c r="B187" s="68" t="s">
        <v>378</v>
      </c>
      <c r="C187" s="24">
        <v>2</v>
      </c>
      <c r="D187" s="24"/>
      <c r="E187" s="69">
        <f t="shared" si="34"/>
        <v>0.04708346923615548</v>
      </c>
      <c r="F187" s="70">
        <v>25272916</v>
      </c>
      <c r="G187" s="71">
        <f t="shared" si="35"/>
        <v>0.03439210055657008</v>
      </c>
      <c r="H187" s="70">
        <v>18460591</v>
      </c>
      <c r="I187" s="71">
        <f t="shared" si="36"/>
        <v>0.004493858494055615</v>
      </c>
      <c r="J187" s="70">
        <v>2412161</v>
      </c>
      <c r="K187" s="72">
        <v>-2259</v>
      </c>
      <c r="L187" s="73">
        <f t="shared" si="37"/>
        <v>2409902</v>
      </c>
      <c r="M187" s="74">
        <f t="shared" si="38"/>
        <v>-0.0009365046528817936</v>
      </c>
      <c r="N187" s="75">
        <f t="shared" si="39"/>
        <v>0.08312369789732833</v>
      </c>
      <c r="O187" s="70">
        <v>44618170</v>
      </c>
      <c r="P187" s="72">
        <v>905192</v>
      </c>
      <c r="Q187" s="73">
        <f t="shared" si="40"/>
        <v>45523362</v>
      </c>
      <c r="R187" s="74">
        <f t="shared" si="41"/>
        <v>0.020287519636058585</v>
      </c>
      <c r="S187" s="75">
        <f t="shared" si="42"/>
        <v>0.02111017917174207</v>
      </c>
      <c r="T187" s="70">
        <v>11331276</v>
      </c>
      <c r="U187" s="72">
        <v>119277</v>
      </c>
      <c r="V187" s="73">
        <f t="shared" si="49"/>
        <v>11450553</v>
      </c>
      <c r="W187" s="74">
        <f t="shared" si="43"/>
        <v>0.010526352018960619</v>
      </c>
      <c r="X187" s="75">
        <f t="shared" si="44"/>
        <v>0.7926006080373428</v>
      </c>
      <c r="Y187" s="70">
        <v>425442919</v>
      </c>
      <c r="Z187" s="72">
        <v>12155513</v>
      </c>
      <c r="AA187" s="73">
        <f t="shared" si="50"/>
        <v>437598432</v>
      </c>
      <c r="AB187" s="74">
        <f t="shared" si="45"/>
        <v>0.028571430989077055</v>
      </c>
      <c r="AC187" s="75">
        <f t="shared" si="46"/>
        <v>0.01719608660680566</v>
      </c>
      <c r="AD187" s="70">
        <v>9230315</v>
      </c>
      <c r="AE187" s="75">
        <f t="shared" si="47"/>
        <v>0</v>
      </c>
      <c r="AF187" s="70">
        <v>0</v>
      </c>
      <c r="AG187" s="70">
        <v>536768348</v>
      </c>
      <c r="AH187" s="72">
        <v>13177723</v>
      </c>
      <c r="AI187" s="73">
        <v>549946071</v>
      </c>
      <c r="AJ187" s="74">
        <f t="shared" si="48"/>
        <v>0.024550111885509315</v>
      </c>
      <c r="AK187" s="70">
        <v>0</v>
      </c>
      <c r="AL187" s="70">
        <v>0</v>
      </c>
      <c r="AM187" s="25">
        <v>0</v>
      </c>
      <c r="AN187" s="76"/>
    </row>
    <row r="188" spans="1:40" ht="12.75">
      <c r="A188" s="67" t="s">
        <v>381</v>
      </c>
      <c r="B188" s="68" t="s">
        <v>380</v>
      </c>
      <c r="C188" s="24">
        <v>3</v>
      </c>
      <c r="D188" s="24"/>
      <c r="E188" s="69">
        <f t="shared" si="34"/>
        <v>0.033686725861905735</v>
      </c>
      <c r="F188" s="70">
        <v>27870124</v>
      </c>
      <c r="G188" s="71">
        <f t="shared" si="35"/>
        <v>0.005263050663621558</v>
      </c>
      <c r="H188" s="70">
        <v>4354293</v>
      </c>
      <c r="I188" s="71">
        <f t="shared" si="36"/>
        <v>0.0004649871580172831</v>
      </c>
      <c r="J188" s="70">
        <v>384699</v>
      </c>
      <c r="K188" s="72">
        <v>-361</v>
      </c>
      <c r="L188" s="73">
        <f t="shared" si="37"/>
        <v>384338</v>
      </c>
      <c r="M188" s="74">
        <f t="shared" si="38"/>
        <v>-0.0009383959927111846</v>
      </c>
      <c r="N188" s="75">
        <f t="shared" si="39"/>
        <v>0.2088261606675911</v>
      </c>
      <c r="O188" s="70">
        <v>172768675</v>
      </c>
      <c r="P188" s="72">
        <v>49469</v>
      </c>
      <c r="Q188" s="73">
        <f t="shared" si="40"/>
        <v>172818144</v>
      </c>
      <c r="R188" s="74">
        <f t="shared" si="41"/>
        <v>0.0002863308409351406</v>
      </c>
      <c r="S188" s="75">
        <f t="shared" si="42"/>
        <v>0.01740833286179782</v>
      </c>
      <c r="T188" s="70">
        <v>14402480</v>
      </c>
      <c r="U188" s="72">
        <v>0</v>
      </c>
      <c r="V188" s="73">
        <f t="shared" si="49"/>
        <v>14402480</v>
      </c>
      <c r="W188" s="74">
        <f t="shared" si="43"/>
        <v>0</v>
      </c>
      <c r="X188" s="75">
        <f t="shared" si="44"/>
        <v>0.7123315492614877</v>
      </c>
      <c r="Y188" s="70">
        <v>589335060</v>
      </c>
      <c r="Z188" s="72">
        <v>16838145</v>
      </c>
      <c r="AA188" s="73">
        <f t="shared" si="50"/>
        <v>606173205</v>
      </c>
      <c r="AB188" s="74">
        <f t="shared" si="45"/>
        <v>0.028571429298640403</v>
      </c>
      <c r="AC188" s="75">
        <f t="shared" si="46"/>
        <v>0.022019193525578854</v>
      </c>
      <c r="AD188" s="70">
        <v>18217195</v>
      </c>
      <c r="AE188" s="75">
        <f t="shared" si="47"/>
        <v>0</v>
      </c>
      <c r="AF188" s="70">
        <v>0</v>
      </c>
      <c r="AG188" s="70">
        <v>827332526</v>
      </c>
      <c r="AH188" s="72">
        <v>16887253</v>
      </c>
      <c r="AI188" s="73">
        <v>844219779</v>
      </c>
      <c r="AJ188" s="74">
        <f t="shared" si="48"/>
        <v>0.02041168752502304</v>
      </c>
      <c r="AK188" s="70">
        <v>0</v>
      </c>
      <c r="AL188" s="70">
        <v>0</v>
      </c>
      <c r="AM188" s="25">
        <v>0</v>
      </c>
      <c r="AN188" s="76"/>
    </row>
    <row r="189" spans="1:40" ht="12.75">
      <c r="A189" s="67" t="s">
        <v>383</v>
      </c>
      <c r="B189" s="68" t="s">
        <v>382</v>
      </c>
      <c r="C189" s="24">
        <v>3</v>
      </c>
      <c r="D189" s="24"/>
      <c r="E189" s="69">
        <f t="shared" si="34"/>
        <v>0.054516719287138346</v>
      </c>
      <c r="F189" s="70">
        <v>40774245</v>
      </c>
      <c r="G189" s="71">
        <f t="shared" si="35"/>
        <v>0.006796583183076991</v>
      </c>
      <c r="H189" s="70">
        <v>5083313</v>
      </c>
      <c r="I189" s="71">
        <f t="shared" si="36"/>
        <v>0.007755772982909551</v>
      </c>
      <c r="J189" s="70">
        <v>5800712</v>
      </c>
      <c r="K189" s="72">
        <v>-5432</v>
      </c>
      <c r="L189" s="73">
        <f t="shared" si="37"/>
        <v>5795280</v>
      </c>
      <c r="M189" s="74">
        <f t="shared" si="38"/>
        <v>-0.0009364367684518728</v>
      </c>
      <c r="N189" s="75">
        <f t="shared" si="39"/>
        <v>0.09929998835172403</v>
      </c>
      <c r="O189" s="70">
        <v>74268630</v>
      </c>
      <c r="P189" s="72">
        <v>-174044</v>
      </c>
      <c r="Q189" s="73">
        <f t="shared" si="40"/>
        <v>74094586</v>
      </c>
      <c r="R189" s="74">
        <f t="shared" si="41"/>
        <v>-0.0023434389458914214</v>
      </c>
      <c r="S189" s="75">
        <f t="shared" si="42"/>
        <v>0.05328496624727525</v>
      </c>
      <c r="T189" s="70">
        <v>39852990</v>
      </c>
      <c r="U189" s="72">
        <v>0</v>
      </c>
      <c r="V189" s="73">
        <f t="shared" si="49"/>
        <v>39852990</v>
      </c>
      <c r="W189" s="74">
        <f t="shared" si="43"/>
        <v>0</v>
      </c>
      <c r="X189" s="75">
        <f t="shared" si="44"/>
        <v>0.7518186993977873</v>
      </c>
      <c r="Y189" s="70">
        <v>562301625</v>
      </c>
      <c r="Z189" s="72">
        <v>16065761</v>
      </c>
      <c r="AA189" s="73">
        <f t="shared" si="50"/>
        <v>578367386</v>
      </c>
      <c r="AB189" s="74">
        <f t="shared" si="45"/>
        <v>0.028571429079544276</v>
      </c>
      <c r="AC189" s="75">
        <f t="shared" si="46"/>
        <v>0.026527270550088494</v>
      </c>
      <c r="AD189" s="70">
        <v>19840325</v>
      </c>
      <c r="AE189" s="75">
        <f t="shared" si="47"/>
        <v>0</v>
      </c>
      <c r="AF189" s="70">
        <v>0</v>
      </c>
      <c r="AG189" s="70">
        <v>747921840</v>
      </c>
      <c r="AH189" s="72">
        <v>15886285</v>
      </c>
      <c r="AI189" s="73">
        <v>763808125</v>
      </c>
      <c r="AJ189" s="74">
        <f t="shared" si="48"/>
        <v>0.02124056839950014</v>
      </c>
      <c r="AK189" s="70">
        <v>0</v>
      </c>
      <c r="AL189" s="70">
        <v>0</v>
      </c>
      <c r="AM189" s="25">
        <v>0</v>
      </c>
      <c r="AN189" s="76"/>
    </row>
    <row r="190" spans="1:40" ht="12.75">
      <c r="A190" s="67" t="s">
        <v>385</v>
      </c>
      <c r="B190" s="68" t="s">
        <v>384</v>
      </c>
      <c r="C190" s="24">
        <v>3</v>
      </c>
      <c r="D190" s="24"/>
      <c r="E190" s="69">
        <f t="shared" si="34"/>
        <v>0.05668395645346615</v>
      </c>
      <c r="F190" s="70">
        <v>24498754</v>
      </c>
      <c r="G190" s="71">
        <f t="shared" si="35"/>
        <v>0.004215406907746725</v>
      </c>
      <c r="H190" s="70">
        <v>1821895</v>
      </c>
      <c r="I190" s="71">
        <f t="shared" si="36"/>
        <v>0.008911134131212398</v>
      </c>
      <c r="J190" s="70">
        <v>3851384</v>
      </c>
      <c r="K190" s="72">
        <v>-3607</v>
      </c>
      <c r="L190" s="73">
        <f t="shared" si="37"/>
        <v>3847777</v>
      </c>
      <c r="M190" s="74">
        <f t="shared" si="38"/>
        <v>-0.0009365464466799467</v>
      </c>
      <c r="N190" s="75">
        <f t="shared" si="39"/>
        <v>0.10940895494681094</v>
      </c>
      <c r="O190" s="70">
        <v>47286450</v>
      </c>
      <c r="P190" s="72">
        <v>-3492</v>
      </c>
      <c r="Q190" s="73">
        <f t="shared" si="40"/>
        <v>47282958</v>
      </c>
      <c r="R190" s="74">
        <f t="shared" si="41"/>
        <v>-7.384779360683663E-05</v>
      </c>
      <c r="S190" s="75">
        <f t="shared" si="42"/>
        <v>0.03335295137588249</v>
      </c>
      <c r="T190" s="70">
        <v>14415115</v>
      </c>
      <c r="U190" s="72">
        <v>0</v>
      </c>
      <c r="V190" s="73">
        <f t="shared" si="49"/>
        <v>14415115</v>
      </c>
      <c r="W190" s="74">
        <f t="shared" si="43"/>
        <v>0</v>
      </c>
      <c r="X190" s="75">
        <f t="shared" si="44"/>
        <v>0.7632906523311619</v>
      </c>
      <c r="Y190" s="70">
        <v>329893520</v>
      </c>
      <c r="Z190" s="72">
        <v>9425530</v>
      </c>
      <c r="AA190" s="73">
        <f t="shared" si="50"/>
        <v>339319050</v>
      </c>
      <c r="AB190" s="74">
        <f t="shared" si="45"/>
        <v>0.028571431169669533</v>
      </c>
      <c r="AC190" s="75">
        <f t="shared" si="46"/>
        <v>0.024136943853719374</v>
      </c>
      <c r="AD190" s="70">
        <v>10431965</v>
      </c>
      <c r="AE190" s="75">
        <f t="shared" si="47"/>
        <v>0</v>
      </c>
      <c r="AF190" s="70">
        <v>0</v>
      </c>
      <c r="AG190" s="70">
        <v>432199083</v>
      </c>
      <c r="AH190" s="72">
        <v>9418431</v>
      </c>
      <c r="AI190" s="73">
        <v>441617514</v>
      </c>
      <c r="AJ190" s="74">
        <f t="shared" si="48"/>
        <v>0.021791881034601824</v>
      </c>
      <c r="AK190" s="70">
        <v>15340</v>
      </c>
      <c r="AL190" s="70">
        <v>0</v>
      </c>
      <c r="AM190" s="25">
        <v>0</v>
      </c>
      <c r="AN190" s="76"/>
    </row>
    <row r="191" spans="1:40" ht="12.75">
      <c r="A191" s="67" t="s">
        <v>387</v>
      </c>
      <c r="B191" s="68" t="s">
        <v>386</v>
      </c>
      <c r="C191" s="24">
        <v>3</v>
      </c>
      <c r="D191" s="24"/>
      <c r="E191" s="69">
        <f t="shared" si="34"/>
        <v>0.0883140603328432</v>
      </c>
      <c r="F191" s="70">
        <v>164823559</v>
      </c>
      <c r="G191" s="71">
        <f t="shared" si="35"/>
        <v>0.00869963655262404</v>
      </c>
      <c r="H191" s="70">
        <v>16236430</v>
      </c>
      <c r="I191" s="71">
        <f t="shared" si="36"/>
        <v>0.020755416234009942</v>
      </c>
      <c r="J191" s="70">
        <v>38736545</v>
      </c>
      <c r="K191" s="72">
        <v>-36282</v>
      </c>
      <c r="L191" s="73">
        <f t="shared" si="37"/>
        <v>38700263</v>
      </c>
      <c r="M191" s="74">
        <f t="shared" si="38"/>
        <v>-0.0009366349012282846</v>
      </c>
      <c r="N191" s="75">
        <f t="shared" si="39"/>
        <v>0.5845686549458236</v>
      </c>
      <c r="O191" s="70">
        <v>1091000525</v>
      </c>
      <c r="P191" s="72">
        <v>100328</v>
      </c>
      <c r="Q191" s="73">
        <f t="shared" si="40"/>
        <v>1091100853</v>
      </c>
      <c r="R191" s="74">
        <f t="shared" si="41"/>
        <v>9.195962577561547E-05</v>
      </c>
      <c r="S191" s="75">
        <f t="shared" si="42"/>
        <v>0.23495971090739576</v>
      </c>
      <c r="T191" s="70">
        <v>438513365</v>
      </c>
      <c r="U191" s="72">
        <v>-13177487</v>
      </c>
      <c r="V191" s="73">
        <f t="shared" si="49"/>
        <v>425335878</v>
      </c>
      <c r="W191" s="74">
        <f t="shared" si="43"/>
        <v>-0.030050365739707843</v>
      </c>
      <c r="X191" s="75">
        <f t="shared" si="44"/>
        <v>0.05863868849488839</v>
      </c>
      <c r="Y191" s="70">
        <v>109439395</v>
      </c>
      <c r="Z191" s="72">
        <v>-2687864</v>
      </c>
      <c r="AA191" s="73">
        <f t="shared" si="50"/>
        <v>106751531</v>
      </c>
      <c r="AB191" s="74">
        <f t="shared" si="45"/>
        <v>-0.024560296591551883</v>
      </c>
      <c r="AC191" s="75">
        <f t="shared" si="46"/>
        <v>0.004063832532415097</v>
      </c>
      <c r="AD191" s="70">
        <v>7584470</v>
      </c>
      <c r="AE191" s="75">
        <f t="shared" si="47"/>
        <v>0</v>
      </c>
      <c r="AF191" s="70">
        <v>0</v>
      </c>
      <c r="AG191" s="70">
        <v>1866334289</v>
      </c>
      <c r="AH191" s="72">
        <v>-15801305</v>
      </c>
      <c r="AI191" s="73">
        <v>1850532984</v>
      </c>
      <c r="AJ191" s="74">
        <f t="shared" si="48"/>
        <v>-0.008466492360522665</v>
      </c>
      <c r="AK191" s="70">
        <v>0</v>
      </c>
      <c r="AL191" s="70">
        <v>3427960</v>
      </c>
      <c r="AM191" s="25">
        <v>0</v>
      </c>
      <c r="AN191" s="76"/>
    </row>
    <row r="192" spans="1:40" ht="12.75">
      <c r="A192" s="67" t="s">
        <v>389</v>
      </c>
      <c r="B192" s="68" t="s">
        <v>388</v>
      </c>
      <c r="C192" s="24">
        <v>3</v>
      </c>
      <c r="D192" s="24"/>
      <c r="E192" s="69">
        <f t="shared" si="34"/>
        <v>0.0524977943727078</v>
      </c>
      <c r="F192" s="70">
        <v>76617781</v>
      </c>
      <c r="G192" s="71">
        <f t="shared" si="35"/>
        <v>0.003968595326476051</v>
      </c>
      <c r="H192" s="70">
        <v>5791957</v>
      </c>
      <c r="I192" s="71">
        <f t="shared" si="36"/>
        <v>0.013269577988190886</v>
      </c>
      <c r="J192" s="70">
        <v>19366254</v>
      </c>
      <c r="K192" s="72">
        <v>-18139</v>
      </c>
      <c r="L192" s="73">
        <f t="shared" si="37"/>
        <v>19348115</v>
      </c>
      <c r="M192" s="74">
        <f t="shared" si="38"/>
        <v>-0.0009366292521000705</v>
      </c>
      <c r="N192" s="75">
        <f t="shared" si="39"/>
        <v>0.2175352817510061</v>
      </c>
      <c r="O192" s="70">
        <v>317481349</v>
      </c>
      <c r="P192" s="72">
        <v>955</v>
      </c>
      <c r="Q192" s="73">
        <f t="shared" si="40"/>
        <v>317482304</v>
      </c>
      <c r="R192" s="74">
        <f t="shared" si="41"/>
        <v>3.008050718595126E-06</v>
      </c>
      <c r="S192" s="75">
        <f t="shared" si="42"/>
        <v>0.16413903238551242</v>
      </c>
      <c r="T192" s="70">
        <v>239552320</v>
      </c>
      <c r="U192" s="72">
        <v>-7259161</v>
      </c>
      <c r="V192" s="73">
        <f t="shared" si="49"/>
        <v>232293159</v>
      </c>
      <c r="W192" s="74">
        <f t="shared" si="43"/>
        <v>-0.030303029417540185</v>
      </c>
      <c r="X192" s="75">
        <f t="shared" si="44"/>
        <v>0.5230789238760614</v>
      </c>
      <c r="Y192" s="70">
        <v>763406290</v>
      </c>
      <c r="Z192" s="72">
        <v>-20560241</v>
      </c>
      <c r="AA192" s="73">
        <f t="shared" si="50"/>
        <v>742846049</v>
      </c>
      <c r="AB192" s="74">
        <f t="shared" si="45"/>
        <v>-0.02693223945010985</v>
      </c>
      <c r="AC192" s="75">
        <f t="shared" si="46"/>
        <v>0.02551079430004538</v>
      </c>
      <c r="AD192" s="70">
        <v>37231668</v>
      </c>
      <c r="AE192" s="75">
        <f t="shared" si="47"/>
        <v>0</v>
      </c>
      <c r="AF192" s="70">
        <v>0</v>
      </c>
      <c r="AG192" s="70">
        <v>1459447619</v>
      </c>
      <c r="AH192" s="72">
        <v>-27836586</v>
      </c>
      <c r="AI192" s="73">
        <v>1431611033</v>
      </c>
      <c r="AJ192" s="74">
        <f t="shared" si="48"/>
        <v>-0.0190733710738268</v>
      </c>
      <c r="AK192" s="70">
        <v>0</v>
      </c>
      <c r="AL192" s="70">
        <v>0</v>
      </c>
      <c r="AM192" s="25">
        <v>0</v>
      </c>
      <c r="AN192" s="76"/>
    </row>
    <row r="193" spans="1:40" ht="12.75">
      <c r="A193" s="67" t="s">
        <v>391</v>
      </c>
      <c r="B193" s="68" t="s">
        <v>390</v>
      </c>
      <c r="C193" s="24">
        <v>3</v>
      </c>
      <c r="D193" s="24"/>
      <c r="E193" s="69">
        <f t="shared" si="34"/>
        <v>0.0627510868618368</v>
      </c>
      <c r="F193" s="70">
        <v>58139200</v>
      </c>
      <c r="G193" s="71">
        <f t="shared" si="35"/>
        <v>0.0030650809132972815</v>
      </c>
      <c r="H193" s="70">
        <v>2839813</v>
      </c>
      <c r="I193" s="71">
        <f t="shared" si="36"/>
        <v>0.009206182777189082</v>
      </c>
      <c r="J193" s="70">
        <v>8529575</v>
      </c>
      <c r="K193" s="72">
        <v>-7989</v>
      </c>
      <c r="L193" s="73">
        <f t="shared" si="37"/>
        <v>8521586</v>
      </c>
      <c r="M193" s="74">
        <f t="shared" si="38"/>
        <v>-0.0009366234542752716</v>
      </c>
      <c r="N193" s="75">
        <f t="shared" si="39"/>
        <v>0.13599998138380393</v>
      </c>
      <c r="O193" s="70">
        <v>126004672</v>
      </c>
      <c r="P193" s="72">
        <v>24103</v>
      </c>
      <c r="Q193" s="73">
        <f t="shared" si="40"/>
        <v>126028775</v>
      </c>
      <c r="R193" s="74">
        <f t="shared" si="41"/>
        <v>0.00019128655800953158</v>
      </c>
      <c r="S193" s="75">
        <f t="shared" si="42"/>
        <v>0.03263246046269873</v>
      </c>
      <c r="T193" s="70">
        <v>30234140</v>
      </c>
      <c r="U193" s="72">
        <v>-916186</v>
      </c>
      <c r="V193" s="73">
        <f t="shared" si="49"/>
        <v>29317954</v>
      </c>
      <c r="W193" s="74">
        <f t="shared" si="43"/>
        <v>-0.030303028298473183</v>
      </c>
      <c r="X193" s="75">
        <f t="shared" si="44"/>
        <v>0.7011736130082346</v>
      </c>
      <c r="Y193" s="70">
        <v>649640906</v>
      </c>
      <c r="Z193" s="72">
        <v>-16448513</v>
      </c>
      <c r="AA193" s="73">
        <f t="shared" si="50"/>
        <v>633192393</v>
      </c>
      <c r="AB193" s="74">
        <f t="shared" si="45"/>
        <v>-0.025319392372129965</v>
      </c>
      <c r="AC193" s="75">
        <f t="shared" si="46"/>
        <v>0.05517159459293967</v>
      </c>
      <c r="AD193" s="70">
        <v>51116762</v>
      </c>
      <c r="AE193" s="75">
        <f t="shared" si="47"/>
        <v>0</v>
      </c>
      <c r="AF193" s="70">
        <v>0</v>
      </c>
      <c r="AG193" s="70">
        <v>926505068</v>
      </c>
      <c r="AH193" s="72">
        <v>-17348585</v>
      </c>
      <c r="AI193" s="73">
        <v>909156483</v>
      </c>
      <c r="AJ193" s="74">
        <f t="shared" si="48"/>
        <v>-0.01872475995997466</v>
      </c>
      <c r="AK193" s="70">
        <v>0</v>
      </c>
      <c r="AL193" s="70">
        <v>0</v>
      </c>
      <c r="AM193" s="25">
        <v>0</v>
      </c>
      <c r="AN193" s="76"/>
    </row>
    <row r="194" spans="1:40" ht="12.75">
      <c r="A194" s="67" t="s">
        <v>393</v>
      </c>
      <c r="B194" s="68" t="s">
        <v>392</v>
      </c>
      <c r="C194" s="24">
        <v>3</v>
      </c>
      <c r="D194" s="24"/>
      <c r="E194" s="69">
        <f t="shared" si="34"/>
        <v>0.03970663062522954</v>
      </c>
      <c r="F194" s="70">
        <v>34167552</v>
      </c>
      <c r="G194" s="71">
        <f t="shared" si="35"/>
        <v>0.002889457601197094</v>
      </c>
      <c r="H194" s="70">
        <v>2486378</v>
      </c>
      <c r="I194" s="71">
        <f t="shared" si="36"/>
        <v>0.008765003842394368</v>
      </c>
      <c r="J194" s="70">
        <v>7542285</v>
      </c>
      <c r="K194" s="72">
        <v>-7064</v>
      </c>
      <c r="L194" s="73">
        <f t="shared" si="37"/>
        <v>7535221</v>
      </c>
      <c r="M194" s="74">
        <f t="shared" si="38"/>
        <v>-0.0009365861937065492</v>
      </c>
      <c r="N194" s="75">
        <f t="shared" si="39"/>
        <v>0.0991252366293106</v>
      </c>
      <c r="O194" s="70">
        <v>85297257</v>
      </c>
      <c r="P194" s="72">
        <v>-997837</v>
      </c>
      <c r="Q194" s="73">
        <f t="shared" si="40"/>
        <v>84299420</v>
      </c>
      <c r="R194" s="74">
        <f t="shared" si="41"/>
        <v>-0.01169834804887102</v>
      </c>
      <c r="S194" s="75">
        <f t="shared" si="42"/>
        <v>0.010388499658038314</v>
      </c>
      <c r="T194" s="70">
        <v>8939303</v>
      </c>
      <c r="U194" s="72">
        <v>-77637</v>
      </c>
      <c r="V194" s="73">
        <f t="shared" si="49"/>
        <v>8861666</v>
      </c>
      <c r="W194" s="74">
        <f t="shared" si="43"/>
        <v>-0.008684905299663743</v>
      </c>
      <c r="X194" s="75">
        <f t="shared" si="44"/>
        <v>0.816801807258299</v>
      </c>
      <c r="Y194" s="70">
        <v>702857880</v>
      </c>
      <c r="Z194" s="72">
        <v>12488864</v>
      </c>
      <c r="AA194" s="73">
        <f t="shared" si="50"/>
        <v>715346744</v>
      </c>
      <c r="AB194" s="74">
        <f t="shared" si="45"/>
        <v>0.01776869030763374</v>
      </c>
      <c r="AC194" s="75">
        <f t="shared" si="46"/>
        <v>0.022323364385531112</v>
      </c>
      <c r="AD194" s="70">
        <v>19209253</v>
      </c>
      <c r="AE194" s="75">
        <f t="shared" si="47"/>
        <v>0</v>
      </c>
      <c r="AF194" s="70">
        <v>0</v>
      </c>
      <c r="AG194" s="70">
        <v>860499908</v>
      </c>
      <c r="AH194" s="72">
        <v>11406326</v>
      </c>
      <c r="AI194" s="73">
        <v>871906234</v>
      </c>
      <c r="AJ194" s="74">
        <f t="shared" si="48"/>
        <v>0.013255464520049665</v>
      </c>
      <c r="AK194" s="70">
        <v>8814440</v>
      </c>
      <c r="AL194" s="70">
        <v>4734715</v>
      </c>
      <c r="AM194" s="25">
        <v>0</v>
      </c>
      <c r="AN194" s="76"/>
    </row>
    <row r="195" spans="1:40" ht="12.75">
      <c r="A195" s="67" t="s">
        <v>395</v>
      </c>
      <c r="B195" s="68" t="s">
        <v>394</v>
      </c>
      <c r="C195" s="24">
        <v>3</v>
      </c>
      <c r="D195" s="24"/>
      <c r="E195" s="69">
        <f t="shared" si="34"/>
        <v>0.04580450906208679</v>
      </c>
      <c r="F195" s="70">
        <v>24876642</v>
      </c>
      <c r="G195" s="71">
        <f t="shared" si="35"/>
        <v>0.0032938587252354106</v>
      </c>
      <c r="H195" s="70">
        <v>1788910</v>
      </c>
      <c r="I195" s="71">
        <f t="shared" si="36"/>
        <v>0.007250464488287122</v>
      </c>
      <c r="J195" s="70">
        <v>3937761</v>
      </c>
      <c r="K195" s="72">
        <v>-3688</v>
      </c>
      <c r="L195" s="73">
        <f t="shared" si="37"/>
        <v>3934073</v>
      </c>
      <c r="M195" s="74">
        <f t="shared" si="38"/>
        <v>-0.0009365728392352913</v>
      </c>
      <c r="N195" s="75">
        <f t="shared" si="39"/>
        <v>0.13223462476945488</v>
      </c>
      <c r="O195" s="70">
        <v>71817240</v>
      </c>
      <c r="P195" s="72">
        <v>-740384</v>
      </c>
      <c r="Q195" s="73">
        <f t="shared" si="40"/>
        <v>71076856</v>
      </c>
      <c r="R195" s="74">
        <f t="shared" si="41"/>
        <v>-0.010309279498905834</v>
      </c>
      <c r="S195" s="75">
        <f t="shared" si="42"/>
        <v>0.011462054257156217</v>
      </c>
      <c r="T195" s="70">
        <v>6225095</v>
      </c>
      <c r="U195" s="72">
        <v>0</v>
      </c>
      <c r="V195" s="73">
        <f t="shared" si="49"/>
        <v>6225095</v>
      </c>
      <c r="W195" s="74">
        <f t="shared" si="43"/>
        <v>0</v>
      </c>
      <c r="X195" s="75">
        <f t="shared" si="44"/>
        <v>0.7706118014054282</v>
      </c>
      <c r="Y195" s="70">
        <v>418522855</v>
      </c>
      <c r="Z195" s="72">
        <v>11957796</v>
      </c>
      <c r="AA195" s="73">
        <f t="shared" si="50"/>
        <v>430480651</v>
      </c>
      <c r="AB195" s="74">
        <f t="shared" si="45"/>
        <v>0.02857142891276511</v>
      </c>
      <c r="AC195" s="75">
        <f t="shared" si="46"/>
        <v>0.029342687292351368</v>
      </c>
      <c r="AD195" s="70">
        <v>15936150</v>
      </c>
      <c r="AE195" s="75">
        <f t="shared" si="47"/>
        <v>0</v>
      </c>
      <c r="AF195" s="70">
        <v>0</v>
      </c>
      <c r="AG195" s="70">
        <v>543104653</v>
      </c>
      <c r="AH195" s="72">
        <v>11213724</v>
      </c>
      <c r="AI195" s="73">
        <v>554318377</v>
      </c>
      <c r="AJ195" s="74">
        <f t="shared" si="48"/>
        <v>0.02064744600890024</v>
      </c>
      <c r="AK195" s="70">
        <v>0</v>
      </c>
      <c r="AL195" s="70">
        <v>487950</v>
      </c>
      <c r="AM195" s="25">
        <v>0</v>
      </c>
      <c r="AN195" s="76"/>
    </row>
    <row r="196" spans="1:40" ht="12.75">
      <c r="A196" s="67" t="s">
        <v>397</v>
      </c>
      <c r="B196" s="68" t="s">
        <v>396</v>
      </c>
      <c r="C196" s="24">
        <v>3</v>
      </c>
      <c r="D196" s="24"/>
      <c r="E196" s="69">
        <f t="shared" si="34"/>
        <v>0.04006458961594739</v>
      </c>
      <c r="F196" s="70">
        <v>31420452</v>
      </c>
      <c r="G196" s="71">
        <f t="shared" si="35"/>
        <v>0.0038762162354407667</v>
      </c>
      <c r="H196" s="70">
        <v>3039903</v>
      </c>
      <c r="I196" s="71">
        <f t="shared" si="36"/>
        <v>0.010116734599608795</v>
      </c>
      <c r="J196" s="70">
        <v>7933998</v>
      </c>
      <c r="K196" s="72">
        <v>-7431</v>
      </c>
      <c r="L196" s="73">
        <f t="shared" si="37"/>
        <v>7926567</v>
      </c>
      <c r="M196" s="74">
        <f t="shared" si="38"/>
        <v>-0.000936602202319688</v>
      </c>
      <c r="N196" s="75">
        <f t="shared" si="39"/>
        <v>0.1167318963717443</v>
      </c>
      <c r="O196" s="70">
        <v>91546400</v>
      </c>
      <c r="P196" s="72">
        <v>-43159</v>
      </c>
      <c r="Q196" s="73">
        <f t="shared" si="40"/>
        <v>91503241</v>
      </c>
      <c r="R196" s="74">
        <f t="shared" si="41"/>
        <v>-0.0004714439890591001</v>
      </c>
      <c r="S196" s="75">
        <f t="shared" si="42"/>
        <v>0.04834993849396146</v>
      </c>
      <c r="T196" s="70">
        <v>37918195</v>
      </c>
      <c r="U196" s="72">
        <v>0</v>
      </c>
      <c r="V196" s="73">
        <f t="shared" si="49"/>
        <v>37918195</v>
      </c>
      <c r="W196" s="74">
        <f t="shared" si="43"/>
        <v>0</v>
      </c>
      <c r="X196" s="75">
        <f t="shared" si="44"/>
        <v>0.759412861401053</v>
      </c>
      <c r="Y196" s="70">
        <v>595565700</v>
      </c>
      <c r="Z196" s="72">
        <v>17016163</v>
      </c>
      <c r="AA196" s="73">
        <f t="shared" si="50"/>
        <v>612581863</v>
      </c>
      <c r="AB196" s="74">
        <f t="shared" si="45"/>
        <v>0.028571428811296554</v>
      </c>
      <c r="AC196" s="75">
        <f t="shared" si="46"/>
        <v>0.021447763282244313</v>
      </c>
      <c r="AD196" s="70">
        <v>16820300</v>
      </c>
      <c r="AE196" s="75">
        <f t="shared" si="47"/>
        <v>0</v>
      </c>
      <c r="AF196" s="70">
        <v>0</v>
      </c>
      <c r="AG196" s="70">
        <v>784244948</v>
      </c>
      <c r="AH196" s="72">
        <v>16965573</v>
      </c>
      <c r="AI196" s="73">
        <v>801210521</v>
      </c>
      <c r="AJ196" s="74">
        <f t="shared" si="48"/>
        <v>0.021633002601120995</v>
      </c>
      <c r="AK196" s="70">
        <v>0</v>
      </c>
      <c r="AL196" s="70">
        <v>0</v>
      </c>
      <c r="AM196" s="25">
        <v>0</v>
      </c>
      <c r="AN196" s="76"/>
    </row>
    <row r="197" spans="1:40" ht="12.75">
      <c r="A197" s="67" t="s">
        <v>399</v>
      </c>
      <c r="B197" s="68" t="s">
        <v>398</v>
      </c>
      <c r="C197" s="24">
        <v>3</v>
      </c>
      <c r="D197" s="24"/>
      <c r="E197" s="69">
        <f t="shared" si="34"/>
        <v>0.04136704374442107</v>
      </c>
      <c r="F197" s="70">
        <v>37340525</v>
      </c>
      <c r="G197" s="71">
        <f t="shared" si="35"/>
        <v>0.01036454877178947</v>
      </c>
      <c r="H197" s="70">
        <v>9355701</v>
      </c>
      <c r="I197" s="71">
        <f t="shared" si="36"/>
        <v>0.034253454655442966</v>
      </c>
      <c r="J197" s="70">
        <v>30919347</v>
      </c>
      <c r="K197" s="72">
        <v>-28959</v>
      </c>
      <c r="L197" s="73">
        <f t="shared" si="37"/>
        <v>30890388</v>
      </c>
      <c r="M197" s="74">
        <f t="shared" si="38"/>
        <v>-0.0009365980465240744</v>
      </c>
      <c r="N197" s="75">
        <f t="shared" si="39"/>
        <v>0.12319365253152684</v>
      </c>
      <c r="O197" s="70">
        <v>111202427</v>
      </c>
      <c r="P197" s="72">
        <v>468303</v>
      </c>
      <c r="Q197" s="73">
        <f t="shared" si="40"/>
        <v>111670730</v>
      </c>
      <c r="R197" s="74">
        <f t="shared" si="41"/>
        <v>0.004211266000516338</v>
      </c>
      <c r="S197" s="75">
        <f t="shared" si="42"/>
        <v>0.01583112452692219</v>
      </c>
      <c r="T197" s="70">
        <v>14290180</v>
      </c>
      <c r="U197" s="72">
        <v>0</v>
      </c>
      <c r="V197" s="73">
        <f t="shared" si="49"/>
        <v>14290180</v>
      </c>
      <c r="W197" s="74">
        <f t="shared" si="43"/>
        <v>0</v>
      </c>
      <c r="X197" s="75">
        <f t="shared" si="44"/>
        <v>0.7520859711538455</v>
      </c>
      <c r="Y197" s="70">
        <v>678880637</v>
      </c>
      <c r="Z197" s="72">
        <v>4641046</v>
      </c>
      <c r="AA197" s="73">
        <f t="shared" si="50"/>
        <v>683521683</v>
      </c>
      <c r="AB197" s="74">
        <f t="shared" si="45"/>
        <v>0.0068363210659667115</v>
      </c>
      <c r="AC197" s="75">
        <f t="shared" si="46"/>
        <v>0.022904204616052047</v>
      </c>
      <c r="AD197" s="70">
        <v>20674792</v>
      </c>
      <c r="AE197" s="75">
        <f t="shared" si="47"/>
        <v>0</v>
      </c>
      <c r="AF197" s="70">
        <v>0</v>
      </c>
      <c r="AG197" s="70">
        <v>902663609</v>
      </c>
      <c r="AH197" s="72">
        <v>5080390</v>
      </c>
      <c r="AI197" s="73">
        <v>907743999</v>
      </c>
      <c r="AJ197" s="74">
        <f t="shared" si="48"/>
        <v>0.005628220689685519</v>
      </c>
      <c r="AK197" s="70">
        <v>0</v>
      </c>
      <c r="AL197" s="70">
        <v>0</v>
      </c>
      <c r="AM197" s="25">
        <v>0</v>
      </c>
      <c r="AN197" s="76"/>
    </row>
    <row r="198" spans="1:40" ht="12.75">
      <c r="A198" s="67" t="s">
        <v>401</v>
      </c>
      <c r="B198" s="68" t="s">
        <v>400</v>
      </c>
      <c r="C198" s="24">
        <v>3</v>
      </c>
      <c r="D198" s="24"/>
      <c r="E198" s="69">
        <f aca="true" t="shared" si="51" ref="E198:E253">+F198/$AG198</f>
        <v>0.0546993219781374</v>
      </c>
      <c r="F198" s="70">
        <v>39403411</v>
      </c>
      <c r="G198" s="71">
        <f aca="true" t="shared" si="52" ref="G198:G253">+H198/$AG198</f>
        <v>0.012234780673151879</v>
      </c>
      <c r="H198" s="70">
        <v>8813493</v>
      </c>
      <c r="I198" s="71">
        <f aca="true" t="shared" si="53" ref="I198:I253">+J198/$AG198</f>
        <v>0.012921311569751967</v>
      </c>
      <c r="J198" s="70">
        <v>9308045</v>
      </c>
      <c r="K198" s="72">
        <v>-8719</v>
      </c>
      <c r="L198" s="73">
        <f aca="true" t="shared" si="54" ref="L198:L251">+J198+K198</f>
        <v>9299326</v>
      </c>
      <c r="M198" s="74">
        <f aca="true" t="shared" si="55" ref="M198:M252">+K198/J198</f>
        <v>-0.0009367165715249551</v>
      </c>
      <c r="N198" s="75">
        <f aca="true" t="shared" si="56" ref="N198:N252">+O198/$AG198</f>
        <v>0.42639253861887605</v>
      </c>
      <c r="O198" s="70">
        <v>307157746</v>
      </c>
      <c r="P198" s="72">
        <v>9647397</v>
      </c>
      <c r="Q198" s="73">
        <f aca="true" t="shared" si="57" ref="Q198:Q251">+O198+P198</f>
        <v>316805143</v>
      </c>
      <c r="R198" s="74">
        <f aca="true" t="shared" si="58" ref="R198:R252">+P198/O198</f>
        <v>0.03140860722425017</v>
      </c>
      <c r="S198" s="75">
        <f aca="true" t="shared" si="59" ref="S198:S252">+T198/$AG198</f>
        <v>0.15248770859932392</v>
      </c>
      <c r="T198" s="70">
        <v>109846624</v>
      </c>
      <c r="U198" s="72">
        <v>4749116</v>
      </c>
      <c r="V198" s="73">
        <f t="shared" si="49"/>
        <v>114595740</v>
      </c>
      <c r="W198" s="74">
        <f aca="true" t="shared" si="60" ref="W198:W252">+U198/T198</f>
        <v>0.04323406425308073</v>
      </c>
      <c r="X198" s="75">
        <f aca="true" t="shared" si="61" ref="X198:X252">+Y198/$AG198</f>
        <v>0.32602915167063257</v>
      </c>
      <c r="Y198" s="70">
        <v>234859596</v>
      </c>
      <c r="Z198" s="72">
        <v>6019645</v>
      </c>
      <c r="AA198" s="73">
        <f t="shared" si="50"/>
        <v>240879241</v>
      </c>
      <c r="AB198" s="74">
        <f aca="true" t="shared" si="62" ref="AB198:AB252">+Z198/Y198</f>
        <v>0.025630824128642374</v>
      </c>
      <c r="AC198" s="75">
        <f aca="true" t="shared" si="63" ref="AC198:AC252">+AD198/$AG198</f>
        <v>0.012705506719860234</v>
      </c>
      <c r="AD198" s="70">
        <v>9152587</v>
      </c>
      <c r="AE198" s="75">
        <f aca="true" t="shared" si="64" ref="AE198:AE253">AF198/$AG198</f>
        <v>0.0025296801702659705</v>
      </c>
      <c r="AF198" s="70">
        <v>1822290</v>
      </c>
      <c r="AG198" s="70">
        <v>720363792</v>
      </c>
      <c r="AH198" s="72">
        <v>20407439</v>
      </c>
      <c r="AI198" s="73">
        <v>740771231</v>
      </c>
      <c r="AJ198" s="74">
        <f aca="true" t="shared" si="65" ref="AJ198:AJ253">+AH198/AG198</f>
        <v>0.028329351400826652</v>
      </c>
      <c r="AK198" s="70">
        <v>89079</v>
      </c>
      <c r="AL198" s="70">
        <v>344341</v>
      </c>
      <c r="AM198" s="25">
        <v>0</v>
      </c>
      <c r="AN198" s="76"/>
    </row>
    <row r="199" spans="1:40" ht="12.75">
      <c r="A199" s="67" t="s">
        <v>403</v>
      </c>
      <c r="B199" s="68" t="s">
        <v>402</v>
      </c>
      <c r="C199" s="24">
        <v>3</v>
      </c>
      <c r="D199" s="24"/>
      <c r="E199" s="69">
        <f t="shared" si="51"/>
        <v>0.05418651239960465</v>
      </c>
      <c r="F199" s="70">
        <v>41211992</v>
      </c>
      <c r="G199" s="71">
        <f t="shared" si="52"/>
        <v>0.009136145966070285</v>
      </c>
      <c r="H199" s="70">
        <v>6948570</v>
      </c>
      <c r="I199" s="71">
        <f t="shared" si="53"/>
        <v>0.012398041322601356</v>
      </c>
      <c r="J199" s="70">
        <v>9429431</v>
      </c>
      <c r="K199" s="72">
        <v>-8832</v>
      </c>
      <c r="L199" s="73">
        <f t="shared" si="54"/>
        <v>9420599</v>
      </c>
      <c r="M199" s="74">
        <f t="shared" si="55"/>
        <v>-0.0009366418822090113</v>
      </c>
      <c r="N199" s="75">
        <f t="shared" si="56"/>
        <v>0.09464819204086598</v>
      </c>
      <c r="O199" s="70">
        <v>71985451</v>
      </c>
      <c r="P199" s="72">
        <v>1837417</v>
      </c>
      <c r="Q199" s="73">
        <f t="shared" si="57"/>
        <v>73822868</v>
      </c>
      <c r="R199" s="74">
        <f t="shared" si="58"/>
        <v>0.025524838345459558</v>
      </c>
      <c r="S199" s="75">
        <f t="shared" si="59"/>
        <v>0.008737307281657844</v>
      </c>
      <c r="T199" s="70">
        <v>6645230</v>
      </c>
      <c r="U199" s="72">
        <v>270518</v>
      </c>
      <c r="V199" s="73">
        <f aca="true" t="shared" si="66" ref="V199:V251">+T199+U199</f>
        <v>6915748</v>
      </c>
      <c r="W199" s="74">
        <f t="shared" si="60"/>
        <v>0.04070859849847184</v>
      </c>
      <c r="X199" s="75">
        <f t="shared" si="61"/>
        <v>0.7934432597997901</v>
      </c>
      <c r="Y199" s="70">
        <v>603459714</v>
      </c>
      <c r="Z199" s="72">
        <v>11818826</v>
      </c>
      <c r="AA199" s="73">
        <f aca="true" t="shared" si="67" ref="AA199:AA251">+Y199+Z199</f>
        <v>615278540</v>
      </c>
      <c r="AB199" s="74">
        <f t="shared" si="62"/>
        <v>0.019585111857193502</v>
      </c>
      <c r="AC199" s="75">
        <f t="shared" si="63"/>
        <v>0.01909436191411644</v>
      </c>
      <c r="AD199" s="70">
        <v>14522372</v>
      </c>
      <c r="AE199" s="75">
        <f t="shared" si="64"/>
        <v>0.008356179275293255</v>
      </c>
      <c r="AF199" s="70">
        <v>6355360</v>
      </c>
      <c r="AG199" s="70">
        <v>760558120</v>
      </c>
      <c r="AH199" s="72">
        <v>13917929</v>
      </c>
      <c r="AI199" s="73">
        <v>774476049</v>
      </c>
      <c r="AJ199" s="74">
        <f t="shared" si="65"/>
        <v>0.01829962580637493</v>
      </c>
      <c r="AK199" s="70">
        <v>0</v>
      </c>
      <c r="AL199" s="70">
        <v>281517</v>
      </c>
      <c r="AM199" s="25">
        <v>0</v>
      </c>
      <c r="AN199" s="76"/>
    </row>
    <row r="200" spans="1:40" ht="12.75">
      <c r="A200" s="67" t="s">
        <v>405</v>
      </c>
      <c r="B200" s="68" t="s">
        <v>404</v>
      </c>
      <c r="C200" s="24">
        <v>3</v>
      </c>
      <c r="D200" s="24"/>
      <c r="E200" s="69">
        <f t="shared" si="51"/>
        <v>0.043852396670040386</v>
      </c>
      <c r="F200" s="70">
        <v>40643974</v>
      </c>
      <c r="G200" s="71">
        <f t="shared" si="52"/>
        <v>0.016993283918722762</v>
      </c>
      <c r="H200" s="70">
        <v>15749985</v>
      </c>
      <c r="I200" s="71">
        <f t="shared" si="53"/>
        <v>0.034879293325577126</v>
      </c>
      <c r="J200" s="70">
        <v>32327380</v>
      </c>
      <c r="K200" s="72">
        <v>-30278</v>
      </c>
      <c r="L200" s="73">
        <f t="shared" si="54"/>
        <v>32297102</v>
      </c>
      <c r="M200" s="74">
        <f t="shared" si="55"/>
        <v>-0.0009366054409605727</v>
      </c>
      <c r="N200" s="75">
        <f t="shared" si="56"/>
        <v>0.179432530915277</v>
      </c>
      <c r="O200" s="70">
        <v>166304505</v>
      </c>
      <c r="P200" s="72">
        <v>-13692</v>
      </c>
      <c r="Q200" s="73">
        <f t="shared" si="57"/>
        <v>166290813</v>
      </c>
      <c r="R200" s="74">
        <f t="shared" si="58"/>
        <v>-8.233090258138227E-05</v>
      </c>
      <c r="S200" s="75">
        <f t="shared" si="59"/>
        <v>0.0317524462651216</v>
      </c>
      <c r="T200" s="70">
        <v>29429306</v>
      </c>
      <c r="U200" s="72">
        <v>0</v>
      </c>
      <c r="V200" s="73">
        <f t="shared" si="66"/>
        <v>29429306</v>
      </c>
      <c r="W200" s="74">
        <f t="shared" si="60"/>
        <v>0</v>
      </c>
      <c r="X200" s="75">
        <f t="shared" si="61"/>
        <v>0.673951681833115</v>
      </c>
      <c r="Y200" s="70">
        <v>624642590</v>
      </c>
      <c r="Z200" s="72">
        <v>18110555</v>
      </c>
      <c r="AA200" s="73">
        <f t="shared" si="67"/>
        <v>642753145</v>
      </c>
      <c r="AB200" s="74">
        <f t="shared" si="62"/>
        <v>0.028993468088687323</v>
      </c>
      <c r="AC200" s="75">
        <f t="shared" si="63"/>
        <v>0.01608318750159717</v>
      </c>
      <c r="AD200" s="70">
        <v>14906475</v>
      </c>
      <c r="AE200" s="75">
        <f t="shared" si="64"/>
        <v>0.00305517957054888</v>
      </c>
      <c r="AF200" s="70">
        <v>2831650</v>
      </c>
      <c r="AG200" s="70">
        <v>926835865</v>
      </c>
      <c r="AH200" s="72">
        <v>18066585</v>
      </c>
      <c r="AI200" s="73">
        <v>944902450</v>
      </c>
      <c r="AJ200" s="74">
        <f t="shared" si="65"/>
        <v>0.019492755602417262</v>
      </c>
      <c r="AK200" s="70">
        <v>0</v>
      </c>
      <c r="AL200" s="70">
        <v>593678</v>
      </c>
      <c r="AM200" s="25">
        <v>0</v>
      </c>
      <c r="AN200" s="76"/>
    </row>
    <row r="201" spans="1:40" ht="12.75">
      <c r="A201" s="67" t="s">
        <v>407</v>
      </c>
      <c r="B201" s="68" t="s">
        <v>406</v>
      </c>
      <c r="C201" s="24">
        <v>3</v>
      </c>
      <c r="D201" s="24"/>
      <c r="E201" s="69">
        <f t="shared" si="51"/>
        <v>0.023391653084309825</v>
      </c>
      <c r="F201" s="70">
        <v>19758599</v>
      </c>
      <c r="G201" s="71">
        <f t="shared" si="52"/>
        <v>0.012517443807101796</v>
      </c>
      <c r="H201" s="70">
        <v>10573308</v>
      </c>
      <c r="I201" s="71">
        <f t="shared" si="53"/>
        <v>0.03580167115780959</v>
      </c>
      <c r="J201" s="70">
        <v>30241166</v>
      </c>
      <c r="K201" s="72">
        <v>-28324</v>
      </c>
      <c r="L201" s="73">
        <f t="shared" si="54"/>
        <v>30212842</v>
      </c>
      <c r="M201" s="74">
        <f t="shared" si="55"/>
        <v>-0.000936604097871094</v>
      </c>
      <c r="N201" s="75">
        <f t="shared" si="56"/>
        <v>0.09346599860340746</v>
      </c>
      <c r="O201" s="70">
        <v>78949409</v>
      </c>
      <c r="P201" s="72">
        <v>318374</v>
      </c>
      <c r="Q201" s="73">
        <f t="shared" si="57"/>
        <v>79267783</v>
      </c>
      <c r="R201" s="74">
        <f t="shared" si="58"/>
        <v>0.004032633100521373</v>
      </c>
      <c r="S201" s="75">
        <f t="shared" si="59"/>
        <v>0.009276990669988437</v>
      </c>
      <c r="T201" s="70">
        <v>7836143</v>
      </c>
      <c r="U201" s="72">
        <v>0</v>
      </c>
      <c r="V201" s="73">
        <f t="shared" si="66"/>
        <v>7836143</v>
      </c>
      <c r="W201" s="74">
        <f t="shared" si="60"/>
        <v>0</v>
      </c>
      <c r="X201" s="75">
        <f t="shared" si="61"/>
        <v>0.8046682980115696</v>
      </c>
      <c r="Y201" s="70">
        <v>679691947</v>
      </c>
      <c r="Z201" s="72">
        <v>17044029</v>
      </c>
      <c r="AA201" s="73">
        <f t="shared" si="67"/>
        <v>696735976</v>
      </c>
      <c r="AB201" s="74">
        <f t="shared" si="62"/>
        <v>0.025076108485952094</v>
      </c>
      <c r="AC201" s="75">
        <f t="shared" si="63"/>
        <v>0.020485088565059553</v>
      </c>
      <c r="AD201" s="70">
        <v>17303465</v>
      </c>
      <c r="AE201" s="75">
        <f t="shared" si="64"/>
        <v>0.00039285610075377167</v>
      </c>
      <c r="AF201" s="70">
        <v>331840</v>
      </c>
      <c r="AG201" s="70">
        <v>844685877</v>
      </c>
      <c r="AH201" s="72">
        <v>17334079</v>
      </c>
      <c r="AI201" s="73">
        <v>862019956</v>
      </c>
      <c r="AJ201" s="74">
        <f t="shared" si="65"/>
        <v>0.020521331623968894</v>
      </c>
      <c r="AK201" s="70">
        <v>0</v>
      </c>
      <c r="AL201" s="70">
        <v>0</v>
      </c>
      <c r="AM201" s="25">
        <v>0</v>
      </c>
      <c r="AN201" s="76"/>
    </row>
    <row r="202" spans="1:40" ht="12.75">
      <c r="A202" s="67" t="s">
        <v>409</v>
      </c>
      <c r="B202" s="68" t="s">
        <v>408</v>
      </c>
      <c r="C202" s="24">
        <v>3</v>
      </c>
      <c r="D202" s="24"/>
      <c r="E202" s="69">
        <f t="shared" si="51"/>
        <v>0.03785424211325469</v>
      </c>
      <c r="F202" s="70">
        <v>25112151</v>
      </c>
      <c r="G202" s="71">
        <f t="shared" si="52"/>
        <v>0.0020034544682448648</v>
      </c>
      <c r="H202" s="70">
        <v>1329073</v>
      </c>
      <c r="I202" s="71">
        <f t="shared" si="53"/>
        <v>0.0006700847943340608</v>
      </c>
      <c r="J202" s="70">
        <v>444528</v>
      </c>
      <c r="K202" s="72">
        <v>-416</v>
      </c>
      <c r="L202" s="73">
        <f t="shared" si="54"/>
        <v>444112</v>
      </c>
      <c r="M202" s="74">
        <f t="shared" si="55"/>
        <v>-0.0009358240650757658</v>
      </c>
      <c r="N202" s="75">
        <f t="shared" si="56"/>
        <v>0.06847752632468818</v>
      </c>
      <c r="O202" s="70">
        <v>45427352</v>
      </c>
      <c r="P202" s="72">
        <v>-922863</v>
      </c>
      <c r="Q202" s="73">
        <f t="shared" si="57"/>
        <v>44504489</v>
      </c>
      <c r="R202" s="74">
        <f t="shared" si="58"/>
        <v>-0.020315139654188956</v>
      </c>
      <c r="S202" s="75">
        <f t="shared" si="59"/>
        <v>0.013074618630187577</v>
      </c>
      <c r="T202" s="70">
        <v>8673580</v>
      </c>
      <c r="U202" s="72">
        <v>0</v>
      </c>
      <c r="V202" s="73">
        <f t="shared" si="66"/>
        <v>8673580</v>
      </c>
      <c r="W202" s="74">
        <f t="shared" si="60"/>
        <v>0</v>
      </c>
      <c r="X202" s="75">
        <f t="shared" si="61"/>
        <v>0.856118722405485</v>
      </c>
      <c r="Y202" s="70">
        <v>567941172</v>
      </c>
      <c r="Z202" s="72">
        <v>-15234994</v>
      </c>
      <c r="AA202" s="73">
        <f t="shared" si="67"/>
        <v>552706178</v>
      </c>
      <c r="AB202" s="74">
        <f t="shared" si="62"/>
        <v>-0.026824950806700804</v>
      </c>
      <c r="AC202" s="75">
        <f t="shared" si="63"/>
        <v>0.021801351263805613</v>
      </c>
      <c r="AD202" s="70">
        <v>14462813</v>
      </c>
      <c r="AE202" s="75">
        <f t="shared" si="64"/>
        <v>0</v>
      </c>
      <c r="AF202" s="70">
        <v>0</v>
      </c>
      <c r="AG202" s="70">
        <v>663390669</v>
      </c>
      <c r="AH202" s="72">
        <v>-16158273</v>
      </c>
      <c r="AI202" s="73">
        <v>647232396</v>
      </c>
      <c r="AJ202" s="74">
        <f t="shared" si="65"/>
        <v>-0.024357100205158296</v>
      </c>
      <c r="AK202" s="70">
        <v>0</v>
      </c>
      <c r="AL202" s="70">
        <v>0</v>
      </c>
      <c r="AM202" s="25">
        <v>0</v>
      </c>
      <c r="AN202" s="76"/>
    </row>
    <row r="203" spans="1:40" ht="12.75">
      <c r="A203" s="67" t="s">
        <v>411</v>
      </c>
      <c r="B203" s="68" t="s">
        <v>410</v>
      </c>
      <c r="C203" s="24">
        <v>3</v>
      </c>
      <c r="D203" s="24"/>
      <c r="E203" s="69">
        <f t="shared" si="51"/>
        <v>0.04141470036791127</v>
      </c>
      <c r="F203" s="70">
        <v>42128897</v>
      </c>
      <c r="G203" s="71">
        <f t="shared" si="52"/>
        <v>0.008154600883303626</v>
      </c>
      <c r="H203" s="70">
        <v>8295227</v>
      </c>
      <c r="I203" s="71">
        <f t="shared" si="53"/>
        <v>0.013184332152477529</v>
      </c>
      <c r="J203" s="70">
        <v>13411696</v>
      </c>
      <c r="K203" s="72">
        <v>-12561</v>
      </c>
      <c r="L203" s="73">
        <f t="shared" si="54"/>
        <v>13399135</v>
      </c>
      <c r="M203" s="74">
        <f t="shared" si="55"/>
        <v>-0.0009365705873440615</v>
      </c>
      <c r="N203" s="75">
        <f t="shared" si="56"/>
        <v>0.42009332731025467</v>
      </c>
      <c r="O203" s="70">
        <v>427337838</v>
      </c>
      <c r="P203" s="72">
        <v>-3606997</v>
      </c>
      <c r="Q203" s="73">
        <f t="shared" si="57"/>
        <v>423730841</v>
      </c>
      <c r="R203" s="74">
        <f t="shared" si="58"/>
        <v>-0.008440621632947934</v>
      </c>
      <c r="S203" s="75">
        <f t="shared" si="59"/>
        <v>0.10378283961941467</v>
      </c>
      <c r="T203" s="70">
        <v>105572575</v>
      </c>
      <c r="U203" s="72">
        <v>-51085</v>
      </c>
      <c r="V203" s="73">
        <f t="shared" si="66"/>
        <v>105521490</v>
      </c>
      <c r="W203" s="74">
        <f t="shared" si="60"/>
        <v>-0.000483885137783179</v>
      </c>
      <c r="X203" s="75">
        <f t="shared" si="61"/>
        <v>0.4019928432128165</v>
      </c>
      <c r="Y203" s="70">
        <v>408925211</v>
      </c>
      <c r="Z203" s="72">
        <v>-8182087</v>
      </c>
      <c r="AA203" s="73">
        <f t="shared" si="67"/>
        <v>400743124</v>
      </c>
      <c r="AB203" s="74">
        <f t="shared" si="62"/>
        <v>-0.020008761455404617</v>
      </c>
      <c r="AC203" s="75">
        <f t="shared" si="63"/>
        <v>0.011377356453821773</v>
      </c>
      <c r="AD203" s="70">
        <v>11573559</v>
      </c>
      <c r="AE203" s="75">
        <f t="shared" si="64"/>
        <v>0</v>
      </c>
      <c r="AF203" s="70">
        <v>0</v>
      </c>
      <c r="AG203" s="70">
        <v>1017245003</v>
      </c>
      <c r="AH203" s="72">
        <v>-11852730</v>
      </c>
      <c r="AI203" s="73">
        <v>1005392273</v>
      </c>
      <c r="AJ203" s="74">
        <f t="shared" si="65"/>
        <v>-0.011651794764333681</v>
      </c>
      <c r="AK203" s="70">
        <v>0</v>
      </c>
      <c r="AL203" s="70">
        <v>333290</v>
      </c>
      <c r="AM203" s="25">
        <v>0</v>
      </c>
      <c r="AN203" s="76"/>
    </row>
    <row r="204" spans="1:40" ht="12.75">
      <c r="A204" s="67" t="s">
        <v>413</v>
      </c>
      <c r="B204" s="68" t="s">
        <v>412</v>
      </c>
      <c r="C204" s="24">
        <v>3</v>
      </c>
      <c r="D204" s="24"/>
      <c r="E204" s="69">
        <f t="shared" si="51"/>
        <v>0.05120908512714956</v>
      </c>
      <c r="F204" s="70">
        <v>20735695</v>
      </c>
      <c r="G204" s="71">
        <f t="shared" si="52"/>
        <v>0.06114528047403241</v>
      </c>
      <c r="H204" s="70">
        <v>24759081</v>
      </c>
      <c r="I204" s="71">
        <f t="shared" si="53"/>
        <v>0.013497526458120131</v>
      </c>
      <c r="J204" s="70">
        <v>5465448</v>
      </c>
      <c r="K204" s="72">
        <v>-5119</v>
      </c>
      <c r="L204" s="73">
        <f t="shared" si="54"/>
        <v>5460329</v>
      </c>
      <c r="M204" s="74">
        <f t="shared" si="55"/>
        <v>-0.0009366112347972207</v>
      </c>
      <c r="N204" s="75">
        <f t="shared" si="56"/>
        <v>0.10885620712040402</v>
      </c>
      <c r="O204" s="70">
        <v>44078294</v>
      </c>
      <c r="P204" s="72">
        <v>100170</v>
      </c>
      <c r="Q204" s="73">
        <f t="shared" si="57"/>
        <v>44178464</v>
      </c>
      <c r="R204" s="74">
        <f t="shared" si="58"/>
        <v>0.0022725471180894616</v>
      </c>
      <c r="S204" s="75">
        <f t="shared" si="59"/>
        <v>0.028186854722943907</v>
      </c>
      <c r="T204" s="70">
        <v>11413483</v>
      </c>
      <c r="U204" s="72">
        <v>0</v>
      </c>
      <c r="V204" s="73">
        <f t="shared" si="66"/>
        <v>11413483</v>
      </c>
      <c r="W204" s="74">
        <f t="shared" si="60"/>
        <v>0</v>
      </c>
      <c r="X204" s="75">
        <f t="shared" si="61"/>
        <v>0.7112766988083479</v>
      </c>
      <c r="Y204" s="70">
        <v>288011720</v>
      </c>
      <c r="Z204" s="72">
        <v>3529821</v>
      </c>
      <c r="AA204" s="73">
        <f t="shared" si="67"/>
        <v>291541541</v>
      </c>
      <c r="AB204" s="74">
        <f t="shared" si="62"/>
        <v>0.012255824172710749</v>
      </c>
      <c r="AC204" s="75">
        <f t="shared" si="63"/>
        <v>0.02582834728900213</v>
      </c>
      <c r="AD204" s="70">
        <v>10458471</v>
      </c>
      <c r="AE204" s="75">
        <f t="shared" si="64"/>
        <v>0</v>
      </c>
      <c r="AF204" s="70">
        <v>0</v>
      </c>
      <c r="AG204" s="70">
        <v>404922192</v>
      </c>
      <c r="AH204" s="72">
        <v>3624872</v>
      </c>
      <c r="AI204" s="73">
        <v>408547064</v>
      </c>
      <c r="AJ204" s="74">
        <f t="shared" si="65"/>
        <v>0.008952021083596228</v>
      </c>
      <c r="AK204" s="70">
        <v>0</v>
      </c>
      <c r="AL204" s="70">
        <v>0</v>
      </c>
      <c r="AM204" s="25">
        <v>0</v>
      </c>
      <c r="AN204" s="76"/>
    </row>
    <row r="205" spans="1:40" ht="12.75">
      <c r="A205" s="67" t="s">
        <v>415</v>
      </c>
      <c r="B205" s="68" t="s">
        <v>414</v>
      </c>
      <c r="C205" s="24">
        <v>3</v>
      </c>
      <c r="D205" s="24"/>
      <c r="E205" s="69">
        <f t="shared" si="51"/>
        <v>0.04550409091533523</v>
      </c>
      <c r="F205" s="70">
        <v>20940980</v>
      </c>
      <c r="G205" s="71">
        <f t="shared" si="52"/>
        <v>0.004447842803074495</v>
      </c>
      <c r="H205" s="70">
        <v>2046897</v>
      </c>
      <c r="I205" s="71">
        <f t="shared" si="53"/>
        <v>0.010087165547708827</v>
      </c>
      <c r="J205" s="70">
        <v>4642113</v>
      </c>
      <c r="K205" s="72">
        <v>-4348</v>
      </c>
      <c r="L205" s="73">
        <f t="shared" si="54"/>
        <v>4637765</v>
      </c>
      <c r="M205" s="74">
        <f t="shared" si="55"/>
        <v>-0.0009366424298589888</v>
      </c>
      <c r="N205" s="75">
        <f t="shared" si="56"/>
        <v>0.15325508885005465</v>
      </c>
      <c r="O205" s="70">
        <v>70527983</v>
      </c>
      <c r="P205" s="72">
        <v>270830</v>
      </c>
      <c r="Q205" s="73">
        <f t="shared" si="57"/>
        <v>70798813</v>
      </c>
      <c r="R205" s="74">
        <f t="shared" si="58"/>
        <v>0.0038400360889379185</v>
      </c>
      <c r="S205" s="75">
        <f t="shared" si="59"/>
        <v>0.017104947831566655</v>
      </c>
      <c r="T205" s="70">
        <v>7871696</v>
      </c>
      <c r="U205" s="72">
        <v>0</v>
      </c>
      <c r="V205" s="73">
        <f t="shared" si="66"/>
        <v>7871696</v>
      </c>
      <c r="W205" s="74">
        <f t="shared" si="60"/>
        <v>0</v>
      </c>
      <c r="X205" s="75">
        <f t="shared" si="61"/>
        <v>0.7478209438800842</v>
      </c>
      <c r="Y205" s="70">
        <v>344147155</v>
      </c>
      <c r="Z205" s="72">
        <v>3445813</v>
      </c>
      <c r="AA205" s="73">
        <f t="shared" si="67"/>
        <v>347592968</v>
      </c>
      <c r="AB205" s="74">
        <f t="shared" si="62"/>
        <v>0.010012615097747939</v>
      </c>
      <c r="AC205" s="75">
        <f t="shared" si="63"/>
        <v>0.021779920172175945</v>
      </c>
      <c r="AD205" s="70">
        <v>10023118</v>
      </c>
      <c r="AE205" s="75">
        <f t="shared" si="64"/>
        <v>0</v>
      </c>
      <c r="AF205" s="70">
        <v>0</v>
      </c>
      <c r="AG205" s="70">
        <v>460199942</v>
      </c>
      <c r="AH205" s="72">
        <v>3712295</v>
      </c>
      <c r="AI205" s="73">
        <v>463912237</v>
      </c>
      <c r="AJ205" s="74">
        <f t="shared" si="65"/>
        <v>0.008066700277854446</v>
      </c>
      <c r="AK205" s="70">
        <v>3376020</v>
      </c>
      <c r="AL205" s="70">
        <v>4047415</v>
      </c>
      <c r="AM205" s="25">
        <v>0</v>
      </c>
      <c r="AN205" s="76"/>
    </row>
    <row r="206" spans="1:40" ht="12.75">
      <c r="A206" s="67" t="s">
        <v>417</v>
      </c>
      <c r="B206" s="68" t="s">
        <v>416</v>
      </c>
      <c r="C206" s="24">
        <v>3</v>
      </c>
      <c r="D206" s="24"/>
      <c r="E206" s="69">
        <f t="shared" si="51"/>
        <v>0.027900188439439005</v>
      </c>
      <c r="F206" s="70">
        <v>18814013</v>
      </c>
      <c r="G206" s="71">
        <f t="shared" si="52"/>
        <v>0.04726997504669908</v>
      </c>
      <c r="H206" s="70">
        <v>31875696</v>
      </c>
      <c r="I206" s="71">
        <f t="shared" si="53"/>
        <v>0.012824090164532091</v>
      </c>
      <c r="J206" s="70">
        <v>8647705</v>
      </c>
      <c r="K206" s="72">
        <v>-8100</v>
      </c>
      <c r="L206" s="73">
        <f t="shared" si="54"/>
        <v>8639605</v>
      </c>
      <c r="M206" s="74">
        <f t="shared" si="55"/>
        <v>-0.0009366646988998816</v>
      </c>
      <c r="N206" s="75">
        <f t="shared" si="56"/>
        <v>0.1886952474028222</v>
      </c>
      <c r="O206" s="70">
        <v>127243400</v>
      </c>
      <c r="P206" s="72">
        <v>203410</v>
      </c>
      <c r="Q206" s="73">
        <f t="shared" si="57"/>
        <v>127446810</v>
      </c>
      <c r="R206" s="74">
        <f t="shared" si="58"/>
        <v>0.001598589789332885</v>
      </c>
      <c r="S206" s="75">
        <f t="shared" si="59"/>
        <v>0.035597036014985414</v>
      </c>
      <c r="T206" s="70">
        <v>24004250</v>
      </c>
      <c r="U206" s="72">
        <v>-31228</v>
      </c>
      <c r="V206" s="73">
        <f t="shared" si="66"/>
        <v>23973022</v>
      </c>
      <c r="W206" s="74">
        <f t="shared" si="60"/>
        <v>-0.0013009362925315308</v>
      </c>
      <c r="X206" s="75">
        <f t="shared" si="61"/>
        <v>0.6683866862427367</v>
      </c>
      <c r="Y206" s="70">
        <v>450715085</v>
      </c>
      <c r="Z206" s="72">
        <v>3165486</v>
      </c>
      <c r="AA206" s="73">
        <f t="shared" si="67"/>
        <v>453880571</v>
      </c>
      <c r="AB206" s="74">
        <f t="shared" si="62"/>
        <v>0.007023252838320244</v>
      </c>
      <c r="AC206" s="75">
        <f t="shared" si="63"/>
        <v>0.019326776688785532</v>
      </c>
      <c r="AD206" s="70">
        <v>13032680</v>
      </c>
      <c r="AE206" s="75">
        <f t="shared" si="64"/>
        <v>0</v>
      </c>
      <c r="AF206" s="70">
        <v>0</v>
      </c>
      <c r="AG206" s="70">
        <v>674332829</v>
      </c>
      <c r="AH206" s="72">
        <v>3329568</v>
      </c>
      <c r="AI206" s="73">
        <v>677662397</v>
      </c>
      <c r="AJ206" s="74">
        <f t="shared" si="65"/>
        <v>0.004937573638432484</v>
      </c>
      <c r="AK206" s="70">
        <v>0</v>
      </c>
      <c r="AL206" s="70">
        <v>0</v>
      </c>
      <c r="AM206" s="25">
        <v>0</v>
      </c>
      <c r="AN206" s="76"/>
    </row>
    <row r="207" spans="1:40" ht="12.75">
      <c r="A207" s="67" t="s">
        <v>419</v>
      </c>
      <c r="B207" s="68" t="s">
        <v>418</v>
      </c>
      <c r="C207" s="24">
        <v>3</v>
      </c>
      <c r="D207" s="24"/>
      <c r="E207" s="69">
        <f t="shared" si="51"/>
        <v>0.018094460450517876</v>
      </c>
      <c r="F207" s="70">
        <v>48627041</v>
      </c>
      <c r="G207" s="71">
        <f t="shared" si="52"/>
        <v>0.004817450397703008</v>
      </c>
      <c r="H207" s="70">
        <v>12946413</v>
      </c>
      <c r="I207" s="71">
        <f t="shared" si="53"/>
        <v>0.0049132783591638125</v>
      </c>
      <c r="J207" s="70">
        <v>13203941</v>
      </c>
      <c r="K207" s="72">
        <v>-12367</v>
      </c>
      <c r="L207" s="73">
        <f t="shared" si="54"/>
        <v>13191574</v>
      </c>
      <c r="M207" s="74">
        <f t="shared" si="55"/>
        <v>-0.0009366143032599131</v>
      </c>
      <c r="N207" s="75">
        <f t="shared" si="56"/>
        <v>0.7476942555886678</v>
      </c>
      <c r="O207" s="70">
        <v>2009353046</v>
      </c>
      <c r="P207" s="72">
        <v>0</v>
      </c>
      <c r="Q207" s="73">
        <f t="shared" si="57"/>
        <v>2009353046</v>
      </c>
      <c r="R207" s="74">
        <f t="shared" si="58"/>
        <v>0</v>
      </c>
      <c r="S207" s="75">
        <f t="shared" si="59"/>
        <v>0.21890049019495628</v>
      </c>
      <c r="T207" s="70">
        <v>588273032</v>
      </c>
      <c r="U207" s="72">
        <v>0</v>
      </c>
      <c r="V207" s="73">
        <f t="shared" si="66"/>
        <v>588273032</v>
      </c>
      <c r="W207" s="74">
        <f t="shared" si="60"/>
        <v>0</v>
      </c>
      <c r="X207" s="75">
        <f t="shared" si="61"/>
        <v>0.005147508900031968</v>
      </c>
      <c r="Y207" s="70">
        <v>13833412</v>
      </c>
      <c r="Z207" s="72">
        <v>395240</v>
      </c>
      <c r="AA207" s="73">
        <f t="shared" si="67"/>
        <v>14228652</v>
      </c>
      <c r="AB207" s="74">
        <f t="shared" si="62"/>
        <v>0.028571403786715816</v>
      </c>
      <c r="AC207" s="75">
        <f t="shared" si="63"/>
        <v>0.0004325561089593125</v>
      </c>
      <c r="AD207" s="70">
        <v>1162451</v>
      </c>
      <c r="AE207" s="75">
        <f t="shared" si="64"/>
        <v>0</v>
      </c>
      <c r="AF207" s="70">
        <v>0</v>
      </c>
      <c r="AG207" s="70">
        <v>2687399336</v>
      </c>
      <c r="AH207" s="72">
        <v>382873</v>
      </c>
      <c r="AI207" s="73">
        <v>2687782209</v>
      </c>
      <c r="AJ207" s="74">
        <f t="shared" si="65"/>
        <v>0.0001424697084914365</v>
      </c>
      <c r="AK207" s="70">
        <v>68467</v>
      </c>
      <c r="AL207" s="70">
        <v>2190444</v>
      </c>
      <c r="AM207" s="25">
        <v>0</v>
      </c>
      <c r="AN207" s="76"/>
    </row>
    <row r="208" spans="1:40" ht="12.75">
      <c r="A208" s="67" t="s">
        <v>421</v>
      </c>
      <c r="B208" s="68" t="s">
        <v>420</v>
      </c>
      <c r="C208" s="24">
        <v>3</v>
      </c>
      <c r="D208" s="24"/>
      <c r="E208" s="69">
        <f t="shared" si="51"/>
        <v>0.023247300707954967</v>
      </c>
      <c r="F208" s="70">
        <v>117663160</v>
      </c>
      <c r="G208" s="71">
        <f t="shared" si="52"/>
        <v>0.0028719603098868733</v>
      </c>
      <c r="H208" s="70">
        <v>14536050</v>
      </c>
      <c r="I208" s="71">
        <f t="shared" si="53"/>
        <v>0.0013819115785169693</v>
      </c>
      <c r="J208" s="70">
        <v>6994364</v>
      </c>
      <c r="K208" s="72">
        <v>-6551</v>
      </c>
      <c r="L208" s="73">
        <f t="shared" si="54"/>
        <v>6987813</v>
      </c>
      <c r="M208" s="74">
        <f t="shared" si="55"/>
        <v>-0.0009366112487139645</v>
      </c>
      <c r="N208" s="75">
        <f t="shared" si="56"/>
        <v>0.664113473624001</v>
      </c>
      <c r="O208" s="70">
        <v>3361323144</v>
      </c>
      <c r="P208" s="72">
        <v>0</v>
      </c>
      <c r="Q208" s="73">
        <f t="shared" si="57"/>
        <v>3361323144</v>
      </c>
      <c r="R208" s="74">
        <f t="shared" si="58"/>
        <v>0</v>
      </c>
      <c r="S208" s="75">
        <f t="shared" si="59"/>
        <v>0.3040751016871238</v>
      </c>
      <c r="T208" s="70">
        <v>1539036200</v>
      </c>
      <c r="U208" s="72">
        <v>0</v>
      </c>
      <c r="V208" s="73">
        <f t="shared" si="66"/>
        <v>1539036200</v>
      </c>
      <c r="W208" s="74">
        <f t="shared" si="60"/>
        <v>0</v>
      </c>
      <c r="X208" s="75">
        <f t="shared" si="61"/>
        <v>0.0038659461870583786</v>
      </c>
      <c r="Y208" s="70">
        <v>19566979</v>
      </c>
      <c r="Z208" s="72">
        <v>559057</v>
      </c>
      <c r="AA208" s="73">
        <f t="shared" si="67"/>
        <v>20126036</v>
      </c>
      <c r="AB208" s="74">
        <f t="shared" si="62"/>
        <v>0.028571451934404385</v>
      </c>
      <c r="AC208" s="75">
        <f t="shared" si="63"/>
        <v>0.0004443059054579725</v>
      </c>
      <c r="AD208" s="70">
        <v>2248796</v>
      </c>
      <c r="AE208" s="75">
        <f t="shared" si="64"/>
        <v>0</v>
      </c>
      <c r="AF208" s="70">
        <v>0</v>
      </c>
      <c r="AG208" s="70">
        <v>5061368693</v>
      </c>
      <c r="AH208" s="72">
        <v>552506</v>
      </c>
      <c r="AI208" s="73">
        <v>5061921199</v>
      </c>
      <c r="AJ208" s="74">
        <f t="shared" si="65"/>
        <v>0.00010916138173536532</v>
      </c>
      <c r="AK208" s="70">
        <v>0</v>
      </c>
      <c r="AL208" s="70">
        <v>0</v>
      </c>
      <c r="AM208" s="25">
        <v>0</v>
      </c>
      <c r="AN208" s="76"/>
    </row>
    <row r="209" spans="1:40" ht="12.75">
      <c r="A209" s="67" t="s">
        <v>423</v>
      </c>
      <c r="B209" s="68" t="s">
        <v>422</v>
      </c>
      <c r="C209" s="24">
        <v>3</v>
      </c>
      <c r="D209" s="24"/>
      <c r="E209" s="69">
        <f t="shared" si="51"/>
        <v>0.017979362670228143</v>
      </c>
      <c r="F209" s="70">
        <v>38562544</v>
      </c>
      <c r="G209" s="71">
        <f t="shared" si="52"/>
        <v>0.004118813304168068</v>
      </c>
      <c r="H209" s="70">
        <v>8834124</v>
      </c>
      <c r="I209" s="71">
        <f t="shared" si="53"/>
        <v>0.003324770490089858</v>
      </c>
      <c r="J209" s="70">
        <v>7131043</v>
      </c>
      <c r="K209" s="72">
        <v>-6679</v>
      </c>
      <c r="L209" s="73">
        <f t="shared" si="54"/>
        <v>7124364</v>
      </c>
      <c r="M209" s="74">
        <f t="shared" si="55"/>
        <v>-0.0009366091327734246</v>
      </c>
      <c r="N209" s="75">
        <f t="shared" si="56"/>
        <v>0.7900082175279767</v>
      </c>
      <c r="O209" s="70">
        <v>1694427506</v>
      </c>
      <c r="P209" s="72">
        <v>4470934</v>
      </c>
      <c r="Q209" s="73">
        <f t="shared" si="57"/>
        <v>1698898440</v>
      </c>
      <c r="R209" s="74">
        <f t="shared" si="58"/>
        <v>0.0026386103767604917</v>
      </c>
      <c r="S209" s="75">
        <f t="shared" si="59"/>
        <v>0.09564808937949691</v>
      </c>
      <c r="T209" s="70">
        <v>205148187</v>
      </c>
      <c r="U209" s="72">
        <v>-52873</v>
      </c>
      <c r="V209" s="73">
        <f t="shared" si="66"/>
        <v>205095314</v>
      </c>
      <c r="W209" s="74">
        <f t="shared" si="60"/>
        <v>-0.0002577307690269766</v>
      </c>
      <c r="X209" s="75">
        <f t="shared" si="61"/>
        <v>0.0799557978741472</v>
      </c>
      <c r="Y209" s="70">
        <v>171491005</v>
      </c>
      <c r="Z209" s="72">
        <v>4709659</v>
      </c>
      <c r="AA209" s="73">
        <f t="shared" si="67"/>
        <v>176200664</v>
      </c>
      <c r="AB209" s="74">
        <f t="shared" si="62"/>
        <v>0.027463008919913906</v>
      </c>
      <c r="AC209" s="75">
        <f t="shared" si="63"/>
        <v>0.008964948753893092</v>
      </c>
      <c r="AD209" s="70">
        <v>19228225</v>
      </c>
      <c r="AE209" s="75">
        <f t="shared" si="64"/>
        <v>0</v>
      </c>
      <c r="AF209" s="70">
        <v>0</v>
      </c>
      <c r="AG209" s="70">
        <v>2144822634</v>
      </c>
      <c r="AH209" s="72">
        <v>9121041</v>
      </c>
      <c r="AI209" s="73">
        <v>2153943675</v>
      </c>
      <c r="AJ209" s="74">
        <f t="shared" si="65"/>
        <v>0.004252585204674785</v>
      </c>
      <c r="AK209" s="70">
        <v>0</v>
      </c>
      <c r="AL209" s="70">
        <v>3225847</v>
      </c>
      <c r="AM209" s="25">
        <v>0</v>
      </c>
      <c r="AN209" s="76"/>
    </row>
    <row r="210" spans="1:40" ht="12.75">
      <c r="A210" s="67" t="s">
        <v>425</v>
      </c>
      <c r="B210" s="68" t="s">
        <v>424</v>
      </c>
      <c r="C210" s="24">
        <v>3</v>
      </c>
      <c r="D210" s="24"/>
      <c r="E210" s="69">
        <f t="shared" si="51"/>
        <v>0.049778105953866586</v>
      </c>
      <c r="F210" s="70">
        <v>67525319</v>
      </c>
      <c r="G210" s="71">
        <f t="shared" si="52"/>
        <v>0.003835698060603215</v>
      </c>
      <c r="H210" s="70">
        <v>5203226</v>
      </c>
      <c r="I210" s="71">
        <f t="shared" si="53"/>
        <v>0.003453737216864936</v>
      </c>
      <c r="J210" s="70">
        <v>4685086</v>
      </c>
      <c r="K210" s="72">
        <v>-4388</v>
      </c>
      <c r="L210" s="73">
        <f t="shared" si="54"/>
        <v>4680698</v>
      </c>
      <c r="M210" s="74">
        <f t="shared" si="55"/>
        <v>-0.0009365889975125323</v>
      </c>
      <c r="N210" s="75">
        <f t="shared" si="56"/>
        <v>0.49679398702900224</v>
      </c>
      <c r="O210" s="70">
        <v>673914200</v>
      </c>
      <c r="P210" s="72">
        <v>0</v>
      </c>
      <c r="Q210" s="73">
        <f t="shared" si="57"/>
        <v>673914200</v>
      </c>
      <c r="R210" s="74">
        <f t="shared" si="58"/>
        <v>0</v>
      </c>
      <c r="S210" s="75">
        <f t="shared" si="59"/>
        <v>0.26732679128977976</v>
      </c>
      <c r="T210" s="70">
        <v>362635872</v>
      </c>
      <c r="U210" s="72">
        <v>0</v>
      </c>
      <c r="V210" s="73">
        <f t="shared" si="66"/>
        <v>362635872</v>
      </c>
      <c r="W210" s="74">
        <f t="shared" si="60"/>
        <v>0</v>
      </c>
      <c r="X210" s="75">
        <f t="shared" si="61"/>
        <v>0.15734488465567245</v>
      </c>
      <c r="Y210" s="70">
        <v>213442503</v>
      </c>
      <c r="Z210" s="72">
        <v>6098358</v>
      </c>
      <c r="AA210" s="73">
        <f t="shared" si="67"/>
        <v>219540861</v>
      </c>
      <c r="AB210" s="74">
        <f t="shared" si="62"/>
        <v>0.028571432185650485</v>
      </c>
      <c r="AC210" s="75">
        <f t="shared" si="63"/>
        <v>0.021466795794210822</v>
      </c>
      <c r="AD210" s="70">
        <v>29120277</v>
      </c>
      <c r="AE210" s="75">
        <f t="shared" si="64"/>
        <v>0</v>
      </c>
      <c r="AF210" s="70">
        <v>0</v>
      </c>
      <c r="AG210" s="70">
        <v>1356526483</v>
      </c>
      <c r="AH210" s="72">
        <v>6093970</v>
      </c>
      <c r="AI210" s="73">
        <v>1362620453</v>
      </c>
      <c r="AJ210" s="74">
        <f t="shared" si="65"/>
        <v>0.0044923339694209275</v>
      </c>
      <c r="AK210" s="70">
        <v>0</v>
      </c>
      <c r="AL210" s="70">
        <v>0</v>
      </c>
      <c r="AM210" s="25">
        <v>0</v>
      </c>
      <c r="AN210" s="76"/>
    </row>
    <row r="211" spans="1:40" ht="12.75">
      <c r="A211" s="67" t="s">
        <v>427</v>
      </c>
      <c r="B211" s="68" t="s">
        <v>426</v>
      </c>
      <c r="C211" s="24">
        <v>3</v>
      </c>
      <c r="D211" s="24"/>
      <c r="E211" s="69">
        <f t="shared" si="51"/>
        <v>0.02400307459446063</v>
      </c>
      <c r="F211" s="70">
        <v>17550053</v>
      </c>
      <c r="G211" s="71">
        <f t="shared" si="52"/>
        <v>0.012864395986041008</v>
      </c>
      <c r="H211" s="70">
        <v>9405913</v>
      </c>
      <c r="I211" s="71">
        <f t="shared" si="53"/>
        <v>0.02606191261055104</v>
      </c>
      <c r="J211" s="70">
        <v>19055390</v>
      </c>
      <c r="K211" s="72">
        <v>-17847</v>
      </c>
      <c r="L211" s="73">
        <f t="shared" si="54"/>
        <v>19037543</v>
      </c>
      <c r="M211" s="74">
        <f t="shared" si="55"/>
        <v>-0.0009365853965728331</v>
      </c>
      <c r="N211" s="75">
        <f t="shared" si="56"/>
        <v>0.5387661442909959</v>
      </c>
      <c r="O211" s="70">
        <v>393923468</v>
      </c>
      <c r="P211" s="72">
        <v>4765123</v>
      </c>
      <c r="Q211" s="73">
        <f t="shared" si="57"/>
        <v>398688591</v>
      </c>
      <c r="R211" s="74">
        <f t="shared" si="58"/>
        <v>0.01209657049424636</v>
      </c>
      <c r="S211" s="75">
        <f t="shared" si="59"/>
        <v>0.06891264640236214</v>
      </c>
      <c r="T211" s="70">
        <v>50386070</v>
      </c>
      <c r="U211" s="72">
        <v>-257426</v>
      </c>
      <c r="V211" s="73">
        <f t="shared" si="66"/>
        <v>50128644</v>
      </c>
      <c r="W211" s="74">
        <f t="shared" si="60"/>
        <v>-0.005109070820566081</v>
      </c>
      <c r="X211" s="75">
        <f t="shared" si="61"/>
        <v>0.3189523857316193</v>
      </c>
      <c r="Y211" s="70">
        <v>233204761</v>
      </c>
      <c r="Z211" s="72">
        <v>7794155</v>
      </c>
      <c r="AA211" s="73">
        <f t="shared" si="67"/>
        <v>240998916</v>
      </c>
      <c r="AB211" s="74">
        <f t="shared" si="62"/>
        <v>0.03342193772793515</v>
      </c>
      <c r="AC211" s="75">
        <f t="shared" si="63"/>
        <v>0.01043944038397002</v>
      </c>
      <c r="AD211" s="70">
        <v>7632886</v>
      </c>
      <c r="AE211" s="75">
        <f t="shared" si="64"/>
        <v>0</v>
      </c>
      <c r="AF211" s="70">
        <v>0</v>
      </c>
      <c r="AG211" s="70">
        <v>731158541</v>
      </c>
      <c r="AH211" s="72">
        <v>12284005</v>
      </c>
      <c r="AI211" s="73">
        <v>743442546</v>
      </c>
      <c r="AJ211" s="74">
        <f t="shared" si="65"/>
        <v>0.016800740620767775</v>
      </c>
      <c r="AK211" s="70">
        <v>21039862</v>
      </c>
      <c r="AL211" s="70">
        <v>4210752</v>
      </c>
      <c r="AM211" s="25">
        <v>0</v>
      </c>
      <c r="AN211" s="76"/>
    </row>
    <row r="212" spans="1:40" ht="12.75">
      <c r="A212" s="67" t="s">
        <v>429</v>
      </c>
      <c r="B212" s="68" t="s">
        <v>428</v>
      </c>
      <c r="C212" s="24">
        <v>3</v>
      </c>
      <c r="D212" s="24"/>
      <c r="E212" s="69">
        <f t="shared" si="51"/>
        <v>0.017104475181948138</v>
      </c>
      <c r="F212" s="70">
        <v>5181682</v>
      </c>
      <c r="G212" s="71">
        <f t="shared" si="52"/>
        <v>0.013279753098946249</v>
      </c>
      <c r="H212" s="70">
        <v>4023009</v>
      </c>
      <c r="I212" s="71">
        <f t="shared" si="53"/>
        <v>0.037144201657673244</v>
      </c>
      <c r="J212" s="70">
        <v>11252578</v>
      </c>
      <c r="K212" s="72">
        <v>-10539</v>
      </c>
      <c r="L212" s="73">
        <f t="shared" si="54"/>
        <v>11242039</v>
      </c>
      <c r="M212" s="74">
        <f t="shared" si="55"/>
        <v>-0.0009365853762577785</v>
      </c>
      <c r="N212" s="75">
        <f t="shared" si="56"/>
        <v>0.5286247177468735</v>
      </c>
      <c r="O212" s="70">
        <v>160143188</v>
      </c>
      <c r="P212" s="72">
        <v>1681834</v>
      </c>
      <c r="Q212" s="73">
        <f t="shared" si="57"/>
        <v>161825022</v>
      </c>
      <c r="R212" s="74">
        <f t="shared" si="58"/>
        <v>0.010502063940428113</v>
      </c>
      <c r="S212" s="75">
        <f t="shared" si="59"/>
        <v>0.011859852592693683</v>
      </c>
      <c r="T212" s="70">
        <v>3592860</v>
      </c>
      <c r="U212" s="72">
        <v>37629</v>
      </c>
      <c r="V212" s="73">
        <f t="shared" si="66"/>
        <v>3630489</v>
      </c>
      <c r="W212" s="74">
        <f t="shared" si="60"/>
        <v>0.010473271989445735</v>
      </c>
      <c r="X212" s="75">
        <f t="shared" si="61"/>
        <v>0.37886367536061405</v>
      </c>
      <c r="Y212" s="70">
        <v>114774120</v>
      </c>
      <c r="Z212" s="72">
        <v>4990179</v>
      </c>
      <c r="AA212" s="73">
        <f t="shared" si="67"/>
        <v>119764299</v>
      </c>
      <c r="AB212" s="74">
        <f t="shared" si="62"/>
        <v>0.04347825973311754</v>
      </c>
      <c r="AC212" s="75">
        <f t="shared" si="63"/>
        <v>0.013123324361251165</v>
      </c>
      <c r="AD212" s="70">
        <v>3975620</v>
      </c>
      <c r="AE212" s="75">
        <f t="shared" si="64"/>
        <v>0</v>
      </c>
      <c r="AF212" s="70">
        <v>0</v>
      </c>
      <c r="AG212" s="70">
        <v>302943057</v>
      </c>
      <c r="AH212" s="72">
        <v>6699103</v>
      </c>
      <c r="AI212" s="73">
        <v>309642160</v>
      </c>
      <c r="AJ212" s="74">
        <f t="shared" si="65"/>
        <v>0.022113406612913396</v>
      </c>
      <c r="AK212" s="70">
        <v>369000</v>
      </c>
      <c r="AL212" s="70">
        <v>18120</v>
      </c>
      <c r="AM212" s="25">
        <v>0</v>
      </c>
      <c r="AN212" s="76"/>
    </row>
    <row r="213" spans="1:40" ht="12.75">
      <c r="A213" s="67" t="s">
        <v>431</v>
      </c>
      <c r="B213" s="68" t="s">
        <v>430</v>
      </c>
      <c r="C213" s="24">
        <v>3</v>
      </c>
      <c r="D213" s="24"/>
      <c r="E213" s="69">
        <f t="shared" si="51"/>
        <v>0.036546197202423976</v>
      </c>
      <c r="F213" s="70">
        <v>35545181</v>
      </c>
      <c r="G213" s="71">
        <f t="shared" si="52"/>
        <v>0.0033940988402740018</v>
      </c>
      <c r="H213" s="70">
        <v>3301133</v>
      </c>
      <c r="I213" s="71">
        <f t="shared" si="53"/>
        <v>0.008532000188038454</v>
      </c>
      <c r="J213" s="70">
        <v>8298305</v>
      </c>
      <c r="K213" s="72">
        <v>-7772</v>
      </c>
      <c r="L213" s="73">
        <f t="shared" si="54"/>
        <v>8290533</v>
      </c>
      <c r="M213" s="74">
        <f t="shared" si="55"/>
        <v>-0.0009365768069503351</v>
      </c>
      <c r="N213" s="75">
        <f t="shared" si="56"/>
        <v>0.35210975294890323</v>
      </c>
      <c r="O213" s="70">
        <v>342465314</v>
      </c>
      <c r="P213" s="72">
        <v>3604606</v>
      </c>
      <c r="Q213" s="73">
        <f t="shared" si="57"/>
        <v>346069920</v>
      </c>
      <c r="R213" s="74">
        <f t="shared" si="58"/>
        <v>0.010525463025432117</v>
      </c>
      <c r="S213" s="75">
        <f t="shared" si="59"/>
        <v>0.057653091189111334</v>
      </c>
      <c r="T213" s="70">
        <v>56073948</v>
      </c>
      <c r="U213" s="72">
        <v>577527</v>
      </c>
      <c r="V213" s="73">
        <f t="shared" si="66"/>
        <v>56651475</v>
      </c>
      <c r="W213" s="74">
        <f t="shared" si="60"/>
        <v>0.010299381809178124</v>
      </c>
      <c r="X213" s="75">
        <f t="shared" si="61"/>
        <v>0.5295180183329598</v>
      </c>
      <c r="Y213" s="70">
        <v>515014290</v>
      </c>
      <c r="Z213" s="72">
        <v>22391925</v>
      </c>
      <c r="AA213" s="73">
        <f t="shared" si="67"/>
        <v>537406215</v>
      </c>
      <c r="AB213" s="74">
        <f t="shared" si="62"/>
        <v>0.043478259603243245</v>
      </c>
      <c r="AC213" s="75">
        <f t="shared" si="63"/>
        <v>0.012246841298289266</v>
      </c>
      <c r="AD213" s="70">
        <v>11911395</v>
      </c>
      <c r="AE213" s="75">
        <f t="shared" si="64"/>
        <v>0</v>
      </c>
      <c r="AF213" s="70">
        <v>0</v>
      </c>
      <c r="AG213" s="70">
        <v>972609566</v>
      </c>
      <c r="AH213" s="72">
        <v>26566286</v>
      </c>
      <c r="AI213" s="73">
        <v>999175852</v>
      </c>
      <c r="AJ213" s="74">
        <f t="shared" si="65"/>
        <v>0.027314440376376065</v>
      </c>
      <c r="AK213" s="70">
        <v>27900</v>
      </c>
      <c r="AL213" s="70">
        <v>1208940</v>
      </c>
      <c r="AM213" s="25">
        <v>0</v>
      </c>
      <c r="AN213" s="76"/>
    </row>
    <row r="214" spans="1:40" ht="12.75">
      <c r="A214" s="67" t="s">
        <v>433</v>
      </c>
      <c r="B214" s="68" t="s">
        <v>432</v>
      </c>
      <c r="C214" s="24">
        <v>3</v>
      </c>
      <c r="D214" s="24"/>
      <c r="E214" s="69">
        <f t="shared" si="51"/>
        <v>0.05133250619568437</v>
      </c>
      <c r="F214" s="70">
        <v>20718125</v>
      </c>
      <c r="G214" s="71">
        <f t="shared" si="52"/>
        <v>0.007904028445380644</v>
      </c>
      <c r="H214" s="70">
        <v>3190116</v>
      </c>
      <c r="I214" s="71">
        <f t="shared" si="53"/>
        <v>0.015151347684103903</v>
      </c>
      <c r="J214" s="70">
        <v>6115180</v>
      </c>
      <c r="K214" s="72">
        <v>-5728</v>
      </c>
      <c r="L214" s="73">
        <f t="shared" si="54"/>
        <v>6109452</v>
      </c>
      <c r="M214" s="74">
        <f t="shared" si="55"/>
        <v>-0.000936685428720005</v>
      </c>
      <c r="N214" s="75">
        <f t="shared" si="56"/>
        <v>0.17802740368739647</v>
      </c>
      <c r="O214" s="70">
        <v>71852989</v>
      </c>
      <c r="P214" s="72">
        <v>756348</v>
      </c>
      <c r="Q214" s="73">
        <f t="shared" si="57"/>
        <v>72609337</v>
      </c>
      <c r="R214" s="74">
        <f t="shared" si="58"/>
        <v>0.010526326190828331</v>
      </c>
      <c r="S214" s="75">
        <f t="shared" si="59"/>
        <v>0.043095571682309125</v>
      </c>
      <c r="T214" s="70">
        <v>17393646</v>
      </c>
      <c r="U214" s="72">
        <v>179640</v>
      </c>
      <c r="V214" s="73">
        <f t="shared" si="66"/>
        <v>17573286</v>
      </c>
      <c r="W214" s="74">
        <f t="shared" si="60"/>
        <v>0.01032790939863902</v>
      </c>
      <c r="X214" s="75">
        <f t="shared" si="61"/>
        <v>0.6900382791557776</v>
      </c>
      <c r="Y214" s="70">
        <v>278503825</v>
      </c>
      <c r="Z214" s="72">
        <v>12097979</v>
      </c>
      <c r="AA214" s="73">
        <f t="shared" si="67"/>
        <v>290601804</v>
      </c>
      <c r="AB214" s="74">
        <f t="shared" si="62"/>
        <v>0.043439184363087295</v>
      </c>
      <c r="AC214" s="75">
        <f t="shared" si="63"/>
        <v>0.014450863149347794</v>
      </c>
      <c r="AD214" s="70">
        <v>5832460</v>
      </c>
      <c r="AE214" s="75">
        <f t="shared" si="64"/>
        <v>0</v>
      </c>
      <c r="AF214" s="70">
        <v>0</v>
      </c>
      <c r="AG214" s="70">
        <v>403606341</v>
      </c>
      <c r="AH214" s="72">
        <v>13028239</v>
      </c>
      <c r="AI214" s="73">
        <v>416634580</v>
      </c>
      <c r="AJ214" s="74">
        <f t="shared" si="65"/>
        <v>0.0322795696611714</v>
      </c>
      <c r="AK214" s="70">
        <v>0</v>
      </c>
      <c r="AL214" s="70">
        <v>327820</v>
      </c>
      <c r="AM214" s="25">
        <v>250305</v>
      </c>
      <c r="AN214" s="76"/>
    </row>
    <row r="215" spans="1:40" ht="12.75">
      <c r="A215" s="67" t="s">
        <v>435</v>
      </c>
      <c r="B215" s="68" t="s">
        <v>434</v>
      </c>
      <c r="C215" s="24">
        <v>3</v>
      </c>
      <c r="D215" s="24"/>
      <c r="E215" s="69">
        <f t="shared" si="51"/>
        <v>0.04909269615226423</v>
      </c>
      <c r="F215" s="70">
        <v>14525365</v>
      </c>
      <c r="G215" s="71">
        <f t="shared" si="52"/>
        <v>0.0033060472225598446</v>
      </c>
      <c r="H215" s="70">
        <v>978181</v>
      </c>
      <c r="I215" s="71">
        <f t="shared" si="53"/>
        <v>0.0019977977688202353</v>
      </c>
      <c r="J215" s="70">
        <v>591101</v>
      </c>
      <c r="K215" s="72">
        <v>-554</v>
      </c>
      <c r="L215" s="73">
        <f t="shared" si="54"/>
        <v>590547</v>
      </c>
      <c r="M215" s="74">
        <f t="shared" si="55"/>
        <v>-0.0009372340767483053</v>
      </c>
      <c r="N215" s="75">
        <f t="shared" si="56"/>
        <v>0.23735661972297112</v>
      </c>
      <c r="O215" s="70">
        <v>70228197</v>
      </c>
      <c r="P215" s="72">
        <v>739244</v>
      </c>
      <c r="Q215" s="73">
        <f t="shared" si="57"/>
        <v>70967441</v>
      </c>
      <c r="R215" s="74">
        <f t="shared" si="58"/>
        <v>0.010526313241389352</v>
      </c>
      <c r="S215" s="75">
        <f t="shared" si="59"/>
        <v>0.019513053654781818</v>
      </c>
      <c r="T215" s="70">
        <v>5773450</v>
      </c>
      <c r="U215" s="72">
        <v>60773</v>
      </c>
      <c r="V215" s="73">
        <f t="shared" si="66"/>
        <v>5834223</v>
      </c>
      <c r="W215" s="74">
        <f t="shared" si="60"/>
        <v>0.010526288441053444</v>
      </c>
      <c r="X215" s="75">
        <f t="shared" si="61"/>
        <v>0.6715383220258937</v>
      </c>
      <c r="Y215" s="70">
        <v>198692270</v>
      </c>
      <c r="Z215" s="72">
        <v>8638794</v>
      </c>
      <c r="AA215" s="73">
        <f t="shared" si="67"/>
        <v>207331064</v>
      </c>
      <c r="AB215" s="74">
        <f t="shared" si="62"/>
        <v>0.04347825911898837</v>
      </c>
      <c r="AC215" s="75">
        <f t="shared" si="63"/>
        <v>0.017195463452709055</v>
      </c>
      <c r="AD215" s="70">
        <v>5087730</v>
      </c>
      <c r="AE215" s="75">
        <f t="shared" si="64"/>
        <v>0</v>
      </c>
      <c r="AF215" s="70">
        <v>0</v>
      </c>
      <c r="AG215" s="70">
        <v>295876294</v>
      </c>
      <c r="AH215" s="72">
        <v>9438257</v>
      </c>
      <c r="AI215" s="73">
        <v>305314551</v>
      </c>
      <c r="AJ215" s="74">
        <f t="shared" si="65"/>
        <v>0.03189933492948239</v>
      </c>
      <c r="AK215" s="70">
        <v>0</v>
      </c>
      <c r="AL215" s="70">
        <v>0</v>
      </c>
      <c r="AM215" s="25">
        <v>0</v>
      </c>
      <c r="AN215" s="76"/>
    </row>
    <row r="216" spans="1:40" ht="12.75">
      <c r="A216" s="67" t="s">
        <v>437</v>
      </c>
      <c r="B216" s="68" t="s">
        <v>436</v>
      </c>
      <c r="C216" s="24">
        <v>3</v>
      </c>
      <c r="D216" s="24"/>
      <c r="E216" s="69">
        <f t="shared" si="51"/>
        <v>0.0876806517528477</v>
      </c>
      <c r="F216" s="70">
        <v>3768017</v>
      </c>
      <c r="G216" s="71">
        <f t="shared" si="52"/>
        <v>0.029711809099418823</v>
      </c>
      <c r="H216" s="70">
        <v>1276845</v>
      </c>
      <c r="I216" s="71">
        <f t="shared" si="53"/>
        <v>0.07001140471612272</v>
      </c>
      <c r="J216" s="70">
        <v>3008693</v>
      </c>
      <c r="K216" s="72">
        <v>-2818</v>
      </c>
      <c r="L216" s="73">
        <f t="shared" si="54"/>
        <v>3005875</v>
      </c>
      <c r="M216" s="74">
        <f t="shared" si="55"/>
        <v>-0.0009366193227424666</v>
      </c>
      <c r="N216" s="75">
        <f t="shared" si="56"/>
        <v>0.40312787213631057</v>
      </c>
      <c r="O216" s="70">
        <v>17324149</v>
      </c>
      <c r="P216" s="72">
        <v>558843</v>
      </c>
      <c r="Q216" s="73">
        <f t="shared" si="57"/>
        <v>17882992</v>
      </c>
      <c r="R216" s="74">
        <f t="shared" si="58"/>
        <v>0.0322580347236681</v>
      </c>
      <c r="S216" s="75">
        <f t="shared" si="59"/>
        <v>0.06671934618080232</v>
      </c>
      <c r="T216" s="70">
        <v>2867219</v>
      </c>
      <c r="U216" s="72">
        <v>124662</v>
      </c>
      <c r="V216" s="73">
        <f t="shared" si="66"/>
        <v>2991881</v>
      </c>
      <c r="W216" s="74">
        <f t="shared" si="60"/>
        <v>0.04347836701695964</v>
      </c>
      <c r="X216" s="75">
        <f t="shared" si="61"/>
        <v>0.3119785913110402</v>
      </c>
      <c r="Y216" s="70">
        <v>13407070</v>
      </c>
      <c r="Z216" s="72">
        <v>188832</v>
      </c>
      <c r="AA216" s="73">
        <f t="shared" si="67"/>
        <v>13595902</v>
      </c>
      <c r="AB216" s="74">
        <f t="shared" si="62"/>
        <v>0.01408450914331021</v>
      </c>
      <c r="AC216" s="75">
        <f t="shared" si="63"/>
        <v>0.027679642312955825</v>
      </c>
      <c r="AD216" s="70">
        <v>1189514</v>
      </c>
      <c r="AE216" s="75">
        <f t="shared" si="64"/>
        <v>0.0030906824905018292</v>
      </c>
      <c r="AF216" s="70">
        <v>132820</v>
      </c>
      <c r="AG216" s="70">
        <v>42974327</v>
      </c>
      <c r="AH216" s="72">
        <v>869519</v>
      </c>
      <c r="AI216" s="73">
        <v>43843846</v>
      </c>
      <c r="AJ216" s="74">
        <f t="shared" si="65"/>
        <v>0.02023345240519997</v>
      </c>
      <c r="AK216" s="70">
        <v>0</v>
      </c>
      <c r="AL216" s="70">
        <v>0</v>
      </c>
      <c r="AM216" s="25">
        <v>0</v>
      </c>
      <c r="AN216" s="76"/>
    </row>
    <row r="217" spans="1:40" ht="12.75">
      <c r="A217" s="67" t="s">
        <v>439</v>
      </c>
      <c r="B217" s="68" t="s">
        <v>438</v>
      </c>
      <c r="C217" s="24">
        <v>3</v>
      </c>
      <c r="D217" s="24"/>
      <c r="E217" s="69">
        <f t="shared" si="51"/>
        <v>0.05375548071824386</v>
      </c>
      <c r="F217" s="70">
        <v>19879835</v>
      </c>
      <c r="G217" s="71">
        <f t="shared" si="52"/>
        <v>0.04785541081228434</v>
      </c>
      <c r="H217" s="70">
        <v>17697873</v>
      </c>
      <c r="I217" s="71">
        <f t="shared" si="53"/>
        <v>0.18813840267010556</v>
      </c>
      <c r="J217" s="70">
        <v>69577285</v>
      </c>
      <c r="K217" s="72">
        <v>-65168</v>
      </c>
      <c r="L217" s="73">
        <f t="shared" si="54"/>
        <v>69512117</v>
      </c>
      <c r="M217" s="74">
        <f t="shared" si="55"/>
        <v>-0.0009366275214676744</v>
      </c>
      <c r="N217" s="75">
        <f t="shared" si="56"/>
        <v>0.2287074247313054</v>
      </c>
      <c r="O217" s="70">
        <v>84580508</v>
      </c>
      <c r="P217" s="72">
        <v>2634438</v>
      </c>
      <c r="Q217" s="73">
        <f t="shared" si="57"/>
        <v>87214946</v>
      </c>
      <c r="R217" s="74">
        <f t="shared" si="58"/>
        <v>0.031147105430012315</v>
      </c>
      <c r="S217" s="75">
        <f t="shared" si="59"/>
        <v>0.028116164156821007</v>
      </c>
      <c r="T217" s="70">
        <v>10397911</v>
      </c>
      <c r="U217" s="72">
        <v>451163</v>
      </c>
      <c r="V217" s="73">
        <f t="shared" si="66"/>
        <v>10849074</v>
      </c>
      <c r="W217" s="74">
        <f t="shared" si="60"/>
        <v>0.04338977319578904</v>
      </c>
      <c r="X217" s="75">
        <f t="shared" si="61"/>
        <v>0.42598615207304025</v>
      </c>
      <c r="Y217" s="70">
        <v>157538065</v>
      </c>
      <c r="Z217" s="72">
        <v>2218846</v>
      </c>
      <c r="AA217" s="73">
        <f t="shared" si="67"/>
        <v>159756911</v>
      </c>
      <c r="AB217" s="74">
        <f t="shared" si="62"/>
        <v>0.014084507131657355</v>
      </c>
      <c r="AC217" s="75">
        <f t="shared" si="63"/>
        <v>0.027440964838199553</v>
      </c>
      <c r="AD217" s="70">
        <v>10148209</v>
      </c>
      <c r="AE217" s="75">
        <f t="shared" si="64"/>
        <v>0</v>
      </c>
      <c r="AF217" s="70">
        <v>0</v>
      </c>
      <c r="AG217" s="70">
        <v>369819686</v>
      </c>
      <c r="AH217" s="72">
        <v>5239279</v>
      </c>
      <c r="AI217" s="73">
        <v>375058965</v>
      </c>
      <c r="AJ217" s="74">
        <f t="shared" si="65"/>
        <v>0.014167117647706834</v>
      </c>
      <c r="AK217" s="70">
        <v>0</v>
      </c>
      <c r="AL217" s="70">
        <v>0</v>
      </c>
      <c r="AM217" s="25">
        <v>0</v>
      </c>
      <c r="AN217" s="76"/>
    </row>
    <row r="218" spans="1:40" ht="12.75">
      <c r="A218" s="67" t="s">
        <v>441</v>
      </c>
      <c r="B218" s="68" t="s">
        <v>440</v>
      </c>
      <c r="C218" s="24">
        <v>3</v>
      </c>
      <c r="D218" s="24"/>
      <c r="E218" s="69">
        <f t="shared" si="51"/>
        <v>0.0446984035536861</v>
      </c>
      <c r="F218" s="70">
        <v>33008609</v>
      </c>
      <c r="G218" s="71">
        <f t="shared" si="52"/>
        <v>0.021078291093207243</v>
      </c>
      <c r="H218" s="70">
        <v>15565770</v>
      </c>
      <c r="I218" s="71">
        <f t="shared" si="53"/>
        <v>0.07057292171191028</v>
      </c>
      <c r="J218" s="70">
        <v>52116268</v>
      </c>
      <c r="K218" s="72">
        <v>-48813</v>
      </c>
      <c r="L218" s="73">
        <f t="shared" si="54"/>
        <v>52067455</v>
      </c>
      <c r="M218" s="74">
        <f t="shared" si="55"/>
        <v>-0.0009366173341498666</v>
      </c>
      <c r="N218" s="75">
        <f t="shared" si="56"/>
        <v>0.6044500093255145</v>
      </c>
      <c r="O218" s="70">
        <v>446370618</v>
      </c>
      <c r="P218" s="72">
        <v>14399050</v>
      </c>
      <c r="Q218" s="73">
        <f t="shared" si="57"/>
        <v>460769668</v>
      </c>
      <c r="R218" s="74">
        <f t="shared" si="58"/>
        <v>0.03225805960194271</v>
      </c>
      <c r="S218" s="75">
        <f t="shared" si="59"/>
        <v>0.12185795117285936</v>
      </c>
      <c r="T218" s="70">
        <v>89988929</v>
      </c>
      <c r="U218" s="72">
        <v>3800468</v>
      </c>
      <c r="V218" s="73">
        <f t="shared" si="66"/>
        <v>93789397</v>
      </c>
      <c r="W218" s="74">
        <f t="shared" si="60"/>
        <v>0.042232617303401845</v>
      </c>
      <c r="X218" s="75">
        <f t="shared" si="61"/>
        <v>0.1303652310154512</v>
      </c>
      <c r="Y218" s="70">
        <v>96271334</v>
      </c>
      <c r="Z218" s="72">
        <v>1355935</v>
      </c>
      <c r="AA218" s="73">
        <f t="shared" si="67"/>
        <v>97627269</v>
      </c>
      <c r="AB218" s="74">
        <f t="shared" si="62"/>
        <v>0.014084514503559284</v>
      </c>
      <c r="AC218" s="75">
        <f t="shared" si="63"/>
        <v>0.006488264963336834</v>
      </c>
      <c r="AD218" s="70">
        <v>4791415</v>
      </c>
      <c r="AE218" s="75">
        <f t="shared" si="64"/>
        <v>0.000488927164034507</v>
      </c>
      <c r="AF218" s="70">
        <v>361060</v>
      </c>
      <c r="AG218" s="70">
        <v>738474003</v>
      </c>
      <c r="AH218" s="72">
        <v>19506640</v>
      </c>
      <c r="AI218" s="73">
        <v>757980643</v>
      </c>
      <c r="AJ218" s="74">
        <f t="shared" si="65"/>
        <v>0.02641479580967727</v>
      </c>
      <c r="AK218" s="70">
        <v>0</v>
      </c>
      <c r="AL218" s="70">
        <v>2578173</v>
      </c>
      <c r="AM218" s="25">
        <v>0</v>
      </c>
      <c r="AN218" s="76"/>
    </row>
    <row r="219" spans="1:40" ht="12.75">
      <c r="A219" s="67" t="s">
        <v>443</v>
      </c>
      <c r="B219" s="68" t="s">
        <v>442</v>
      </c>
      <c r="C219" s="24">
        <v>3</v>
      </c>
      <c r="D219" s="24"/>
      <c r="E219" s="69">
        <f t="shared" si="51"/>
        <v>0.06337180023208454</v>
      </c>
      <c r="F219" s="70">
        <v>18663569</v>
      </c>
      <c r="G219" s="71">
        <f t="shared" si="52"/>
        <v>0.029121980646741066</v>
      </c>
      <c r="H219" s="70">
        <v>8576687</v>
      </c>
      <c r="I219" s="71">
        <f t="shared" si="53"/>
        <v>0.10847481073205033</v>
      </c>
      <c r="J219" s="70">
        <v>31946814</v>
      </c>
      <c r="K219" s="72">
        <v>-29922</v>
      </c>
      <c r="L219" s="73">
        <f t="shared" si="54"/>
        <v>31916892</v>
      </c>
      <c r="M219" s="74">
        <f t="shared" si="55"/>
        <v>-0.0009366192196818124</v>
      </c>
      <c r="N219" s="75">
        <f t="shared" si="56"/>
        <v>0.3862257817505815</v>
      </c>
      <c r="O219" s="70">
        <v>113746990</v>
      </c>
      <c r="P219" s="72">
        <v>3607346</v>
      </c>
      <c r="Q219" s="73">
        <f t="shared" si="57"/>
        <v>117354336</v>
      </c>
      <c r="R219" s="74">
        <f t="shared" si="58"/>
        <v>0.03171377106330462</v>
      </c>
      <c r="S219" s="75">
        <f t="shared" si="59"/>
        <v>0.04734789903149158</v>
      </c>
      <c r="T219" s="70">
        <v>13944385</v>
      </c>
      <c r="U219" s="72">
        <v>442380</v>
      </c>
      <c r="V219" s="73">
        <f t="shared" si="66"/>
        <v>14386765</v>
      </c>
      <c r="W219" s="74">
        <f t="shared" si="60"/>
        <v>0.03172459739171</v>
      </c>
      <c r="X219" s="75">
        <f t="shared" si="61"/>
        <v>0.34125418316934264</v>
      </c>
      <c r="Y219" s="70">
        <v>100502447</v>
      </c>
      <c r="Z219" s="72">
        <v>1415528</v>
      </c>
      <c r="AA219" s="73">
        <f t="shared" si="67"/>
        <v>101917975</v>
      </c>
      <c r="AB219" s="74">
        <f t="shared" si="62"/>
        <v>0.014084512788031918</v>
      </c>
      <c r="AC219" s="75">
        <f t="shared" si="63"/>
        <v>0.024203544437708377</v>
      </c>
      <c r="AD219" s="70">
        <v>7128163</v>
      </c>
      <c r="AE219" s="75">
        <f t="shared" si="64"/>
        <v>0</v>
      </c>
      <c r="AF219" s="70">
        <v>0</v>
      </c>
      <c r="AG219" s="70">
        <v>294509055</v>
      </c>
      <c r="AH219" s="72">
        <v>5435332</v>
      </c>
      <c r="AI219" s="73">
        <v>299944387</v>
      </c>
      <c r="AJ219" s="74">
        <f t="shared" si="65"/>
        <v>0.01845556836953621</v>
      </c>
      <c r="AK219" s="70">
        <v>0</v>
      </c>
      <c r="AL219" s="70">
        <v>0</v>
      </c>
      <c r="AM219" s="25">
        <v>0</v>
      </c>
      <c r="AN219" s="76"/>
    </row>
    <row r="220" spans="1:40" ht="12.75">
      <c r="A220" s="67" t="s">
        <v>445</v>
      </c>
      <c r="B220" s="68" t="s">
        <v>444</v>
      </c>
      <c r="C220" s="24">
        <v>3</v>
      </c>
      <c r="D220" s="24"/>
      <c r="E220" s="69">
        <f t="shared" si="51"/>
        <v>0.059977124512410246</v>
      </c>
      <c r="F220" s="70">
        <v>83943846</v>
      </c>
      <c r="G220" s="71">
        <f t="shared" si="52"/>
        <v>0.018615955035559403</v>
      </c>
      <c r="H220" s="70">
        <v>26054848</v>
      </c>
      <c r="I220" s="71">
        <f t="shared" si="53"/>
        <v>0.026250765337778047</v>
      </c>
      <c r="J220" s="70">
        <v>36740511</v>
      </c>
      <c r="K220" s="72">
        <v>-34412</v>
      </c>
      <c r="L220" s="73">
        <f t="shared" si="54"/>
        <v>36706099</v>
      </c>
      <c r="M220" s="74">
        <f t="shared" si="55"/>
        <v>-0.0009366227922088508</v>
      </c>
      <c r="N220" s="75">
        <f t="shared" si="56"/>
        <v>0.5163730862582979</v>
      </c>
      <c r="O220" s="70">
        <v>722714588</v>
      </c>
      <c r="P220" s="72">
        <v>23306101</v>
      </c>
      <c r="Q220" s="73">
        <f t="shared" si="57"/>
        <v>746020689</v>
      </c>
      <c r="R220" s="74">
        <f t="shared" si="58"/>
        <v>0.03224800133687076</v>
      </c>
      <c r="S220" s="75">
        <f t="shared" si="59"/>
        <v>0.24907187258697625</v>
      </c>
      <c r="T220" s="70">
        <v>348600422</v>
      </c>
      <c r="U220" s="72">
        <v>15127167</v>
      </c>
      <c r="V220" s="73">
        <f t="shared" si="66"/>
        <v>363727589</v>
      </c>
      <c r="W220" s="74">
        <f t="shared" si="60"/>
        <v>0.043394000825392</v>
      </c>
      <c r="X220" s="75">
        <f t="shared" si="61"/>
        <v>0.12241880078871921</v>
      </c>
      <c r="Y220" s="70">
        <v>171337073</v>
      </c>
      <c r="Z220" s="72">
        <v>2428999</v>
      </c>
      <c r="AA220" s="73">
        <f t="shared" si="67"/>
        <v>173766072</v>
      </c>
      <c r="AB220" s="74">
        <f t="shared" si="62"/>
        <v>0.014176727531700042</v>
      </c>
      <c r="AC220" s="75">
        <f t="shared" si="63"/>
        <v>0.006764593101205621</v>
      </c>
      <c r="AD220" s="70">
        <v>9467709</v>
      </c>
      <c r="AE220" s="75">
        <f t="shared" si="64"/>
        <v>0.0005278023790533387</v>
      </c>
      <c r="AF220" s="70">
        <v>738711</v>
      </c>
      <c r="AG220" s="70">
        <v>1399597708</v>
      </c>
      <c r="AH220" s="72">
        <v>40827855</v>
      </c>
      <c r="AI220" s="73">
        <v>1440425563</v>
      </c>
      <c r="AJ220" s="74">
        <f t="shared" si="65"/>
        <v>0.029171135939013697</v>
      </c>
      <c r="AK220" s="70">
        <v>0</v>
      </c>
      <c r="AL220" s="70">
        <v>675581</v>
      </c>
      <c r="AM220" s="25">
        <v>0</v>
      </c>
      <c r="AN220" s="76"/>
    </row>
    <row r="221" spans="1:40" ht="12.75">
      <c r="A221" s="67" t="s">
        <v>447</v>
      </c>
      <c r="B221" s="68" t="s">
        <v>446</v>
      </c>
      <c r="C221" s="24">
        <v>3</v>
      </c>
      <c r="D221" s="24"/>
      <c r="E221" s="69">
        <f t="shared" si="51"/>
        <v>0.02727387131172191</v>
      </c>
      <c r="F221" s="70">
        <v>17323216</v>
      </c>
      <c r="G221" s="71">
        <f t="shared" si="52"/>
        <v>0.029580466098335482</v>
      </c>
      <c r="H221" s="70">
        <v>18788268</v>
      </c>
      <c r="I221" s="71">
        <f t="shared" si="53"/>
        <v>0.03343635899393924</v>
      </c>
      <c r="J221" s="70">
        <v>21237369</v>
      </c>
      <c r="K221" s="72">
        <v>-19892</v>
      </c>
      <c r="L221" s="73">
        <f t="shared" si="54"/>
        <v>21217477</v>
      </c>
      <c r="M221" s="74">
        <f t="shared" si="55"/>
        <v>-0.0009366508629199784</v>
      </c>
      <c r="N221" s="75">
        <f t="shared" si="56"/>
        <v>0.36017626406350395</v>
      </c>
      <c r="O221" s="70">
        <v>228768815</v>
      </c>
      <c r="P221" s="72">
        <v>5677753</v>
      </c>
      <c r="Q221" s="73">
        <f t="shared" si="57"/>
        <v>234446568</v>
      </c>
      <c r="R221" s="74">
        <f t="shared" si="58"/>
        <v>0.024818736767072032</v>
      </c>
      <c r="S221" s="75">
        <f t="shared" si="59"/>
        <v>0.03780110799936891</v>
      </c>
      <c r="T221" s="70">
        <v>24009674</v>
      </c>
      <c r="U221" s="72">
        <v>0</v>
      </c>
      <c r="V221" s="73">
        <f t="shared" si="66"/>
        <v>24009674</v>
      </c>
      <c r="W221" s="74">
        <f t="shared" si="60"/>
        <v>0</v>
      </c>
      <c r="X221" s="75">
        <f t="shared" si="61"/>
        <v>0.49491705246611395</v>
      </c>
      <c r="Y221" s="70">
        <v>314350497</v>
      </c>
      <c r="Z221" s="72">
        <v>-4841857</v>
      </c>
      <c r="AA221" s="73">
        <f t="shared" si="67"/>
        <v>309508640</v>
      </c>
      <c r="AB221" s="74">
        <f t="shared" si="62"/>
        <v>-0.015402733719870658</v>
      </c>
      <c r="AC221" s="75">
        <f t="shared" si="63"/>
        <v>0.016814879067016564</v>
      </c>
      <c r="AD221" s="70">
        <v>10680104</v>
      </c>
      <c r="AE221" s="75">
        <f t="shared" si="64"/>
        <v>0</v>
      </c>
      <c r="AF221" s="70">
        <v>0</v>
      </c>
      <c r="AG221" s="70">
        <v>635157943</v>
      </c>
      <c r="AH221" s="72">
        <v>816004</v>
      </c>
      <c r="AI221" s="73">
        <v>635973947</v>
      </c>
      <c r="AJ221" s="74">
        <f t="shared" si="65"/>
        <v>0.0012847261204761474</v>
      </c>
      <c r="AK221" s="70">
        <v>0</v>
      </c>
      <c r="AL221" s="70">
        <v>0</v>
      </c>
      <c r="AM221" s="25">
        <v>0</v>
      </c>
      <c r="AN221" s="76"/>
    </row>
    <row r="222" spans="1:40" ht="12.75">
      <c r="A222" s="67" t="s">
        <v>449</v>
      </c>
      <c r="B222" s="68" t="s">
        <v>448</v>
      </c>
      <c r="C222" s="24">
        <v>3</v>
      </c>
      <c r="D222" s="24"/>
      <c r="E222" s="69">
        <f t="shared" si="51"/>
        <v>0.054921228127788276</v>
      </c>
      <c r="F222" s="70">
        <v>84488462</v>
      </c>
      <c r="G222" s="71">
        <f t="shared" si="52"/>
        <v>0.020910540671767584</v>
      </c>
      <c r="H222" s="70">
        <v>32167879</v>
      </c>
      <c r="I222" s="71">
        <f t="shared" si="53"/>
        <v>0.016918170536051488</v>
      </c>
      <c r="J222" s="70">
        <v>26026188</v>
      </c>
      <c r="K222" s="72">
        <v>-24377</v>
      </c>
      <c r="L222" s="73">
        <f t="shared" si="54"/>
        <v>26001811</v>
      </c>
      <c r="M222" s="74">
        <f t="shared" si="55"/>
        <v>-0.0009366335169791289</v>
      </c>
      <c r="N222" s="75">
        <f t="shared" si="56"/>
        <v>0.35487799226311506</v>
      </c>
      <c r="O222" s="70">
        <v>545929084</v>
      </c>
      <c r="P222" s="72">
        <v>17547735</v>
      </c>
      <c r="Q222" s="73">
        <f t="shared" si="57"/>
        <v>563476819</v>
      </c>
      <c r="R222" s="74">
        <f t="shared" si="58"/>
        <v>0.032142883598412574</v>
      </c>
      <c r="S222" s="75">
        <f t="shared" si="59"/>
        <v>0.07782185287830379</v>
      </c>
      <c r="T222" s="70">
        <v>119717801</v>
      </c>
      <c r="U222" s="72">
        <v>0</v>
      </c>
      <c r="V222" s="73">
        <f t="shared" si="66"/>
        <v>119717801</v>
      </c>
      <c r="W222" s="74">
        <f t="shared" si="60"/>
        <v>0</v>
      </c>
      <c r="X222" s="75">
        <f t="shared" si="61"/>
        <v>0.4620542359971171</v>
      </c>
      <c r="Y222" s="70">
        <v>710804421</v>
      </c>
      <c r="Z222" s="72">
        <v>-7457509</v>
      </c>
      <c r="AA222" s="73">
        <f t="shared" si="67"/>
        <v>703346912</v>
      </c>
      <c r="AB222" s="74">
        <f t="shared" si="62"/>
        <v>-0.010491646899872054</v>
      </c>
      <c r="AC222" s="75">
        <f t="shared" si="63"/>
        <v>0.0124959795258567</v>
      </c>
      <c r="AD222" s="70">
        <v>19223279</v>
      </c>
      <c r="AE222" s="75">
        <f t="shared" si="64"/>
        <v>0</v>
      </c>
      <c r="AF222" s="70">
        <v>0</v>
      </c>
      <c r="AG222" s="70">
        <v>1538357114</v>
      </c>
      <c r="AH222" s="72">
        <v>10065849</v>
      </c>
      <c r="AI222" s="73">
        <v>1548422963</v>
      </c>
      <c r="AJ222" s="74">
        <f t="shared" si="65"/>
        <v>0.006543245978709727</v>
      </c>
      <c r="AK222" s="70">
        <v>17203</v>
      </c>
      <c r="AL222" s="70">
        <v>1921147</v>
      </c>
      <c r="AM222" s="25">
        <v>0</v>
      </c>
      <c r="AN222" s="76"/>
    </row>
    <row r="223" spans="1:40" ht="12.75">
      <c r="A223" s="67" t="s">
        <v>451</v>
      </c>
      <c r="B223" s="68" t="s">
        <v>450</v>
      </c>
      <c r="C223" s="24">
        <v>3</v>
      </c>
      <c r="D223" s="24"/>
      <c r="E223" s="69">
        <f t="shared" si="51"/>
        <v>0.06667732489735785</v>
      </c>
      <c r="F223" s="70">
        <v>107238190</v>
      </c>
      <c r="G223" s="71">
        <f t="shared" si="52"/>
        <v>0.0044125428226010075</v>
      </c>
      <c r="H223" s="70">
        <v>7096762</v>
      </c>
      <c r="I223" s="71">
        <f t="shared" si="53"/>
        <v>0.012834603122262705</v>
      </c>
      <c r="J223" s="70">
        <v>20642094</v>
      </c>
      <c r="K223" s="72">
        <v>-19334</v>
      </c>
      <c r="L223" s="73">
        <f t="shared" si="54"/>
        <v>20622760</v>
      </c>
      <c r="M223" s="74">
        <f t="shared" si="55"/>
        <v>-0.0009366297818428692</v>
      </c>
      <c r="N223" s="75">
        <f t="shared" si="56"/>
        <v>0.10386168313297028</v>
      </c>
      <c r="O223" s="70">
        <v>167042378</v>
      </c>
      <c r="P223" s="72">
        <v>2147930</v>
      </c>
      <c r="Q223" s="73">
        <f t="shared" si="57"/>
        <v>169190308</v>
      </c>
      <c r="R223" s="74">
        <f t="shared" si="58"/>
        <v>0.012858593284633436</v>
      </c>
      <c r="S223" s="75">
        <f t="shared" si="59"/>
        <v>0.028668141671832677</v>
      </c>
      <c r="T223" s="70">
        <v>46107423</v>
      </c>
      <c r="U223" s="72">
        <v>-1088918</v>
      </c>
      <c r="V223" s="73">
        <f t="shared" si="66"/>
        <v>45018505</v>
      </c>
      <c r="W223" s="74">
        <f t="shared" si="60"/>
        <v>-0.02361697811651716</v>
      </c>
      <c r="X223" s="75">
        <f t="shared" si="61"/>
        <v>0.7635181242333723</v>
      </c>
      <c r="Y223" s="70">
        <v>1227978204</v>
      </c>
      <c r="Z223" s="72">
        <v>-5329137</v>
      </c>
      <c r="AA223" s="73">
        <f t="shared" si="67"/>
        <v>1222649067</v>
      </c>
      <c r="AB223" s="74">
        <f t="shared" si="62"/>
        <v>-0.004339765138046375</v>
      </c>
      <c r="AC223" s="75">
        <f t="shared" si="63"/>
        <v>0.02002758011960317</v>
      </c>
      <c r="AD223" s="70">
        <v>32210672</v>
      </c>
      <c r="AE223" s="75">
        <f t="shared" si="64"/>
        <v>0</v>
      </c>
      <c r="AF223" s="70">
        <v>0</v>
      </c>
      <c r="AG223" s="70">
        <v>1608315723</v>
      </c>
      <c r="AH223" s="72">
        <v>-4289459</v>
      </c>
      <c r="AI223" s="73">
        <v>1604026264</v>
      </c>
      <c r="AJ223" s="74">
        <f t="shared" si="65"/>
        <v>-0.002667050342577544</v>
      </c>
      <c r="AK223" s="70">
        <v>0</v>
      </c>
      <c r="AL223" s="70">
        <v>90052</v>
      </c>
      <c r="AM223" s="25">
        <v>0</v>
      </c>
      <c r="AN223" s="76"/>
    </row>
    <row r="224" spans="1:40" ht="12.75">
      <c r="A224" s="67" t="s">
        <v>453</v>
      </c>
      <c r="B224" s="68" t="s">
        <v>452</v>
      </c>
      <c r="C224" s="24">
        <v>3</v>
      </c>
      <c r="D224" s="24"/>
      <c r="E224" s="69">
        <f t="shared" si="51"/>
        <v>0.07975065724407446</v>
      </c>
      <c r="F224" s="70">
        <v>13489783</v>
      </c>
      <c r="G224" s="71">
        <f t="shared" si="52"/>
        <v>0.007327843554243055</v>
      </c>
      <c r="H224" s="70">
        <v>1239501</v>
      </c>
      <c r="I224" s="71">
        <f t="shared" si="53"/>
        <v>0.0009468902330122307</v>
      </c>
      <c r="J224" s="70">
        <v>160166</v>
      </c>
      <c r="K224" s="72">
        <v>-150</v>
      </c>
      <c r="L224" s="73">
        <f t="shared" si="54"/>
        <v>160016</v>
      </c>
      <c r="M224" s="74">
        <f t="shared" si="55"/>
        <v>-0.0009365283518349713</v>
      </c>
      <c r="N224" s="75">
        <f t="shared" si="56"/>
        <v>0.17022304944578906</v>
      </c>
      <c r="O224" s="70">
        <v>28793142</v>
      </c>
      <c r="P224" s="72">
        <v>-26052</v>
      </c>
      <c r="Q224" s="73">
        <f t="shared" si="57"/>
        <v>28767090</v>
      </c>
      <c r="R224" s="74">
        <f t="shared" si="58"/>
        <v>-0.0009047987885448556</v>
      </c>
      <c r="S224" s="75">
        <f t="shared" si="59"/>
        <v>0.031512764241854944</v>
      </c>
      <c r="T224" s="70">
        <v>5330368</v>
      </c>
      <c r="U224" s="72">
        <v>0</v>
      </c>
      <c r="V224" s="73">
        <f t="shared" si="66"/>
        <v>5330368</v>
      </c>
      <c r="W224" s="74">
        <f t="shared" si="60"/>
        <v>0</v>
      </c>
      <c r="X224" s="75">
        <f t="shared" si="61"/>
        <v>0.6554636789031998</v>
      </c>
      <c r="Y224" s="70">
        <v>110871347</v>
      </c>
      <c r="Z224" s="72">
        <v>1270308</v>
      </c>
      <c r="AA224" s="73">
        <f t="shared" si="67"/>
        <v>112141655</v>
      </c>
      <c r="AB224" s="74">
        <f t="shared" si="62"/>
        <v>0.011457495866808581</v>
      </c>
      <c r="AC224" s="75">
        <f t="shared" si="63"/>
        <v>0.0547751163778265</v>
      </c>
      <c r="AD224" s="70">
        <v>9265183</v>
      </c>
      <c r="AE224" s="75">
        <f t="shared" si="64"/>
        <v>0</v>
      </c>
      <c r="AF224" s="70">
        <v>0</v>
      </c>
      <c r="AG224" s="70">
        <v>169149490</v>
      </c>
      <c r="AH224" s="72">
        <v>1244106</v>
      </c>
      <c r="AI224" s="73">
        <v>170393596</v>
      </c>
      <c r="AJ224" s="74">
        <f t="shared" si="65"/>
        <v>0.007355067993406306</v>
      </c>
      <c r="AK224" s="70">
        <v>0</v>
      </c>
      <c r="AL224" s="70">
        <v>0</v>
      </c>
      <c r="AM224" s="25">
        <v>0</v>
      </c>
      <c r="AN224" s="76"/>
    </row>
    <row r="225" spans="1:40" ht="12.75">
      <c r="A225" s="67" t="s">
        <v>455</v>
      </c>
      <c r="B225" s="68" t="s">
        <v>454</v>
      </c>
      <c r="C225" s="24">
        <v>3</v>
      </c>
      <c r="D225" s="24"/>
      <c r="E225" s="69">
        <f t="shared" si="51"/>
        <v>0.043500474302576135</v>
      </c>
      <c r="F225" s="70">
        <v>36718218</v>
      </c>
      <c r="G225" s="71">
        <f t="shared" si="52"/>
        <v>0.008620487498549944</v>
      </c>
      <c r="H225" s="70">
        <v>7276448</v>
      </c>
      <c r="I225" s="71">
        <f t="shared" si="53"/>
        <v>0.0014801280817527123</v>
      </c>
      <c r="J225" s="70">
        <v>1249358</v>
      </c>
      <c r="K225" s="72">
        <v>-1170</v>
      </c>
      <c r="L225" s="73">
        <f t="shared" si="54"/>
        <v>1248188</v>
      </c>
      <c r="M225" s="74">
        <f t="shared" si="55"/>
        <v>-0.0009364809766295969</v>
      </c>
      <c r="N225" s="75">
        <f t="shared" si="56"/>
        <v>0.13023387134476663</v>
      </c>
      <c r="O225" s="70">
        <v>109928817</v>
      </c>
      <c r="P225" s="72">
        <v>73944</v>
      </c>
      <c r="Q225" s="73">
        <f t="shared" si="57"/>
        <v>110002761</v>
      </c>
      <c r="R225" s="74">
        <f t="shared" si="58"/>
        <v>0.0006726534681074573</v>
      </c>
      <c r="S225" s="75">
        <f t="shared" si="59"/>
        <v>0.03139061030480857</v>
      </c>
      <c r="T225" s="70">
        <v>26496430</v>
      </c>
      <c r="U225" s="72">
        <v>-6404</v>
      </c>
      <c r="V225" s="73">
        <f t="shared" si="66"/>
        <v>26490026</v>
      </c>
      <c r="W225" s="74">
        <f t="shared" si="60"/>
        <v>-0.0002416929375013917</v>
      </c>
      <c r="X225" s="75">
        <f t="shared" si="61"/>
        <v>0.7553033152493449</v>
      </c>
      <c r="Y225" s="70">
        <v>637542285</v>
      </c>
      <c r="Z225" s="72">
        <v>6536446</v>
      </c>
      <c r="AA225" s="73">
        <f t="shared" si="67"/>
        <v>644078731</v>
      </c>
      <c r="AB225" s="74">
        <f t="shared" si="62"/>
        <v>0.01025256858060795</v>
      </c>
      <c r="AC225" s="75">
        <f t="shared" si="63"/>
        <v>0.029471113218201117</v>
      </c>
      <c r="AD225" s="70">
        <v>24876206</v>
      </c>
      <c r="AE225" s="75">
        <f t="shared" si="64"/>
        <v>0</v>
      </c>
      <c r="AF225" s="70">
        <v>0</v>
      </c>
      <c r="AG225" s="70">
        <v>844087762</v>
      </c>
      <c r="AH225" s="72">
        <v>6602816</v>
      </c>
      <c r="AI225" s="73">
        <v>850690578</v>
      </c>
      <c r="AJ225" s="74">
        <f t="shared" si="65"/>
        <v>0.007822428303373506</v>
      </c>
      <c r="AK225" s="70">
        <v>0</v>
      </c>
      <c r="AL225" s="70">
        <v>0</v>
      </c>
      <c r="AM225" s="25">
        <v>0</v>
      </c>
      <c r="AN225" s="76"/>
    </row>
    <row r="226" spans="1:40" ht="12.75">
      <c r="A226" s="67" t="s">
        <v>457</v>
      </c>
      <c r="B226" s="68" t="s">
        <v>456</v>
      </c>
      <c r="C226" s="24">
        <v>3</v>
      </c>
      <c r="D226" s="24"/>
      <c r="E226" s="69">
        <f t="shared" si="51"/>
        <v>0.042576915873209734</v>
      </c>
      <c r="F226" s="70">
        <v>26921246</v>
      </c>
      <c r="G226" s="71">
        <f t="shared" si="52"/>
        <v>0.0027004882917627347</v>
      </c>
      <c r="H226" s="70">
        <v>1707510</v>
      </c>
      <c r="I226" s="71">
        <f t="shared" si="53"/>
        <v>0.00048339485325941755</v>
      </c>
      <c r="J226" s="70">
        <v>305649</v>
      </c>
      <c r="K226" s="72">
        <v>-286</v>
      </c>
      <c r="L226" s="73">
        <f t="shared" si="54"/>
        <v>305363</v>
      </c>
      <c r="M226" s="74">
        <f t="shared" si="55"/>
        <v>-0.0009357138416942309</v>
      </c>
      <c r="N226" s="75">
        <f t="shared" si="56"/>
        <v>0.14211431331371316</v>
      </c>
      <c r="O226" s="70">
        <v>89858420</v>
      </c>
      <c r="P226" s="72">
        <v>1855853</v>
      </c>
      <c r="Q226" s="73">
        <f t="shared" si="57"/>
        <v>91714273</v>
      </c>
      <c r="R226" s="74">
        <f t="shared" si="58"/>
        <v>0.02065307847611832</v>
      </c>
      <c r="S226" s="75">
        <f t="shared" si="59"/>
        <v>0.02019885406308447</v>
      </c>
      <c r="T226" s="70">
        <v>12771670</v>
      </c>
      <c r="U226" s="72">
        <v>-379491</v>
      </c>
      <c r="V226" s="73">
        <f t="shared" si="66"/>
        <v>12392179</v>
      </c>
      <c r="W226" s="74">
        <f t="shared" si="60"/>
        <v>-0.02971349870455469</v>
      </c>
      <c r="X226" s="75">
        <f t="shared" si="61"/>
        <v>0.7694146040390677</v>
      </c>
      <c r="Y226" s="70">
        <v>486498362</v>
      </c>
      <c r="Z226" s="72">
        <v>6206977</v>
      </c>
      <c r="AA226" s="73">
        <f t="shared" si="67"/>
        <v>492705339</v>
      </c>
      <c r="AB226" s="74">
        <f t="shared" si="62"/>
        <v>0.012758474611267036</v>
      </c>
      <c r="AC226" s="75">
        <f t="shared" si="63"/>
        <v>0.022511429565902838</v>
      </c>
      <c r="AD226" s="70">
        <v>14233904</v>
      </c>
      <c r="AE226" s="75">
        <f t="shared" si="64"/>
        <v>0</v>
      </c>
      <c r="AF226" s="70">
        <v>0</v>
      </c>
      <c r="AG226" s="70">
        <v>632296761</v>
      </c>
      <c r="AH226" s="72">
        <v>7683053</v>
      </c>
      <c r="AI226" s="73">
        <v>639979814</v>
      </c>
      <c r="AJ226" s="74">
        <f t="shared" si="65"/>
        <v>0.01215102381332616</v>
      </c>
      <c r="AK226" s="70">
        <v>0</v>
      </c>
      <c r="AL226" s="70">
        <v>248475</v>
      </c>
      <c r="AM226" s="25">
        <v>0</v>
      </c>
      <c r="AN226" s="76"/>
    </row>
    <row r="227" spans="1:40" ht="12.75">
      <c r="A227" s="67" t="s">
        <v>459</v>
      </c>
      <c r="B227" s="68" t="s">
        <v>458</v>
      </c>
      <c r="C227" s="24">
        <v>2</v>
      </c>
      <c r="D227" s="24"/>
      <c r="E227" s="69">
        <f t="shared" si="51"/>
        <v>0.03768868676462257</v>
      </c>
      <c r="F227" s="70">
        <v>10012646</v>
      </c>
      <c r="G227" s="71">
        <f t="shared" si="52"/>
        <v>0.019075120879642065</v>
      </c>
      <c r="H227" s="70">
        <v>5067633</v>
      </c>
      <c r="I227" s="71">
        <f t="shared" si="53"/>
        <v>0.05590049428391881</v>
      </c>
      <c r="J227" s="70">
        <v>14850925</v>
      </c>
      <c r="K227" s="72">
        <v>-13910</v>
      </c>
      <c r="L227" s="73">
        <f t="shared" si="54"/>
        <v>14837015</v>
      </c>
      <c r="M227" s="74">
        <f t="shared" si="55"/>
        <v>-0.0009366419936805284</v>
      </c>
      <c r="N227" s="75">
        <f t="shared" si="56"/>
        <v>0.08844242880612074</v>
      </c>
      <c r="O227" s="70">
        <v>23496248</v>
      </c>
      <c r="P227" s="72">
        <v>329777</v>
      </c>
      <c r="Q227" s="73">
        <f t="shared" si="57"/>
        <v>23826025</v>
      </c>
      <c r="R227" s="74">
        <f t="shared" si="58"/>
        <v>0.014035304700563255</v>
      </c>
      <c r="S227" s="75">
        <f t="shared" si="59"/>
        <v>0.010969323832472325</v>
      </c>
      <c r="T227" s="70">
        <v>2914189</v>
      </c>
      <c r="U227" s="72">
        <v>-71961</v>
      </c>
      <c r="V227" s="73">
        <f t="shared" si="66"/>
        <v>2842228</v>
      </c>
      <c r="W227" s="74">
        <f t="shared" si="60"/>
        <v>-0.0246933194792788</v>
      </c>
      <c r="X227" s="75">
        <f t="shared" si="61"/>
        <v>0.7645966127163256</v>
      </c>
      <c r="Y227" s="70">
        <v>203128203</v>
      </c>
      <c r="Z227" s="72">
        <v>5348835</v>
      </c>
      <c r="AA227" s="73">
        <f t="shared" si="67"/>
        <v>208477038</v>
      </c>
      <c r="AB227" s="74">
        <f t="shared" si="62"/>
        <v>0.026332310929762914</v>
      </c>
      <c r="AC227" s="75">
        <f t="shared" si="63"/>
        <v>0.023327332716897818</v>
      </c>
      <c r="AD227" s="70">
        <v>6197306</v>
      </c>
      <c r="AE227" s="75">
        <f t="shared" si="64"/>
        <v>0</v>
      </c>
      <c r="AF227" s="70">
        <v>0</v>
      </c>
      <c r="AG227" s="70">
        <v>265667150</v>
      </c>
      <c r="AH227" s="72">
        <v>5592741</v>
      </c>
      <c r="AI227" s="73">
        <v>271259891</v>
      </c>
      <c r="AJ227" s="74">
        <f t="shared" si="65"/>
        <v>0.02105168441036086</v>
      </c>
      <c r="AK227" s="70">
        <v>0</v>
      </c>
      <c r="AL227" s="70">
        <v>372730</v>
      </c>
      <c r="AM227" s="25">
        <v>0</v>
      </c>
      <c r="AN227" s="76"/>
    </row>
    <row r="228" spans="1:40" ht="12.75">
      <c r="A228" s="67" t="s">
        <v>461</v>
      </c>
      <c r="B228" s="68" t="s">
        <v>460</v>
      </c>
      <c r="C228" s="24">
        <v>3</v>
      </c>
      <c r="D228" s="24"/>
      <c r="E228" s="69">
        <f t="shared" si="51"/>
        <v>0.027797594414925984</v>
      </c>
      <c r="F228" s="70">
        <v>14355254</v>
      </c>
      <c r="G228" s="71">
        <f t="shared" si="52"/>
        <v>0.01822483191176311</v>
      </c>
      <c r="H228" s="70">
        <v>9411681</v>
      </c>
      <c r="I228" s="71">
        <f t="shared" si="53"/>
        <v>0.057883737548645654</v>
      </c>
      <c r="J228" s="70">
        <v>29892362</v>
      </c>
      <c r="K228" s="72">
        <v>-27997</v>
      </c>
      <c r="L228" s="73">
        <f t="shared" si="54"/>
        <v>29864365</v>
      </c>
      <c r="M228" s="74">
        <f t="shared" si="55"/>
        <v>-0.0009365937693381339</v>
      </c>
      <c r="N228" s="75">
        <f t="shared" si="56"/>
        <v>0.06453633648672469</v>
      </c>
      <c r="O228" s="70">
        <v>33327902</v>
      </c>
      <c r="P228" s="72">
        <v>700655</v>
      </c>
      <c r="Q228" s="73">
        <f t="shared" si="57"/>
        <v>34028557</v>
      </c>
      <c r="R228" s="74">
        <f t="shared" si="58"/>
        <v>0.021023075499921957</v>
      </c>
      <c r="S228" s="75">
        <f t="shared" si="59"/>
        <v>0.004759394534762383</v>
      </c>
      <c r="T228" s="70">
        <v>2457850</v>
      </c>
      <c r="U228" s="72">
        <v>0</v>
      </c>
      <c r="V228" s="73">
        <f t="shared" si="66"/>
        <v>2457850</v>
      </c>
      <c r="W228" s="74">
        <f t="shared" si="60"/>
        <v>0</v>
      </c>
      <c r="X228" s="75">
        <f t="shared" si="61"/>
        <v>0.8096269644326632</v>
      </c>
      <c r="Y228" s="70">
        <v>418108148</v>
      </c>
      <c r="Z228" s="72">
        <v>5816394</v>
      </c>
      <c r="AA228" s="73">
        <f t="shared" si="67"/>
        <v>423924542</v>
      </c>
      <c r="AB228" s="74">
        <f t="shared" si="62"/>
        <v>0.013911218970073743</v>
      </c>
      <c r="AC228" s="75">
        <f t="shared" si="63"/>
        <v>0.017149143102756545</v>
      </c>
      <c r="AD228" s="70">
        <v>8856173</v>
      </c>
      <c r="AE228" s="75">
        <f t="shared" si="64"/>
        <v>2.199756775836632E-05</v>
      </c>
      <c r="AF228" s="70">
        <v>11360</v>
      </c>
      <c r="AG228" s="70">
        <v>516420730</v>
      </c>
      <c r="AH228" s="72">
        <v>6489052</v>
      </c>
      <c r="AI228" s="73">
        <v>522909782</v>
      </c>
      <c r="AJ228" s="74">
        <f t="shared" si="65"/>
        <v>0.0125654367128136</v>
      </c>
      <c r="AK228" s="70">
        <v>0</v>
      </c>
      <c r="AL228" s="70">
        <v>0</v>
      </c>
      <c r="AM228" s="25">
        <v>0</v>
      </c>
      <c r="AN228" s="76"/>
    </row>
    <row r="229" spans="1:40" ht="12.75">
      <c r="A229" s="67" t="s">
        <v>463</v>
      </c>
      <c r="B229" s="68" t="s">
        <v>462</v>
      </c>
      <c r="C229" s="24">
        <v>3</v>
      </c>
      <c r="D229" s="24"/>
      <c r="E229" s="69">
        <f t="shared" si="51"/>
        <v>0.03080252145288447</v>
      </c>
      <c r="F229" s="70">
        <v>18609659</v>
      </c>
      <c r="G229" s="71">
        <f t="shared" si="52"/>
        <v>0.07987107917103477</v>
      </c>
      <c r="H229" s="70">
        <v>48254931</v>
      </c>
      <c r="I229" s="71">
        <f t="shared" si="53"/>
        <v>0.005399954748429592</v>
      </c>
      <c r="J229" s="70">
        <v>3262438</v>
      </c>
      <c r="K229" s="72">
        <v>-3056</v>
      </c>
      <c r="L229" s="73">
        <f t="shared" si="54"/>
        <v>3259382</v>
      </c>
      <c r="M229" s="74">
        <f t="shared" si="55"/>
        <v>-0.0009367227821647492</v>
      </c>
      <c r="N229" s="75">
        <f t="shared" si="56"/>
        <v>0.14902475013549715</v>
      </c>
      <c r="O229" s="70">
        <v>90034830</v>
      </c>
      <c r="P229" s="72">
        <v>1915635</v>
      </c>
      <c r="Q229" s="73">
        <f t="shared" si="57"/>
        <v>91950465</v>
      </c>
      <c r="R229" s="74">
        <f t="shared" si="58"/>
        <v>0.02127659928940833</v>
      </c>
      <c r="S229" s="75">
        <f t="shared" si="59"/>
        <v>0.012309954229229593</v>
      </c>
      <c r="T229" s="70">
        <v>7437185</v>
      </c>
      <c r="U229" s="72">
        <v>0</v>
      </c>
      <c r="V229" s="73">
        <f t="shared" si="66"/>
        <v>7437185</v>
      </c>
      <c r="W229" s="74">
        <f t="shared" si="60"/>
        <v>0</v>
      </c>
      <c r="X229" s="75">
        <f t="shared" si="61"/>
        <v>0.6990485328985101</v>
      </c>
      <c r="Y229" s="70">
        <v>422337335</v>
      </c>
      <c r="Z229" s="72">
        <v>18362492</v>
      </c>
      <c r="AA229" s="73">
        <f t="shared" si="67"/>
        <v>440699827</v>
      </c>
      <c r="AB229" s="74">
        <f t="shared" si="62"/>
        <v>0.04347825891357675</v>
      </c>
      <c r="AC229" s="75">
        <f t="shared" si="63"/>
        <v>0.02354320736441435</v>
      </c>
      <c r="AD229" s="70">
        <v>14223870</v>
      </c>
      <c r="AE229" s="75">
        <f t="shared" si="64"/>
        <v>0</v>
      </c>
      <c r="AF229" s="70">
        <v>0</v>
      </c>
      <c r="AG229" s="70">
        <v>604160248</v>
      </c>
      <c r="AH229" s="72">
        <v>20275071</v>
      </c>
      <c r="AI229" s="73">
        <v>624435319</v>
      </c>
      <c r="AJ229" s="74">
        <f t="shared" si="65"/>
        <v>0.033559094738719056</v>
      </c>
      <c r="AK229" s="70">
        <v>0</v>
      </c>
      <c r="AL229" s="70">
        <v>0</v>
      </c>
      <c r="AM229" s="25">
        <v>0</v>
      </c>
      <c r="AN229" s="76"/>
    </row>
    <row r="230" spans="1:40" ht="12.75">
      <c r="A230" s="67" t="s">
        <v>465</v>
      </c>
      <c r="B230" s="68" t="s">
        <v>464</v>
      </c>
      <c r="C230" s="24">
        <v>3</v>
      </c>
      <c r="D230" s="24"/>
      <c r="E230" s="69">
        <f t="shared" si="51"/>
        <v>0.055381628437349735</v>
      </c>
      <c r="F230" s="70">
        <v>32903980</v>
      </c>
      <c r="G230" s="71">
        <f t="shared" si="52"/>
        <v>0.025493986408040074</v>
      </c>
      <c r="H230" s="70">
        <v>15146785</v>
      </c>
      <c r="I230" s="71">
        <f t="shared" si="53"/>
        <v>0.0027226826168860706</v>
      </c>
      <c r="J230" s="70">
        <v>1617632</v>
      </c>
      <c r="K230" s="72">
        <v>-1515</v>
      </c>
      <c r="L230" s="73">
        <f t="shared" si="54"/>
        <v>1616117</v>
      </c>
      <c r="M230" s="74">
        <f t="shared" si="55"/>
        <v>-0.0009365541730133924</v>
      </c>
      <c r="N230" s="75">
        <f t="shared" si="56"/>
        <v>0.06846776783815371</v>
      </c>
      <c r="O230" s="70">
        <v>40678870</v>
      </c>
      <c r="P230" s="72">
        <v>-707851</v>
      </c>
      <c r="Q230" s="73">
        <f t="shared" si="57"/>
        <v>39971019</v>
      </c>
      <c r="R230" s="74">
        <f t="shared" si="58"/>
        <v>-0.017400950419714217</v>
      </c>
      <c r="S230" s="75">
        <f t="shared" si="59"/>
        <v>0.024382217719172594</v>
      </c>
      <c r="T230" s="70">
        <v>14486248</v>
      </c>
      <c r="U230" s="72">
        <v>0</v>
      </c>
      <c r="V230" s="73">
        <f t="shared" si="66"/>
        <v>14486248</v>
      </c>
      <c r="W230" s="74">
        <f t="shared" si="60"/>
        <v>0</v>
      </c>
      <c r="X230" s="75">
        <f t="shared" si="61"/>
        <v>0.8045996119839972</v>
      </c>
      <c r="Y230" s="70">
        <v>478038120</v>
      </c>
      <c r="Z230" s="72">
        <v>13658233</v>
      </c>
      <c r="AA230" s="73">
        <f t="shared" si="67"/>
        <v>491696353</v>
      </c>
      <c r="AB230" s="74">
        <f t="shared" si="62"/>
        <v>0.028571430663311956</v>
      </c>
      <c r="AC230" s="75">
        <f t="shared" si="63"/>
        <v>0.018952104996400623</v>
      </c>
      <c r="AD230" s="70">
        <v>11260046</v>
      </c>
      <c r="AE230" s="75">
        <f t="shared" si="64"/>
        <v>0</v>
      </c>
      <c r="AF230" s="70">
        <v>0</v>
      </c>
      <c r="AG230" s="70">
        <v>594131681</v>
      </c>
      <c r="AH230" s="72">
        <v>12948867</v>
      </c>
      <c r="AI230" s="73">
        <v>607080548</v>
      </c>
      <c r="AJ230" s="74">
        <f t="shared" si="65"/>
        <v>0.021794607852261626</v>
      </c>
      <c r="AK230" s="70">
        <v>0</v>
      </c>
      <c r="AL230" s="70">
        <v>0</v>
      </c>
      <c r="AM230" s="25">
        <v>0</v>
      </c>
      <c r="AN230" s="76"/>
    </row>
    <row r="231" spans="1:40" ht="12.75">
      <c r="A231" s="67" t="s">
        <v>467</v>
      </c>
      <c r="B231" s="68" t="s">
        <v>466</v>
      </c>
      <c r="C231" s="24">
        <v>3</v>
      </c>
      <c r="D231" s="24"/>
      <c r="E231" s="69">
        <f t="shared" si="51"/>
        <v>0.042391085876475554</v>
      </c>
      <c r="F231" s="70">
        <v>37057730</v>
      </c>
      <c r="G231" s="71">
        <f t="shared" si="52"/>
        <v>0.028484089970083216</v>
      </c>
      <c r="H231" s="70">
        <v>24900417</v>
      </c>
      <c r="I231" s="71">
        <f t="shared" si="53"/>
        <v>0.03412002349785965</v>
      </c>
      <c r="J231" s="70">
        <v>29827276</v>
      </c>
      <c r="K231" s="72">
        <v>-27937</v>
      </c>
      <c r="L231" s="73">
        <f t="shared" si="54"/>
        <v>29799339</v>
      </c>
      <c r="M231" s="74">
        <f t="shared" si="55"/>
        <v>-0.0009366259258807274</v>
      </c>
      <c r="N231" s="75">
        <f t="shared" si="56"/>
        <v>0.10790737079649564</v>
      </c>
      <c r="O231" s="70">
        <v>94331205</v>
      </c>
      <c r="P231" s="72">
        <v>-1899168</v>
      </c>
      <c r="Q231" s="73">
        <f t="shared" si="57"/>
        <v>92432037</v>
      </c>
      <c r="R231" s="74">
        <f t="shared" si="58"/>
        <v>-0.020132977205157086</v>
      </c>
      <c r="S231" s="75">
        <f t="shared" si="59"/>
        <v>0.020830632394753443</v>
      </c>
      <c r="T231" s="70">
        <v>18209865</v>
      </c>
      <c r="U231" s="72">
        <v>0</v>
      </c>
      <c r="V231" s="73">
        <f t="shared" si="66"/>
        <v>18209865</v>
      </c>
      <c r="W231" s="74">
        <f t="shared" si="60"/>
        <v>0</v>
      </c>
      <c r="X231" s="75">
        <f t="shared" si="61"/>
        <v>0.7471110495560026</v>
      </c>
      <c r="Y231" s="70">
        <v>653114658</v>
      </c>
      <c r="Z231" s="72">
        <v>18660420</v>
      </c>
      <c r="AA231" s="73">
        <f t="shared" si="67"/>
        <v>671775078</v>
      </c>
      <c r="AB231" s="74">
        <f t="shared" si="62"/>
        <v>0.02857143040877824</v>
      </c>
      <c r="AC231" s="75">
        <f t="shared" si="63"/>
        <v>0.019155747908329905</v>
      </c>
      <c r="AD231" s="70">
        <v>16745703</v>
      </c>
      <c r="AE231" s="75">
        <f t="shared" si="64"/>
        <v>0</v>
      </c>
      <c r="AF231" s="70">
        <v>0</v>
      </c>
      <c r="AG231" s="70">
        <v>874186854</v>
      </c>
      <c r="AH231" s="72">
        <v>16733315</v>
      </c>
      <c r="AI231" s="73">
        <v>890920169</v>
      </c>
      <c r="AJ231" s="74">
        <f t="shared" si="65"/>
        <v>0.019141577024904564</v>
      </c>
      <c r="AK231" s="70">
        <v>836189</v>
      </c>
      <c r="AL231" s="70">
        <v>3821595</v>
      </c>
      <c r="AM231" s="25">
        <v>0</v>
      </c>
      <c r="AN231" s="76"/>
    </row>
    <row r="232" spans="1:40" ht="12.75">
      <c r="A232" s="67" t="s">
        <v>469</v>
      </c>
      <c r="B232" s="68" t="s">
        <v>468</v>
      </c>
      <c r="C232" s="24">
        <v>2</v>
      </c>
      <c r="D232" s="24" t="s">
        <v>553</v>
      </c>
      <c r="E232" s="69">
        <f t="shared" si="51"/>
        <v>0.0479070054449898</v>
      </c>
      <c r="F232" s="70">
        <v>47244200</v>
      </c>
      <c r="G232" s="71">
        <f t="shared" si="52"/>
        <v>0.01287983778864519</v>
      </c>
      <c r="H232" s="70">
        <v>12701642</v>
      </c>
      <c r="I232" s="71">
        <f t="shared" si="53"/>
        <v>0.0435191300880701</v>
      </c>
      <c r="J232" s="70">
        <v>42917032</v>
      </c>
      <c r="K232" s="72">
        <v>-40197</v>
      </c>
      <c r="L232" s="73">
        <f t="shared" si="54"/>
        <v>42876835</v>
      </c>
      <c r="M232" s="74">
        <f t="shared" si="55"/>
        <v>-0.0009366211531123587</v>
      </c>
      <c r="N232" s="75">
        <f t="shared" si="56"/>
        <v>0.04600138673178228</v>
      </c>
      <c r="O232" s="70">
        <v>45364946</v>
      </c>
      <c r="P232" s="72">
        <v>-857999</v>
      </c>
      <c r="Q232" s="73">
        <f t="shared" si="57"/>
        <v>44506947</v>
      </c>
      <c r="R232" s="74">
        <f t="shared" si="58"/>
        <v>-0.018913259590345375</v>
      </c>
      <c r="S232" s="75">
        <f t="shared" si="59"/>
        <v>0.02790902030102883</v>
      </c>
      <c r="T232" s="70">
        <v>27522892</v>
      </c>
      <c r="U232" s="72">
        <v>0</v>
      </c>
      <c r="V232" s="73">
        <f t="shared" si="66"/>
        <v>27522892</v>
      </c>
      <c r="W232" s="74">
        <f t="shared" si="60"/>
        <v>0</v>
      </c>
      <c r="X232" s="75">
        <f t="shared" si="61"/>
        <v>0.8032905777693743</v>
      </c>
      <c r="Y232" s="70">
        <v>792176851</v>
      </c>
      <c r="Z232" s="72">
        <v>22308159</v>
      </c>
      <c r="AA232" s="73">
        <f t="shared" si="67"/>
        <v>814485010</v>
      </c>
      <c r="AB232" s="74">
        <f t="shared" si="62"/>
        <v>0.02816057925934016</v>
      </c>
      <c r="AC232" s="75">
        <f t="shared" si="63"/>
        <v>0.018493041876109485</v>
      </c>
      <c r="AD232" s="70">
        <v>18237186</v>
      </c>
      <c r="AE232" s="75">
        <f t="shared" si="64"/>
        <v>0</v>
      </c>
      <c r="AF232" s="70">
        <v>0</v>
      </c>
      <c r="AG232" s="70">
        <v>986164749</v>
      </c>
      <c r="AH232" s="72">
        <v>21409963</v>
      </c>
      <c r="AI232" s="73">
        <v>1007574712</v>
      </c>
      <c r="AJ232" s="74">
        <f t="shared" si="65"/>
        <v>0.021710330876976013</v>
      </c>
      <c r="AK232" s="70">
        <v>0</v>
      </c>
      <c r="AL232" s="70">
        <v>1144061</v>
      </c>
      <c r="AM232" s="25">
        <v>0</v>
      </c>
      <c r="AN232" s="76"/>
    </row>
    <row r="233" spans="1:40" ht="12.75">
      <c r="A233" s="67" t="s">
        <v>471</v>
      </c>
      <c r="B233" s="68" t="s">
        <v>470</v>
      </c>
      <c r="C233" s="24">
        <v>2</v>
      </c>
      <c r="D233" s="24"/>
      <c r="E233" s="69">
        <f t="shared" si="51"/>
        <v>0.025685827244407274</v>
      </c>
      <c r="F233" s="70">
        <v>6714710</v>
      </c>
      <c r="G233" s="71">
        <f t="shared" si="52"/>
        <v>0.03665946251697566</v>
      </c>
      <c r="H233" s="70">
        <v>9583404</v>
      </c>
      <c r="I233" s="71">
        <f t="shared" si="53"/>
        <v>0.13461125313668482</v>
      </c>
      <c r="J233" s="70">
        <v>35189660</v>
      </c>
      <c r="K233" s="72">
        <v>-32959</v>
      </c>
      <c r="L233" s="73">
        <f t="shared" si="54"/>
        <v>35156701</v>
      </c>
      <c r="M233" s="74">
        <f t="shared" si="55"/>
        <v>-0.0009366103565649682</v>
      </c>
      <c r="N233" s="75">
        <f t="shared" si="56"/>
        <v>0.08772596078954735</v>
      </c>
      <c r="O233" s="70">
        <v>22933051</v>
      </c>
      <c r="P233" s="72">
        <v>25994</v>
      </c>
      <c r="Q233" s="73">
        <f t="shared" si="57"/>
        <v>22959045</v>
      </c>
      <c r="R233" s="74">
        <f t="shared" si="58"/>
        <v>0.0011334732565675626</v>
      </c>
      <c r="S233" s="75">
        <f t="shared" si="59"/>
        <v>0.012975012949238031</v>
      </c>
      <c r="T233" s="70">
        <v>3391888</v>
      </c>
      <c r="U233" s="72">
        <v>0</v>
      </c>
      <c r="V233" s="73">
        <f t="shared" si="66"/>
        <v>3391888</v>
      </c>
      <c r="W233" s="74">
        <f t="shared" si="60"/>
        <v>0</v>
      </c>
      <c r="X233" s="75">
        <f t="shared" si="61"/>
        <v>0.6911261055835383</v>
      </c>
      <c r="Y233" s="70">
        <v>180672062</v>
      </c>
      <c r="Z233" s="72">
        <v>1756041</v>
      </c>
      <c r="AA233" s="73">
        <f t="shared" si="67"/>
        <v>182428103</v>
      </c>
      <c r="AB233" s="74">
        <f t="shared" si="62"/>
        <v>0.009719493875040846</v>
      </c>
      <c r="AC233" s="75">
        <f t="shared" si="63"/>
        <v>0.011212288526413167</v>
      </c>
      <c r="AD233" s="70">
        <v>2931082</v>
      </c>
      <c r="AE233" s="75">
        <f t="shared" si="64"/>
        <v>4.0892531954874265E-06</v>
      </c>
      <c r="AF233" s="70">
        <v>1069</v>
      </c>
      <c r="AG233" s="70">
        <v>261416926</v>
      </c>
      <c r="AH233" s="72">
        <v>1749076</v>
      </c>
      <c r="AI233" s="73">
        <v>263166002</v>
      </c>
      <c r="AJ233" s="74">
        <f t="shared" si="65"/>
        <v>0.006690752686763672</v>
      </c>
      <c r="AK233" s="70">
        <v>0</v>
      </c>
      <c r="AL233" s="70">
        <v>0</v>
      </c>
      <c r="AM233" s="25">
        <v>0</v>
      </c>
      <c r="AN233" s="76"/>
    </row>
    <row r="234" spans="1:40" ht="12.75">
      <c r="A234" s="67" t="s">
        <v>473</v>
      </c>
      <c r="B234" s="68" t="s">
        <v>472</v>
      </c>
      <c r="C234" s="24">
        <v>3</v>
      </c>
      <c r="D234" s="24"/>
      <c r="E234" s="69">
        <f t="shared" si="51"/>
        <v>0.056007582180568324</v>
      </c>
      <c r="F234" s="70">
        <v>34632633</v>
      </c>
      <c r="G234" s="71">
        <f t="shared" si="52"/>
        <v>0.0014264853630824715</v>
      </c>
      <c r="H234" s="70">
        <v>882076</v>
      </c>
      <c r="I234" s="71">
        <f t="shared" si="53"/>
        <v>0.0008616183380350682</v>
      </c>
      <c r="J234" s="70">
        <v>532787</v>
      </c>
      <c r="K234" s="72">
        <v>-499</v>
      </c>
      <c r="L234" s="73">
        <f t="shared" si="54"/>
        <v>532288</v>
      </c>
      <c r="M234" s="74">
        <f t="shared" si="55"/>
        <v>-0.0009365844136587417</v>
      </c>
      <c r="N234" s="75">
        <f t="shared" si="56"/>
        <v>0.11151389175473102</v>
      </c>
      <c r="O234" s="70">
        <v>68955301</v>
      </c>
      <c r="P234" s="72">
        <v>-527187</v>
      </c>
      <c r="Q234" s="73">
        <f t="shared" si="57"/>
        <v>68428114</v>
      </c>
      <c r="R234" s="74">
        <f t="shared" si="58"/>
        <v>-0.007645344046863054</v>
      </c>
      <c r="S234" s="75">
        <f t="shared" si="59"/>
        <v>0.019029397479011417</v>
      </c>
      <c r="T234" s="70">
        <v>11766945</v>
      </c>
      <c r="U234" s="72">
        <v>86</v>
      </c>
      <c r="V234" s="73">
        <f t="shared" si="66"/>
        <v>11767031</v>
      </c>
      <c r="W234" s="74">
        <f t="shared" si="60"/>
        <v>7.30860898899417E-06</v>
      </c>
      <c r="X234" s="75">
        <f t="shared" si="61"/>
        <v>0.7825703818662744</v>
      </c>
      <c r="Y234" s="70">
        <v>483907210</v>
      </c>
      <c r="Z234" s="72">
        <v>3161857</v>
      </c>
      <c r="AA234" s="73">
        <f t="shared" si="67"/>
        <v>487069067</v>
      </c>
      <c r="AB234" s="74">
        <f t="shared" si="62"/>
        <v>0.006534015064582319</v>
      </c>
      <c r="AC234" s="75">
        <f t="shared" si="63"/>
        <v>0.028590643018297324</v>
      </c>
      <c r="AD234" s="70">
        <v>17679200</v>
      </c>
      <c r="AE234" s="75">
        <f t="shared" si="64"/>
        <v>0</v>
      </c>
      <c r="AF234" s="70">
        <v>0</v>
      </c>
      <c r="AG234" s="70">
        <v>618356152</v>
      </c>
      <c r="AH234" s="72">
        <v>2634257</v>
      </c>
      <c r="AI234" s="73">
        <v>620990409</v>
      </c>
      <c r="AJ234" s="74">
        <f t="shared" si="65"/>
        <v>0.004260096695860156</v>
      </c>
      <c r="AK234" s="70">
        <v>232720</v>
      </c>
      <c r="AL234" s="70">
        <v>284490</v>
      </c>
      <c r="AM234" s="25">
        <v>0</v>
      </c>
      <c r="AN234" s="76"/>
    </row>
    <row r="235" spans="1:40" ht="12.75">
      <c r="A235" s="67" t="s">
        <v>475</v>
      </c>
      <c r="B235" s="68" t="s">
        <v>474</v>
      </c>
      <c r="C235" s="24">
        <v>3</v>
      </c>
      <c r="D235" s="24"/>
      <c r="E235" s="69">
        <f t="shared" si="51"/>
        <v>0.05153646067502851</v>
      </c>
      <c r="F235" s="70">
        <v>9072645</v>
      </c>
      <c r="G235" s="71">
        <f t="shared" si="52"/>
        <v>0.01296583799331562</v>
      </c>
      <c r="H235" s="70">
        <v>2282548</v>
      </c>
      <c r="I235" s="71">
        <f t="shared" si="53"/>
        <v>0.026368534592327124</v>
      </c>
      <c r="J235" s="70">
        <v>4642002</v>
      </c>
      <c r="K235" s="72">
        <v>-4348</v>
      </c>
      <c r="L235" s="73">
        <f t="shared" si="54"/>
        <v>4637654</v>
      </c>
      <c r="M235" s="74">
        <f t="shared" si="55"/>
        <v>-0.0009366648269432025</v>
      </c>
      <c r="N235" s="75">
        <f t="shared" si="56"/>
        <v>0.06829652012179054</v>
      </c>
      <c r="O235" s="70">
        <v>12023140</v>
      </c>
      <c r="P235" s="72">
        <v>-123950</v>
      </c>
      <c r="Q235" s="73">
        <f t="shared" si="57"/>
        <v>11899190</v>
      </c>
      <c r="R235" s="74">
        <f t="shared" si="58"/>
        <v>-0.010309286925046202</v>
      </c>
      <c r="S235" s="75">
        <f t="shared" si="59"/>
        <v>0.008209432421797759</v>
      </c>
      <c r="T235" s="70">
        <v>1445215</v>
      </c>
      <c r="U235" s="72">
        <v>0</v>
      </c>
      <c r="V235" s="73">
        <f t="shared" si="66"/>
        <v>1445215</v>
      </c>
      <c r="W235" s="74">
        <f t="shared" si="60"/>
        <v>0</v>
      </c>
      <c r="X235" s="75">
        <f t="shared" si="61"/>
        <v>0.8074139232732778</v>
      </c>
      <c r="Y235" s="70">
        <v>142139755</v>
      </c>
      <c r="Z235" s="72">
        <v>0</v>
      </c>
      <c r="AA235" s="73">
        <f t="shared" si="67"/>
        <v>142139755</v>
      </c>
      <c r="AB235" s="74">
        <f t="shared" si="62"/>
        <v>0</v>
      </c>
      <c r="AC235" s="75">
        <f t="shared" si="63"/>
        <v>0.025209290922462626</v>
      </c>
      <c r="AD235" s="70">
        <v>4437925</v>
      </c>
      <c r="AE235" s="75">
        <f t="shared" si="64"/>
        <v>0</v>
      </c>
      <c r="AF235" s="70">
        <v>0</v>
      </c>
      <c r="AG235" s="70">
        <v>176043230</v>
      </c>
      <c r="AH235" s="72">
        <v>-128298</v>
      </c>
      <c r="AI235" s="73">
        <v>175914932</v>
      </c>
      <c r="AJ235" s="74">
        <f t="shared" si="65"/>
        <v>-0.0007287869008083981</v>
      </c>
      <c r="AK235" s="70">
        <v>0</v>
      </c>
      <c r="AL235" s="70">
        <v>0</v>
      </c>
      <c r="AM235" s="25">
        <v>0</v>
      </c>
      <c r="AN235" s="76"/>
    </row>
    <row r="236" spans="1:40" ht="12.75">
      <c r="A236" s="67" t="s">
        <v>477</v>
      </c>
      <c r="B236" s="68" t="s">
        <v>476</v>
      </c>
      <c r="C236" s="24">
        <v>3</v>
      </c>
      <c r="D236" s="24"/>
      <c r="E236" s="69">
        <f t="shared" si="51"/>
        <v>0.0209192214801847</v>
      </c>
      <c r="F236" s="70">
        <v>409887</v>
      </c>
      <c r="G236" s="71">
        <f t="shared" si="52"/>
        <v>0.007655075345780333</v>
      </c>
      <c r="H236" s="70">
        <v>149992</v>
      </c>
      <c r="I236" s="71">
        <f t="shared" si="53"/>
        <v>0.00016964551742342144</v>
      </c>
      <c r="J236" s="70">
        <v>3324</v>
      </c>
      <c r="K236" s="72">
        <v>-3</v>
      </c>
      <c r="L236" s="73">
        <f t="shared" si="54"/>
        <v>3321</v>
      </c>
      <c r="M236" s="74">
        <f t="shared" si="55"/>
        <v>-0.0009025270758122744</v>
      </c>
      <c r="N236" s="75">
        <f t="shared" si="56"/>
        <v>0.04995432738461426</v>
      </c>
      <c r="O236" s="70">
        <v>978795</v>
      </c>
      <c r="P236" s="72">
        <v>-10091</v>
      </c>
      <c r="Q236" s="73">
        <f t="shared" si="57"/>
        <v>968704</v>
      </c>
      <c r="R236" s="74">
        <f t="shared" si="58"/>
        <v>-0.010309615394439081</v>
      </c>
      <c r="S236" s="75">
        <f t="shared" si="59"/>
        <v>0.0022951139947446635</v>
      </c>
      <c r="T236" s="70">
        <v>44970</v>
      </c>
      <c r="U236" s="72">
        <v>0</v>
      </c>
      <c r="V236" s="73">
        <f t="shared" si="66"/>
        <v>44970</v>
      </c>
      <c r="W236" s="74">
        <f t="shared" si="60"/>
        <v>0</v>
      </c>
      <c r="X236" s="75">
        <f t="shared" si="61"/>
        <v>0.9079439320544185</v>
      </c>
      <c r="Y236" s="70">
        <v>17790070</v>
      </c>
      <c r="Z236" s="72">
        <v>0</v>
      </c>
      <c r="AA236" s="73">
        <f t="shared" si="67"/>
        <v>17790070</v>
      </c>
      <c r="AB236" s="74">
        <f t="shared" si="62"/>
        <v>0</v>
      </c>
      <c r="AC236" s="75">
        <f t="shared" si="63"/>
        <v>0.011062684222834185</v>
      </c>
      <c r="AD236" s="70">
        <v>216760</v>
      </c>
      <c r="AE236" s="75">
        <f t="shared" si="64"/>
        <v>0</v>
      </c>
      <c r="AF236" s="70">
        <v>0</v>
      </c>
      <c r="AG236" s="70">
        <v>19593798</v>
      </c>
      <c r="AH236" s="72">
        <v>-10094</v>
      </c>
      <c r="AI236" s="73">
        <v>19583704</v>
      </c>
      <c r="AJ236" s="74">
        <f t="shared" si="65"/>
        <v>-0.0005151630122960337</v>
      </c>
      <c r="AK236" s="70">
        <v>0</v>
      </c>
      <c r="AL236" s="70">
        <v>0</v>
      </c>
      <c r="AM236" s="25">
        <v>0</v>
      </c>
      <c r="AN236" s="76"/>
    </row>
    <row r="237" spans="1:40" ht="12.75">
      <c r="A237" s="67" t="s">
        <v>479</v>
      </c>
      <c r="B237" s="68" t="s">
        <v>478</v>
      </c>
      <c r="C237" s="24">
        <v>3</v>
      </c>
      <c r="D237" s="24"/>
      <c r="E237" s="69">
        <f t="shared" si="51"/>
        <v>0.025039316357572804</v>
      </c>
      <c r="F237" s="70">
        <v>2519130</v>
      </c>
      <c r="G237" s="71">
        <f t="shared" si="52"/>
        <v>0.0209329213539657</v>
      </c>
      <c r="H237" s="70">
        <v>2105998</v>
      </c>
      <c r="I237" s="71">
        <f t="shared" si="53"/>
        <v>0.0415755049997525</v>
      </c>
      <c r="J237" s="70">
        <v>4182786</v>
      </c>
      <c r="K237" s="72">
        <v>-3918</v>
      </c>
      <c r="L237" s="73">
        <f t="shared" si="54"/>
        <v>4178868</v>
      </c>
      <c r="M237" s="74">
        <f t="shared" si="55"/>
        <v>-0.0009366962593831002</v>
      </c>
      <c r="N237" s="75">
        <f t="shared" si="56"/>
        <v>0.08075026205935214</v>
      </c>
      <c r="O237" s="70">
        <v>8124040</v>
      </c>
      <c r="P237" s="72">
        <v>-83753</v>
      </c>
      <c r="Q237" s="73">
        <f t="shared" si="57"/>
        <v>8040287</v>
      </c>
      <c r="R237" s="74">
        <f t="shared" si="58"/>
        <v>-0.010309279619499657</v>
      </c>
      <c r="S237" s="75">
        <f t="shared" si="59"/>
        <v>0.035597142464667955</v>
      </c>
      <c r="T237" s="70">
        <v>3581321</v>
      </c>
      <c r="U237" s="72">
        <v>0</v>
      </c>
      <c r="V237" s="73">
        <f t="shared" si="66"/>
        <v>3581321</v>
      </c>
      <c r="W237" s="74">
        <f t="shared" si="60"/>
        <v>0</v>
      </c>
      <c r="X237" s="75">
        <f t="shared" si="61"/>
        <v>0.7819664699208743</v>
      </c>
      <c r="Y237" s="70">
        <v>78671285</v>
      </c>
      <c r="Z237" s="72">
        <v>0</v>
      </c>
      <c r="AA237" s="73">
        <f t="shared" si="67"/>
        <v>78671285</v>
      </c>
      <c r="AB237" s="74">
        <f t="shared" si="62"/>
        <v>0</v>
      </c>
      <c r="AC237" s="75">
        <f t="shared" si="63"/>
        <v>0.014138382843814613</v>
      </c>
      <c r="AD237" s="70">
        <v>1422420</v>
      </c>
      <c r="AE237" s="75">
        <f t="shared" si="64"/>
        <v>0</v>
      </c>
      <c r="AF237" s="70">
        <v>0</v>
      </c>
      <c r="AG237" s="70">
        <v>100606980</v>
      </c>
      <c r="AH237" s="72">
        <v>-87671</v>
      </c>
      <c r="AI237" s="73">
        <v>100519309</v>
      </c>
      <c r="AJ237" s="74">
        <f t="shared" si="65"/>
        <v>-0.0008714206509329671</v>
      </c>
      <c r="AK237" s="70">
        <v>0</v>
      </c>
      <c r="AL237" s="70">
        <v>0</v>
      </c>
      <c r="AM237" s="25">
        <v>0</v>
      </c>
      <c r="AN237" s="76"/>
    </row>
    <row r="238" spans="1:40" ht="12.75">
      <c r="A238" s="67" t="s">
        <v>481</v>
      </c>
      <c r="B238" s="68" t="s">
        <v>480</v>
      </c>
      <c r="C238" s="24">
        <v>3</v>
      </c>
      <c r="D238" s="24"/>
      <c r="E238" s="69">
        <f t="shared" si="51"/>
        <v>0.06523541680700551</v>
      </c>
      <c r="F238" s="70">
        <v>54042749</v>
      </c>
      <c r="G238" s="71">
        <f t="shared" si="52"/>
        <v>0.005492430429994144</v>
      </c>
      <c r="H238" s="70">
        <v>4550075</v>
      </c>
      <c r="I238" s="71">
        <f t="shared" si="53"/>
        <v>0.009358032196736242</v>
      </c>
      <c r="J238" s="70">
        <v>7752442</v>
      </c>
      <c r="K238" s="72">
        <v>-7262</v>
      </c>
      <c r="L238" s="73">
        <f t="shared" si="54"/>
        <v>7745180</v>
      </c>
      <c r="M238" s="74">
        <f t="shared" si="55"/>
        <v>-0.0009367370952275425</v>
      </c>
      <c r="N238" s="75">
        <f t="shared" si="56"/>
        <v>0.14222559378124203</v>
      </c>
      <c r="O238" s="70">
        <v>117823453</v>
      </c>
      <c r="P238" s="72">
        <v>-2288635</v>
      </c>
      <c r="Q238" s="73">
        <f t="shared" si="57"/>
        <v>115534818</v>
      </c>
      <c r="R238" s="74">
        <f t="shared" si="58"/>
        <v>-0.01942427370550751</v>
      </c>
      <c r="S238" s="75">
        <f t="shared" si="59"/>
        <v>0.04073606697632077</v>
      </c>
      <c r="T238" s="70">
        <v>33746838</v>
      </c>
      <c r="U238" s="72">
        <v>704367</v>
      </c>
      <c r="V238" s="73">
        <f t="shared" si="66"/>
        <v>34451205</v>
      </c>
      <c r="W238" s="74">
        <f t="shared" si="60"/>
        <v>0.02087208881614331</v>
      </c>
      <c r="X238" s="75">
        <f t="shared" si="61"/>
        <v>0.7126847587682535</v>
      </c>
      <c r="Y238" s="70">
        <v>590406951</v>
      </c>
      <c r="Z238" s="72">
        <v>1681623</v>
      </c>
      <c r="AA238" s="73">
        <f t="shared" si="67"/>
        <v>592088574</v>
      </c>
      <c r="AB238" s="74">
        <f t="shared" si="62"/>
        <v>0.002848243905583693</v>
      </c>
      <c r="AC238" s="75">
        <f t="shared" si="63"/>
        <v>0.024267701040447745</v>
      </c>
      <c r="AD238" s="70">
        <v>20104007</v>
      </c>
      <c r="AE238" s="75">
        <f t="shared" si="64"/>
        <v>0</v>
      </c>
      <c r="AF238" s="70">
        <v>0</v>
      </c>
      <c r="AG238" s="70">
        <v>828426515</v>
      </c>
      <c r="AH238" s="72">
        <v>90093</v>
      </c>
      <c r="AI238" s="73">
        <v>828516608</v>
      </c>
      <c r="AJ238" s="74">
        <f t="shared" si="65"/>
        <v>0.00010875195128200357</v>
      </c>
      <c r="AK238" s="70">
        <v>40905</v>
      </c>
      <c r="AL238" s="70">
        <v>266795</v>
      </c>
      <c r="AM238" s="25">
        <v>0</v>
      </c>
      <c r="AN238" s="76"/>
    </row>
    <row r="239" spans="1:40" ht="12.75">
      <c r="A239" s="67" t="s">
        <v>483</v>
      </c>
      <c r="B239" s="68" t="s">
        <v>482</v>
      </c>
      <c r="C239" s="24">
        <v>2</v>
      </c>
      <c r="D239" s="24"/>
      <c r="E239" s="69">
        <f t="shared" si="51"/>
        <v>0.03856720733315239</v>
      </c>
      <c r="F239" s="70">
        <v>6809057</v>
      </c>
      <c r="G239" s="71">
        <f t="shared" si="52"/>
        <v>0.002875614649455199</v>
      </c>
      <c r="H239" s="70">
        <v>507691</v>
      </c>
      <c r="I239" s="71">
        <f t="shared" si="53"/>
        <v>0.00015326499149996402</v>
      </c>
      <c r="J239" s="70">
        <v>27059</v>
      </c>
      <c r="K239" s="72">
        <v>-26</v>
      </c>
      <c r="L239" s="73">
        <f t="shared" si="54"/>
        <v>27033</v>
      </c>
      <c r="M239" s="74">
        <f t="shared" si="55"/>
        <v>-0.0009608632987176171</v>
      </c>
      <c r="N239" s="75">
        <f t="shared" si="56"/>
        <v>0.09739464297761632</v>
      </c>
      <c r="O239" s="70">
        <v>17195066</v>
      </c>
      <c r="P239" s="72">
        <v>-291987</v>
      </c>
      <c r="Q239" s="73">
        <f t="shared" si="57"/>
        <v>16903079</v>
      </c>
      <c r="R239" s="74">
        <f t="shared" si="58"/>
        <v>-0.01698085950934995</v>
      </c>
      <c r="S239" s="75">
        <f t="shared" si="59"/>
        <v>0.010747863999809369</v>
      </c>
      <c r="T239" s="70">
        <v>1897540</v>
      </c>
      <c r="U239" s="72">
        <v>40373</v>
      </c>
      <c r="V239" s="73">
        <f t="shared" si="66"/>
        <v>1937913</v>
      </c>
      <c r="W239" s="74">
        <f t="shared" si="60"/>
        <v>0.02127649483014851</v>
      </c>
      <c r="X239" s="75">
        <f t="shared" si="61"/>
        <v>0.8243866912382297</v>
      </c>
      <c r="Y239" s="70">
        <v>145545824</v>
      </c>
      <c r="Z239" s="72">
        <v>1688406</v>
      </c>
      <c r="AA239" s="73">
        <f t="shared" si="67"/>
        <v>147234230</v>
      </c>
      <c r="AB239" s="74">
        <f t="shared" si="62"/>
        <v>0.011600511465035232</v>
      </c>
      <c r="AC239" s="75">
        <f t="shared" si="63"/>
        <v>0.025874714810237023</v>
      </c>
      <c r="AD239" s="70">
        <v>4568192</v>
      </c>
      <c r="AE239" s="75">
        <f t="shared" si="64"/>
        <v>0</v>
      </c>
      <c r="AF239" s="70">
        <v>0</v>
      </c>
      <c r="AG239" s="70">
        <v>176550429</v>
      </c>
      <c r="AH239" s="72">
        <v>1436766</v>
      </c>
      <c r="AI239" s="73">
        <v>177987195</v>
      </c>
      <c r="AJ239" s="74">
        <f t="shared" si="65"/>
        <v>0.008137992120087117</v>
      </c>
      <c r="AK239" s="70">
        <v>0</v>
      </c>
      <c r="AL239" s="70">
        <v>0</v>
      </c>
      <c r="AM239" s="25">
        <v>0</v>
      </c>
      <c r="AN239" s="76"/>
    </row>
    <row r="240" spans="1:40" ht="12.75">
      <c r="A240" s="67" t="s">
        <v>485</v>
      </c>
      <c r="B240" s="68" t="s">
        <v>484</v>
      </c>
      <c r="C240" s="24">
        <v>3</v>
      </c>
      <c r="D240" s="24"/>
      <c r="E240" s="69">
        <f t="shared" si="51"/>
        <v>0.08695127179668845</v>
      </c>
      <c r="F240" s="70">
        <v>148134187</v>
      </c>
      <c r="G240" s="71">
        <f t="shared" si="52"/>
        <v>0.009667793621635858</v>
      </c>
      <c r="H240" s="70">
        <v>16470498</v>
      </c>
      <c r="I240" s="71">
        <f t="shared" si="53"/>
        <v>0.010553384873457458</v>
      </c>
      <c r="J240" s="70">
        <v>17979232</v>
      </c>
      <c r="K240" s="72">
        <v>-16840</v>
      </c>
      <c r="L240" s="73">
        <f t="shared" si="54"/>
        <v>17962392</v>
      </c>
      <c r="M240" s="74">
        <f t="shared" si="55"/>
        <v>-0.0009366362256185359</v>
      </c>
      <c r="N240" s="75">
        <f t="shared" si="56"/>
        <v>0.4804892634013024</v>
      </c>
      <c r="O240" s="70">
        <v>818583615</v>
      </c>
      <c r="P240" s="72">
        <v>17343025</v>
      </c>
      <c r="Q240" s="73">
        <f t="shared" si="57"/>
        <v>835926640</v>
      </c>
      <c r="R240" s="74">
        <f t="shared" si="58"/>
        <v>0.021186626121266792</v>
      </c>
      <c r="S240" s="75">
        <f t="shared" si="59"/>
        <v>0.1936056396955474</v>
      </c>
      <c r="T240" s="70">
        <v>329835475</v>
      </c>
      <c r="U240" s="72">
        <v>0</v>
      </c>
      <c r="V240" s="73">
        <f t="shared" si="66"/>
        <v>329835475</v>
      </c>
      <c r="W240" s="74">
        <f t="shared" si="60"/>
        <v>0</v>
      </c>
      <c r="X240" s="75">
        <f t="shared" si="61"/>
        <v>0.20600883843118709</v>
      </c>
      <c r="Y240" s="70">
        <v>350966135</v>
      </c>
      <c r="Z240" s="72">
        <v>0</v>
      </c>
      <c r="AA240" s="73">
        <f t="shared" si="67"/>
        <v>350966135</v>
      </c>
      <c r="AB240" s="74">
        <f t="shared" si="62"/>
        <v>0</v>
      </c>
      <c r="AC240" s="75">
        <f t="shared" si="63"/>
        <v>0.012723749482541416</v>
      </c>
      <c r="AD240" s="70">
        <v>21676765</v>
      </c>
      <c r="AE240" s="75">
        <f t="shared" si="64"/>
        <v>5.869763999628827E-08</v>
      </c>
      <c r="AF240" s="70">
        <v>100</v>
      </c>
      <c r="AG240" s="70">
        <v>1703646007</v>
      </c>
      <c r="AH240" s="72">
        <v>17326185</v>
      </c>
      <c r="AI240" s="73">
        <v>1720972192</v>
      </c>
      <c r="AJ240" s="74">
        <f t="shared" si="65"/>
        <v>0.010170061696390897</v>
      </c>
      <c r="AK240" s="70">
        <v>3461620</v>
      </c>
      <c r="AL240" s="70">
        <v>17201025</v>
      </c>
      <c r="AM240" s="25">
        <v>0</v>
      </c>
      <c r="AN240" s="76"/>
    </row>
    <row r="241" spans="1:40" ht="12.75">
      <c r="A241" s="67" t="s">
        <v>487</v>
      </c>
      <c r="B241" s="68" t="s">
        <v>486</v>
      </c>
      <c r="C241" s="24">
        <v>3</v>
      </c>
      <c r="D241" s="24"/>
      <c r="E241" s="69">
        <f t="shared" si="51"/>
        <v>0.031848586061932506</v>
      </c>
      <c r="F241" s="70">
        <v>11881007</v>
      </c>
      <c r="G241" s="71">
        <f t="shared" si="52"/>
        <v>0.0018056832190791558</v>
      </c>
      <c r="H241" s="70">
        <v>673604</v>
      </c>
      <c r="I241" s="71">
        <f t="shared" si="53"/>
        <v>0.00012011099696153785</v>
      </c>
      <c r="J241" s="70">
        <v>44807</v>
      </c>
      <c r="K241" s="72">
        <v>-42</v>
      </c>
      <c r="L241" s="73">
        <f t="shared" si="54"/>
        <v>44765</v>
      </c>
      <c r="M241" s="74">
        <f t="shared" si="55"/>
        <v>-0.0009373535385096079</v>
      </c>
      <c r="N241" s="75">
        <f t="shared" si="56"/>
        <v>0.7340820265547087</v>
      </c>
      <c r="O241" s="70">
        <v>273846810</v>
      </c>
      <c r="P241" s="72">
        <v>5826529</v>
      </c>
      <c r="Q241" s="73">
        <f t="shared" si="57"/>
        <v>279673339</v>
      </c>
      <c r="R241" s="74">
        <f t="shared" si="58"/>
        <v>0.021276599862528982</v>
      </c>
      <c r="S241" s="75">
        <f t="shared" si="59"/>
        <v>0.054763572598949886</v>
      </c>
      <c r="T241" s="70">
        <v>20429365</v>
      </c>
      <c r="U241" s="72">
        <v>-8031</v>
      </c>
      <c r="V241" s="73">
        <f t="shared" si="66"/>
        <v>20421334</v>
      </c>
      <c r="W241" s="74">
        <f t="shared" si="60"/>
        <v>-0.00039311060329090016</v>
      </c>
      <c r="X241" s="75">
        <f t="shared" si="61"/>
        <v>0.15257968784425993</v>
      </c>
      <c r="Y241" s="70">
        <v>56919335</v>
      </c>
      <c r="Z241" s="72">
        <v>15359</v>
      </c>
      <c r="AA241" s="73">
        <f t="shared" si="67"/>
        <v>56934694</v>
      </c>
      <c r="AB241" s="74">
        <f t="shared" si="62"/>
        <v>0.0002698380084728678</v>
      </c>
      <c r="AC241" s="75">
        <f t="shared" si="63"/>
        <v>0.024800332724108295</v>
      </c>
      <c r="AD241" s="70">
        <v>9251680</v>
      </c>
      <c r="AE241" s="75">
        <f t="shared" si="64"/>
        <v>0</v>
      </c>
      <c r="AF241" s="70">
        <v>0</v>
      </c>
      <c r="AG241" s="70">
        <v>373046608</v>
      </c>
      <c r="AH241" s="72">
        <v>5833815</v>
      </c>
      <c r="AI241" s="73">
        <v>378880423</v>
      </c>
      <c r="AJ241" s="74">
        <f t="shared" si="65"/>
        <v>0.015638300616849465</v>
      </c>
      <c r="AK241" s="70">
        <v>0</v>
      </c>
      <c r="AL241" s="70">
        <v>0</v>
      </c>
      <c r="AM241" s="25">
        <v>0</v>
      </c>
      <c r="AN241" s="76"/>
    </row>
    <row r="242" spans="1:40" ht="12.75">
      <c r="A242" s="67" t="s">
        <v>489</v>
      </c>
      <c r="B242" s="68" t="s">
        <v>488</v>
      </c>
      <c r="C242" s="24">
        <v>3</v>
      </c>
      <c r="D242" s="24"/>
      <c r="E242" s="69">
        <f t="shared" si="51"/>
        <v>0.028432213287394835</v>
      </c>
      <c r="F242" s="70">
        <v>19673375</v>
      </c>
      <c r="G242" s="71">
        <f t="shared" si="52"/>
        <v>0.007178675451633515</v>
      </c>
      <c r="H242" s="70">
        <v>4967210</v>
      </c>
      <c r="I242" s="71">
        <f t="shared" si="53"/>
        <v>0.016708437531670485</v>
      </c>
      <c r="J242" s="70">
        <v>11561230</v>
      </c>
      <c r="K242" s="72">
        <v>-10829</v>
      </c>
      <c r="L242" s="73">
        <f t="shared" si="54"/>
        <v>11550401</v>
      </c>
      <c r="M242" s="74">
        <f t="shared" si="55"/>
        <v>-0.0009366650434253103</v>
      </c>
      <c r="N242" s="75">
        <f t="shared" si="56"/>
        <v>0.3121947019582814</v>
      </c>
      <c r="O242" s="70">
        <v>216019885</v>
      </c>
      <c r="P242" s="72">
        <v>4384031</v>
      </c>
      <c r="Q242" s="73">
        <f t="shared" si="57"/>
        <v>220403916</v>
      </c>
      <c r="R242" s="74">
        <f t="shared" si="58"/>
        <v>0.020294571492804933</v>
      </c>
      <c r="S242" s="75">
        <f t="shared" si="59"/>
        <v>0.020627565591434367</v>
      </c>
      <c r="T242" s="70">
        <v>14273030</v>
      </c>
      <c r="U242" s="72">
        <v>-78897</v>
      </c>
      <c r="V242" s="73">
        <f t="shared" si="66"/>
        <v>14194133</v>
      </c>
      <c r="W242" s="74">
        <f t="shared" si="60"/>
        <v>-0.005527698043092462</v>
      </c>
      <c r="X242" s="75">
        <f t="shared" si="61"/>
        <v>0.5899359282972123</v>
      </c>
      <c r="Y242" s="70">
        <v>408200045</v>
      </c>
      <c r="Z242" s="72">
        <v>1717811</v>
      </c>
      <c r="AA242" s="73">
        <f t="shared" si="67"/>
        <v>409917856</v>
      </c>
      <c r="AB242" s="74">
        <f t="shared" si="62"/>
        <v>0.004208257742842728</v>
      </c>
      <c r="AC242" s="75">
        <f t="shared" si="63"/>
        <v>0.024922477882373048</v>
      </c>
      <c r="AD242" s="70">
        <v>17244850</v>
      </c>
      <c r="AE242" s="75">
        <f t="shared" si="64"/>
        <v>0</v>
      </c>
      <c r="AF242" s="70">
        <v>0</v>
      </c>
      <c r="AG242" s="70">
        <v>691939625</v>
      </c>
      <c r="AH242" s="72">
        <v>6012116</v>
      </c>
      <c r="AI242" s="73">
        <v>697951741</v>
      </c>
      <c r="AJ242" s="74">
        <f t="shared" si="65"/>
        <v>0.008688786973285421</v>
      </c>
      <c r="AK242" s="70">
        <v>0</v>
      </c>
      <c r="AL242" s="70">
        <v>0</v>
      </c>
      <c r="AM242" s="25">
        <v>0</v>
      </c>
      <c r="AN242" s="76"/>
    </row>
    <row r="243" spans="1:40" ht="12.75">
      <c r="A243" s="67" t="s">
        <v>491</v>
      </c>
      <c r="B243" s="68" t="s">
        <v>490</v>
      </c>
      <c r="C243" s="24">
        <v>3</v>
      </c>
      <c r="D243" s="24"/>
      <c r="E243" s="69">
        <f t="shared" si="51"/>
        <v>0.047402021455396674</v>
      </c>
      <c r="F243" s="70">
        <v>43994652</v>
      </c>
      <c r="G243" s="71">
        <f t="shared" si="52"/>
        <v>0.0026569261370159463</v>
      </c>
      <c r="H243" s="70">
        <v>2465940</v>
      </c>
      <c r="I243" s="71">
        <f t="shared" si="53"/>
        <v>0.0009352068834843408</v>
      </c>
      <c r="J243" s="70">
        <v>867982</v>
      </c>
      <c r="K243" s="72">
        <v>-813</v>
      </c>
      <c r="L243" s="73">
        <f t="shared" si="54"/>
        <v>867169</v>
      </c>
      <c r="M243" s="74">
        <f t="shared" si="55"/>
        <v>-0.0009366553684292992</v>
      </c>
      <c r="N243" s="75">
        <f t="shared" si="56"/>
        <v>0.24347107707254273</v>
      </c>
      <c r="O243" s="70">
        <v>225969800</v>
      </c>
      <c r="P243" s="72">
        <v>2338148</v>
      </c>
      <c r="Q243" s="73">
        <f t="shared" si="57"/>
        <v>228307948</v>
      </c>
      <c r="R243" s="74">
        <f t="shared" si="58"/>
        <v>0.010347170285586835</v>
      </c>
      <c r="S243" s="75">
        <f t="shared" si="59"/>
        <v>0.07774893758779719</v>
      </c>
      <c r="T243" s="70">
        <v>72160160</v>
      </c>
      <c r="U243" s="72">
        <v>0</v>
      </c>
      <c r="V243" s="73">
        <f t="shared" si="66"/>
        <v>72160160</v>
      </c>
      <c r="W243" s="74">
        <f t="shared" si="60"/>
        <v>0</v>
      </c>
      <c r="X243" s="75">
        <f t="shared" si="61"/>
        <v>0.6083813886462586</v>
      </c>
      <c r="Y243" s="70">
        <v>564649495</v>
      </c>
      <c r="Z243" s="72">
        <v>15091364</v>
      </c>
      <c r="AA243" s="73">
        <f t="shared" si="67"/>
        <v>579740859</v>
      </c>
      <c r="AB243" s="74">
        <f t="shared" si="62"/>
        <v>0.02672695917314156</v>
      </c>
      <c r="AC243" s="75">
        <f t="shared" si="63"/>
        <v>0.019404442217504512</v>
      </c>
      <c r="AD243" s="70">
        <v>18009605</v>
      </c>
      <c r="AE243" s="75">
        <f t="shared" si="64"/>
        <v>0</v>
      </c>
      <c r="AF243" s="70">
        <v>0</v>
      </c>
      <c r="AG243" s="70">
        <v>928117634</v>
      </c>
      <c r="AH243" s="72">
        <v>17428699</v>
      </c>
      <c r="AI243" s="73">
        <v>945546333</v>
      </c>
      <c r="AJ243" s="74">
        <f t="shared" si="65"/>
        <v>0.01877854526358455</v>
      </c>
      <c r="AK243" s="70">
        <v>539950</v>
      </c>
      <c r="AL243" s="70">
        <v>660585</v>
      </c>
      <c r="AM243" s="25">
        <v>0</v>
      </c>
      <c r="AN243" s="76"/>
    </row>
    <row r="244" spans="1:40" ht="12.75">
      <c r="A244" s="67" t="s">
        <v>493</v>
      </c>
      <c r="B244" s="68" t="s">
        <v>492</v>
      </c>
      <c r="C244" s="24">
        <v>3</v>
      </c>
      <c r="D244" s="24"/>
      <c r="E244" s="69">
        <f t="shared" si="51"/>
        <v>0.08844181969894786</v>
      </c>
      <c r="F244" s="70">
        <v>44270020</v>
      </c>
      <c r="G244" s="71">
        <f t="shared" si="52"/>
        <v>0.002350463659676255</v>
      </c>
      <c r="H244" s="70">
        <v>1176537</v>
      </c>
      <c r="I244" s="71">
        <f t="shared" si="53"/>
        <v>0.0008300282005614716</v>
      </c>
      <c r="J244" s="70">
        <v>415475</v>
      </c>
      <c r="K244" s="72">
        <v>-389</v>
      </c>
      <c r="L244" s="73">
        <f t="shared" si="54"/>
        <v>415086</v>
      </c>
      <c r="M244" s="74">
        <f t="shared" si="55"/>
        <v>-0.0009362777543775197</v>
      </c>
      <c r="N244" s="75">
        <f t="shared" si="56"/>
        <v>0.11766902102133846</v>
      </c>
      <c r="O244" s="70">
        <v>58899850</v>
      </c>
      <c r="P244" s="72">
        <v>232225</v>
      </c>
      <c r="Q244" s="73">
        <f t="shared" si="57"/>
        <v>59132075</v>
      </c>
      <c r="R244" s="74">
        <f t="shared" si="58"/>
        <v>0.003942709531518332</v>
      </c>
      <c r="S244" s="75">
        <f t="shared" si="59"/>
        <v>0.08088017738668074</v>
      </c>
      <c r="T244" s="70">
        <v>40485000</v>
      </c>
      <c r="U244" s="72">
        <v>0</v>
      </c>
      <c r="V244" s="73">
        <f t="shared" si="66"/>
        <v>40485000</v>
      </c>
      <c r="W244" s="74">
        <f t="shared" si="60"/>
        <v>0</v>
      </c>
      <c r="X244" s="75">
        <f t="shared" si="61"/>
        <v>0.6920463382504073</v>
      </c>
      <c r="Y244" s="70">
        <v>346407450</v>
      </c>
      <c r="Z244" s="72">
        <v>4144722</v>
      </c>
      <c r="AA244" s="73">
        <f t="shared" si="67"/>
        <v>350552172</v>
      </c>
      <c r="AB244" s="74">
        <f t="shared" si="62"/>
        <v>0.01196487546673722</v>
      </c>
      <c r="AC244" s="75">
        <f t="shared" si="63"/>
        <v>0.017782151782387946</v>
      </c>
      <c r="AD244" s="70">
        <v>8900950</v>
      </c>
      <c r="AE244" s="75">
        <f t="shared" si="64"/>
        <v>0</v>
      </c>
      <c r="AF244" s="70">
        <v>0</v>
      </c>
      <c r="AG244" s="70">
        <v>500555282</v>
      </c>
      <c r="AH244" s="72">
        <v>4376558</v>
      </c>
      <c r="AI244" s="73">
        <v>504931840</v>
      </c>
      <c r="AJ244" s="74">
        <f t="shared" si="65"/>
        <v>0.008743405888183196</v>
      </c>
      <c r="AK244" s="70">
        <v>0</v>
      </c>
      <c r="AL244" s="70">
        <v>3428725</v>
      </c>
      <c r="AM244" s="25">
        <v>0</v>
      </c>
      <c r="AN244" s="76"/>
    </row>
    <row r="245" spans="1:40" ht="12.75">
      <c r="A245" s="67" t="s">
        <v>495</v>
      </c>
      <c r="B245" s="68" t="s">
        <v>494</v>
      </c>
      <c r="C245" s="24">
        <v>3</v>
      </c>
      <c r="D245" s="24"/>
      <c r="E245" s="69">
        <f t="shared" si="51"/>
        <v>0.027581215322389652</v>
      </c>
      <c r="F245" s="70">
        <v>11304713</v>
      </c>
      <c r="G245" s="71">
        <f t="shared" si="52"/>
        <v>0.015449952046991679</v>
      </c>
      <c r="H245" s="70">
        <v>6332472</v>
      </c>
      <c r="I245" s="71">
        <f t="shared" si="53"/>
        <v>0.0011407275199275986</v>
      </c>
      <c r="J245" s="70">
        <v>467550</v>
      </c>
      <c r="K245" s="72">
        <v>-438</v>
      </c>
      <c r="L245" s="73">
        <f t="shared" si="54"/>
        <v>467112</v>
      </c>
      <c r="M245" s="74">
        <f t="shared" si="55"/>
        <v>-0.0009367982034007058</v>
      </c>
      <c r="N245" s="75">
        <f t="shared" si="56"/>
        <v>0.10992759631279195</v>
      </c>
      <c r="O245" s="70">
        <v>45056025</v>
      </c>
      <c r="P245" s="72">
        <v>477102</v>
      </c>
      <c r="Q245" s="73">
        <f t="shared" si="57"/>
        <v>45533127</v>
      </c>
      <c r="R245" s="74">
        <f t="shared" si="58"/>
        <v>0.010589083258010444</v>
      </c>
      <c r="S245" s="75">
        <f t="shared" si="59"/>
        <v>0.005079122524724363</v>
      </c>
      <c r="T245" s="70">
        <v>2081780</v>
      </c>
      <c r="U245" s="72">
        <v>0</v>
      </c>
      <c r="V245" s="73">
        <f t="shared" si="66"/>
        <v>2081780</v>
      </c>
      <c r="W245" s="74">
        <f t="shared" si="60"/>
        <v>0</v>
      </c>
      <c r="X245" s="75">
        <f t="shared" si="61"/>
        <v>0.8210366379330851</v>
      </c>
      <c r="Y245" s="70">
        <v>336518295</v>
      </c>
      <c r="Z245" s="72">
        <v>9639325</v>
      </c>
      <c r="AA245" s="73">
        <f t="shared" si="67"/>
        <v>346157620</v>
      </c>
      <c r="AB245" s="74">
        <f t="shared" si="62"/>
        <v>0.02864428217788278</v>
      </c>
      <c r="AC245" s="75">
        <f t="shared" si="63"/>
        <v>0.019784748340089583</v>
      </c>
      <c r="AD245" s="70">
        <v>8109175</v>
      </c>
      <c r="AE245" s="75">
        <f t="shared" si="64"/>
        <v>0</v>
      </c>
      <c r="AF245" s="70">
        <v>0</v>
      </c>
      <c r="AG245" s="70">
        <v>409870010</v>
      </c>
      <c r="AH245" s="72">
        <v>10115989</v>
      </c>
      <c r="AI245" s="73">
        <v>419985999</v>
      </c>
      <c r="AJ245" s="74">
        <f t="shared" si="65"/>
        <v>0.024680968973553347</v>
      </c>
      <c r="AK245" s="70">
        <v>0</v>
      </c>
      <c r="AL245" s="70">
        <v>0</v>
      </c>
      <c r="AM245" s="25">
        <v>0</v>
      </c>
      <c r="AN245" s="76"/>
    </row>
    <row r="246" spans="1:40" ht="12.75">
      <c r="A246" s="67" t="s">
        <v>497</v>
      </c>
      <c r="B246" s="68" t="s">
        <v>496</v>
      </c>
      <c r="C246" s="24">
        <v>3</v>
      </c>
      <c r="D246" s="24"/>
      <c r="E246" s="69">
        <f t="shared" si="51"/>
        <v>0.043566618850414664</v>
      </c>
      <c r="F246" s="70">
        <v>16606664</v>
      </c>
      <c r="G246" s="71">
        <f t="shared" si="52"/>
        <v>0.010057830419600546</v>
      </c>
      <c r="H246" s="70">
        <v>3833830</v>
      </c>
      <c r="I246" s="71">
        <f t="shared" si="53"/>
        <v>0.015486162041592741</v>
      </c>
      <c r="J246" s="70">
        <v>5902994</v>
      </c>
      <c r="K246" s="72">
        <v>-5529</v>
      </c>
      <c r="L246" s="73">
        <f t="shared" si="54"/>
        <v>5897465</v>
      </c>
      <c r="M246" s="74">
        <f t="shared" si="55"/>
        <v>-0.0009366433372624129</v>
      </c>
      <c r="N246" s="75">
        <f t="shared" si="56"/>
        <v>0.09038427778799812</v>
      </c>
      <c r="O246" s="70">
        <v>34452555</v>
      </c>
      <c r="P246" s="72">
        <v>-355537</v>
      </c>
      <c r="Q246" s="73">
        <f t="shared" si="57"/>
        <v>34097018</v>
      </c>
      <c r="R246" s="74">
        <f t="shared" si="58"/>
        <v>-0.01031961199974864</v>
      </c>
      <c r="S246" s="75">
        <f t="shared" si="59"/>
        <v>0.028139235025527193</v>
      </c>
      <c r="T246" s="70">
        <v>10726075</v>
      </c>
      <c r="U246" s="72">
        <v>0</v>
      </c>
      <c r="V246" s="73">
        <f t="shared" si="66"/>
        <v>10726075</v>
      </c>
      <c r="W246" s="74">
        <f t="shared" si="60"/>
        <v>0</v>
      </c>
      <c r="X246" s="75">
        <f t="shared" si="61"/>
        <v>0.7987362948376004</v>
      </c>
      <c r="Y246" s="70">
        <v>304461205</v>
      </c>
      <c r="Z246" s="72">
        <v>12945328</v>
      </c>
      <c r="AA246" s="73">
        <f t="shared" si="67"/>
        <v>317406533</v>
      </c>
      <c r="AB246" s="74">
        <f t="shared" si="62"/>
        <v>0.042518809580353596</v>
      </c>
      <c r="AC246" s="75">
        <f t="shared" si="63"/>
        <v>0.01362958103726634</v>
      </c>
      <c r="AD246" s="70">
        <v>5195305</v>
      </c>
      <c r="AE246" s="75">
        <f t="shared" si="64"/>
        <v>0</v>
      </c>
      <c r="AF246" s="70">
        <v>0</v>
      </c>
      <c r="AG246" s="70">
        <v>381178628</v>
      </c>
      <c r="AH246" s="72">
        <v>12584262</v>
      </c>
      <c r="AI246" s="73">
        <v>393762890</v>
      </c>
      <c r="AJ246" s="74">
        <f t="shared" si="65"/>
        <v>0.033014080736971436</v>
      </c>
      <c r="AK246" s="70">
        <v>0</v>
      </c>
      <c r="AL246" s="70">
        <v>343490</v>
      </c>
      <c r="AM246" s="25">
        <v>0</v>
      </c>
      <c r="AN246" s="76"/>
    </row>
    <row r="247" spans="1:40" ht="12.75">
      <c r="A247" s="67" t="s">
        <v>499</v>
      </c>
      <c r="B247" s="68" t="s">
        <v>498</v>
      </c>
      <c r="C247" s="24">
        <v>3</v>
      </c>
      <c r="D247" s="24"/>
      <c r="E247" s="69">
        <f t="shared" si="51"/>
        <v>0.0423455245312933</v>
      </c>
      <c r="F247" s="70">
        <v>15770596</v>
      </c>
      <c r="G247" s="71">
        <f t="shared" si="52"/>
        <v>0.032690921853597794</v>
      </c>
      <c r="H247" s="70">
        <v>12174966</v>
      </c>
      <c r="I247" s="71">
        <f t="shared" si="53"/>
        <v>0.018418371890774523</v>
      </c>
      <c r="J247" s="70">
        <v>6859490</v>
      </c>
      <c r="K247" s="72">
        <v>-6425</v>
      </c>
      <c r="L247" s="73">
        <f t="shared" si="54"/>
        <v>6853065</v>
      </c>
      <c r="M247" s="74">
        <f t="shared" si="55"/>
        <v>-0.0009366585562483508</v>
      </c>
      <c r="N247" s="75">
        <f t="shared" si="56"/>
        <v>0.14175827525404527</v>
      </c>
      <c r="O247" s="70">
        <v>52794540</v>
      </c>
      <c r="P247" s="72">
        <v>90192</v>
      </c>
      <c r="Q247" s="73">
        <f t="shared" si="57"/>
        <v>52884732</v>
      </c>
      <c r="R247" s="74">
        <f t="shared" si="58"/>
        <v>0.001708358477978973</v>
      </c>
      <c r="S247" s="75">
        <f t="shared" si="59"/>
        <v>0.016121220714813127</v>
      </c>
      <c r="T247" s="70">
        <v>6003970</v>
      </c>
      <c r="U247" s="72">
        <v>26648</v>
      </c>
      <c r="V247" s="73">
        <f t="shared" si="66"/>
        <v>6030618</v>
      </c>
      <c r="W247" s="74">
        <f t="shared" si="60"/>
        <v>0.004438396594253469</v>
      </c>
      <c r="X247" s="75">
        <f t="shared" si="61"/>
        <v>0.7268886244059876</v>
      </c>
      <c r="Y247" s="70">
        <v>270712595</v>
      </c>
      <c r="Z247" s="72">
        <v>2133797</v>
      </c>
      <c r="AA247" s="73">
        <f t="shared" si="67"/>
        <v>272846392</v>
      </c>
      <c r="AB247" s="74">
        <f t="shared" si="62"/>
        <v>0.00788214896318363</v>
      </c>
      <c r="AC247" s="75">
        <f t="shared" si="63"/>
        <v>0.02177706134948846</v>
      </c>
      <c r="AD247" s="70">
        <v>8110355</v>
      </c>
      <c r="AE247" s="75">
        <f t="shared" si="64"/>
        <v>0</v>
      </c>
      <c r="AF247" s="70">
        <v>0</v>
      </c>
      <c r="AG247" s="70">
        <v>372426512</v>
      </c>
      <c r="AH247" s="72">
        <v>2244212</v>
      </c>
      <c r="AI247" s="73">
        <v>374670724</v>
      </c>
      <c r="AJ247" s="74">
        <f t="shared" si="65"/>
        <v>0.006025919014057732</v>
      </c>
      <c r="AK247" s="70">
        <v>0</v>
      </c>
      <c r="AL247" s="70">
        <v>2610</v>
      </c>
      <c r="AM247" s="25">
        <v>0</v>
      </c>
      <c r="AN247" s="76"/>
    </row>
    <row r="248" spans="1:40" ht="12.75">
      <c r="A248" s="67" t="s">
        <v>501</v>
      </c>
      <c r="B248" s="68" t="s">
        <v>500</v>
      </c>
      <c r="C248" s="24">
        <v>3</v>
      </c>
      <c r="D248" s="24"/>
      <c r="E248" s="69">
        <f t="shared" si="51"/>
        <v>0.0427132970035814</v>
      </c>
      <c r="F248" s="70">
        <v>23961512</v>
      </c>
      <c r="G248" s="71">
        <f t="shared" si="52"/>
        <v>0.0009375600985494014</v>
      </c>
      <c r="H248" s="70">
        <v>525957</v>
      </c>
      <c r="I248" s="71">
        <f t="shared" si="53"/>
        <v>0.0001644999895701281</v>
      </c>
      <c r="J248" s="70">
        <v>92282</v>
      </c>
      <c r="K248" s="72">
        <v>-86</v>
      </c>
      <c r="L248" s="73">
        <f t="shared" si="54"/>
        <v>92196</v>
      </c>
      <c r="M248" s="74">
        <f t="shared" si="55"/>
        <v>-0.0009319260527513491</v>
      </c>
      <c r="N248" s="75">
        <f t="shared" si="56"/>
        <v>0.046282479028426075</v>
      </c>
      <c r="O248" s="70">
        <v>25963769</v>
      </c>
      <c r="P248" s="72">
        <v>279355</v>
      </c>
      <c r="Q248" s="73">
        <f t="shared" si="57"/>
        <v>26243124</v>
      </c>
      <c r="R248" s="74">
        <f t="shared" si="58"/>
        <v>0.010759416323569972</v>
      </c>
      <c r="S248" s="75">
        <f t="shared" si="59"/>
        <v>0.005480460061917039</v>
      </c>
      <c r="T248" s="70">
        <v>3074455</v>
      </c>
      <c r="U248" s="72">
        <v>0</v>
      </c>
      <c r="V248" s="73">
        <f t="shared" si="66"/>
        <v>3074455</v>
      </c>
      <c r="W248" s="74">
        <f t="shared" si="60"/>
        <v>0</v>
      </c>
      <c r="X248" s="75">
        <f t="shared" si="61"/>
        <v>0.8619529980951107</v>
      </c>
      <c r="Y248" s="70">
        <v>483542563</v>
      </c>
      <c r="Z248" s="72">
        <v>593814</v>
      </c>
      <c r="AA248" s="73">
        <f t="shared" si="67"/>
        <v>484136377</v>
      </c>
      <c r="AB248" s="74">
        <f t="shared" si="62"/>
        <v>0.0012280490807589982</v>
      </c>
      <c r="AC248" s="75">
        <f t="shared" si="63"/>
        <v>0.042468705722845224</v>
      </c>
      <c r="AD248" s="70">
        <v>23824300</v>
      </c>
      <c r="AE248" s="75">
        <f t="shared" si="64"/>
        <v>0</v>
      </c>
      <c r="AF248" s="70">
        <v>0</v>
      </c>
      <c r="AG248" s="70">
        <v>560984838</v>
      </c>
      <c r="AH248" s="72">
        <v>873083</v>
      </c>
      <c r="AI248" s="73">
        <v>561857921</v>
      </c>
      <c r="AJ248" s="74">
        <f t="shared" si="65"/>
        <v>0.0015563397454959379</v>
      </c>
      <c r="AK248" s="70">
        <v>0</v>
      </c>
      <c r="AL248" s="70">
        <v>0</v>
      </c>
      <c r="AM248" s="25">
        <v>0</v>
      </c>
      <c r="AN248" s="76"/>
    </row>
    <row r="249" spans="1:40" ht="12.75">
      <c r="A249" s="67" t="s">
        <v>503</v>
      </c>
      <c r="B249" s="68" t="s">
        <v>502</v>
      </c>
      <c r="C249" s="24">
        <v>3</v>
      </c>
      <c r="D249" s="24"/>
      <c r="E249" s="69">
        <f t="shared" si="51"/>
        <v>0.07014011903424634</v>
      </c>
      <c r="F249" s="70">
        <v>77192331</v>
      </c>
      <c r="G249" s="71">
        <f t="shared" si="52"/>
        <v>0.00881996311598905</v>
      </c>
      <c r="H249" s="70">
        <v>9706763</v>
      </c>
      <c r="I249" s="71">
        <f t="shared" si="53"/>
        <v>0.019611730873702646</v>
      </c>
      <c r="J249" s="70">
        <v>21583585</v>
      </c>
      <c r="K249" s="72">
        <v>-20216</v>
      </c>
      <c r="L249" s="73">
        <f t="shared" si="54"/>
        <v>21563369</v>
      </c>
      <c r="M249" s="74">
        <f t="shared" si="55"/>
        <v>-0.0009366377272357674</v>
      </c>
      <c r="N249" s="75">
        <f t="shared" si="56"/>
        <v>0.33107117941719083</v>
      </c>
      <c r="O249" s="70">
        <v>364358607</v>
      </c>
      <c r="P249" s="72">
        <v>-7435889</v>
      </c>
      <c r="Q249" s="73">
        <f t="shared" si="57"/>
        <v>356922718</v>
      </c>
      <c r="R249" s="74">
        <f t="shared" si="58"/>
        <v>-0.020408160688790866</v>
      </c>
      <c r="S249" s="75">
        <f t="shared" si="59"/>
        <v>0.19699620267556164</v>
      </c>
      <c r="T249" s="70">
        <v>216803112</v>
      </c>
      <c r="U249" s="72">
        <v>-6554809</v>
      </c>
      <c r="V249" s="73">
        <f t="shared" si="66"/>
        <v>210248303</v>
      </c>
      <c r="W249" s="74">
        <f t="shared" si="60"/>
        <v>-0.03023392487096772</v>
      </c>
      <c r="X249" s="75">
        <f t="shared" si="61"/>
        <v>0.3656049285598028</v>
      </c>
      <c r="Y249" s="70">
        <v>402364539</v>
      </c>
      <c r="Z249" s="72">
        <v>0</v>
      </c>
      <c r="AA249" s="73">
        <f t="shared" si="67"/>
        <v>402364539</v>
      </c>
      <c r="AB249" s="74">
        <f t="shared" si="62"/>
        <v>0</v>
      </c>
      <c r="AC249" s="75">
        <f t="shared" si="63"/>
        <v>0.007755876323506646</v>
      </c>
      <c r="AD249" s="70">
        <v>8535688</v>
      </c>
      <c r="AE249" s="75">
        <f t="shared" si="64"/>
        <v>0</v>
      </c>
      <c r="AF249" s="70">
        <v>0</v>
      </c>
      <c r="AG249" s="70">
        <v>1100544625</v>
      </c>
      <c r="AH249" s="72">
        <v>-14010914</v>
      </c>
      <c r="AI249" s="73">
        <v>1086533711</v>
      </c>
      <c r="AJ249" s="74">
        <f t="shared" si="65"/>
        <v>-0.012730891307565106</v>
      </c>
      <c r="AK249" s="70">
        <v>0</v>
      </c>
      <c r="AL249" s="70">
        <v>494397</v>
      </c>
      <c r="AM249" s="25">
        <v>0</v>
      </c>
      <c r="AN249" s="76"/>
    </row>
    <row r="250" spans="1:40" ht="12.75">
      <c r="A250" s="67" t="s">
        <v>505</v>
      </c>
      <c r="B250" s="68" t="s">
        <v>504</v>
      </c>
      <c r="C250" s="24">
        <v>2</v>
      </c>
      <c r="D250" s="24"/>
      <c r="E250" s="69">
        <f t="shared" si="51"/>
        <v>0.039383612315210086</v>
      </c>
      <c r="F250" s="70">
        <v>14042151</v>
      </c>
      <c r="G250" s="71">
        <f t="shared" si="52"/>
        <v>0.0008530967483484156</v>
      </c>
      <c r="H250" s="70">
        <v>304170</v>
      </c>
      <c r="I250" s="71">
        <f t="shared" si="53"/>
        <v>0.00025696675273837057</v>
      </c>
      <c r="J250" s="70">
        <v>91621</v>
      </c>
      <c r="K250" s="72">
        <v>-86</v>
      </c>
      <c r="L250" s="73">
        <f t="shared" si="54"/>
        <v>91535</v>
      </c>
      <c r="M250" s="74">
        <f t="shared" si="55"/>
        <v>-0.0009386494362646118</v>
      </c>
      <c r="N250" s="75">
        <f t="shared" si="56"/>
        <v>0.12364179078674639</v>
      </c>
      <c r="O250" s="70">
        <v>44084242</v>
      </c>
      <c r="P250" s="72">
        <v>-903439</v>
      </c>
      <c r="Q250" s="73">
        <f t="shared" si="57"/>
        <v>43180803</v>
      </c>
      <c r="R250" s="74">
        <f t="shared" si="58"/>
        <v>-0.02049346793804462</v>
      </c>
      <c r="S250" s="75">
        <f t="shared" si="59"/>
        <v>0.02025621392297478</v>
      </c>
      <c r="T250" s="70">
        <v>7222314</v>
      </c>
      <c r="U250" s="72">
        <v>-205493</v>
      </c>
      <c r="V250" s="73">
        <f t="shared" si="66"/>
        <v>7016821</v>
      </c>
      <c r="W250" s="74">
        <f t="shared" si="60"/>
        <v>-0.028452515357266384</v>
      </c>
      <c r="X250" s="75">
        <f t="shared" si="61"/>
        <v>0.7974613919591224</v>
      </c>
      <c r="Y250" s="70">
        <v>284333321</v>
      </c>
      <c r="Z250" s="72">
        <v>60005</v>
      </c>
      <c r="AA250" s="73">
        <f t="shared" si="67"/>
        <v>284393326</v>
      </c>
      <c r="AB250" s="74">
        <f t="shared" si="62"/>
        <v>0.00021103752380819272</v>
      </c>
      <c r="AC250" s="75">
        <f t="shared" si="63"/>
        <v>0.01814692751485956</v>
      </c>
      <c r="AD250" s="70">
        <v>6470252</v>
      </c>
      <c r="AE250" s="75">
        <f t="shared" si="64"/>
        <v>0</v>
      </c>
      <c r="AF250" s="70">
        <v>0</v>
      </c>
      <c r="AG250" s="70">
        <v>356548071</v>
      </c>
      <c r="AH250" s="72">
        <v>-1049013</v>
      </c>
      <c r="AI250" s="73">
        <v>355499058</v>
      </c>
      <c r="AJ250" s="74">
        <f t="shared" si="65"/>
        <v>-0.00294213623722003</v>
      </c>
      <c r="AK250" s="70">
        <v>0</v>
      </c>
      <c r="AL250" s="70">
        <v>441041</v>
      </c>
      <c r="AM250" s="25">
        <v>0</v>
      </c>
      <c r="AN250" s="76"/>
    </row>
    <row r="251" spans="1:40" ht="12.75">
      <c r="A251" s="67" t="s">
        <v>507</v>
      </c>
      <c r="B251" s="68" t="s">
        <v>506</v>
      </c>
      <c r="C251" s="24">
        <v>3</v>
      </c>
      <c r="D251" s="24"/>
      <c r="E251" s="69">
        <f t="shared" si="51"/>
        <v>0.05447778037641117</v>
      </c>
      <c r="F251" s="70">
        <v>45061444</v>
      </c>
      <c r="G251" s="71">
        <f t="shared" si="52"/>
        <v>0.005757295971932709</v>
      </c>
      <c r="H251" s="70">
        <v>4762163</v>
      </c>
      <c r="I251" s="71">
        <f t="shared" si="53"/>
        <v>0.010900295466115595</v>
      </c>
      <c r="J251" s="70">
        <v>9016209</v>
      </c>
      <c r="K251" s="72">
        <v>-8445</v>
      </c>
      <c r="L251" s="73">
        <f t="shared" si="54"/>
        <v>9007764</v>
      </c>
      <c r="M251" s="74">
        <f t="shared" si="55"/>
        <v>-0.000936646433107307</v>
      </c>
      <c r="N251" s="75">
        <f t="shared" si="56"/>
        <v>0.12056712995185281</v>
      </c>
      <c r="O251" s="70">
        <v>99727429</v>
      </c>
      <c r="P251" s="72">
        <v>-1650274</v>
      </c>
      <c r="Q251" s="73">
        <f t="shared" si="57"/>
        <v>98077155</v>
      </c>
      <c r="R251" s="74">
        <f t="shared" si="58"/>
        <v>-0.016547844625574373</v>
      </c>
      <c r="S251" s="75">
        <f t="shared" si="59"/>
        <v>0.017944786631154577</v>
      </c>
      <c r="T251" s="70">
        <v>14843079</v>
      </c>
      <c r="U251" s="72">
        <v>-388000</v>
      </c>
      <c r="V251" s="73">
        <f t="shared" si="66"/>
        <v>14455079</v>
      </c>
      <c r="W251" s="74">
        <f t="shared" si="60"/>
        <v>-0.02614012901231611</v>
      </c>
      <c r="X251" s="75">
        <f t="shared" si="61"/>
        <v>0.7645864297687925</v>
      </c>
      <c r="Y251" s="70">
        <v>632429742</v>
      </c>
      <c r="Z251" s="72">
        <v>6816293</v>
      </c>
      <c r="AA251" s="73">
        <f t="shared" si="67"/>
        <v>639246035</v>
      </c>
      <c r="AB251" s="74">
        <f t="shared" si="62"/>
        <v>0.010777945038517813</v>
      </c>
      <c r="AC251" s="75">
        <f t="shared" si="63"/>
        <v>0.025766281833740603</v>
      </c>
      <c r="AD251" s="70">
        <v>21312650</v>
      </c>
      <c r="AE251" s="75">
        <f t="shared" si="64"/>
        <v>0</v>
      </c>
      <c r="AF251" s="70">
        <v>0</v>
      </c>
      <c r="AG251" s="70">
        <v>827152716</v>
      </c>
      <c r="AH251" s="72">
        <v>4769574</v>
      </c>
      <c r="AI251" s="73">
        <v>831922290</v>
      </c>
      <c r="AJ251" s="74">
        <f t="shared" si="65"/>
        <v>0.005766255623344892</v>
      </c>
      <c r="AK251" s="70">
        <v>28454</v>
      </c>
      <c r="AL251" s="70">
        <v>1399451</v>
      </c>
      <c r="AM251" s="25">
        <v>0</v>
      </c>
      <c r="AN251" s="76"/>
    </row>
    <row r="252" spans="1:39" ht="12.75">
      <c r="A252" s="23"/>
      <c r="B252" s="78" t="s">
        <v>554</v>
      </c>
      <c r="C252" s="24"/>
      <c r="D252" s="24"/>
      <c r="E252" s="69">
        <f>+F252/$AG252</f>
        <v>0.04316950601490324</v>
      </c>
      <c r="F252" s="79">
        <f>SUM(F6:F251)</f>
        <v>12602502702</v>
      </c>
      <c r="G252" s="71">
        <f t="shared" si="52"/>
        <v>0.011922534436241744</v>
      </c>
      <c r="H252" s="79">
        <f>SUM(H6:H251)</f>
        <v>3480553435</v>
      </c>
      <c r="I252" s="71">
        <f t="shared" si="53"/>
        <v>0.01652900042354089</v>
      </c>
      <c r="J252" s="79">
        <f>SUM(J6:J251)</f>
        <v>4825322125</v>
      </c>
      <c r="K252" s="80">
        <f>SUM(K6:K251)</f>
        <v>-4519503</v>
      </c>
      <c r="L252" s="81">
        <f>SUM(L6:L251)</f>
        <v>4820802622</v>
      </c>
      <c r="M252" s="82">
        <f t="shared" si="55"/>
        <v>-0.000936622029145878</v>
      </c>
      <c r="N252" s="75">
        <f t="shared" si="56"/>
        <v>0.41746037345408665</v>
      </c>
      <c r="O252" s="79">
        <f>SUM(O6:O251)</f>
        <v>121869485433</v>
      </c>
      <c r="P252" s="83">
        <f>SUM(P6:P251)</f>
        <v>1057895283</v>
      </c>
      <c r="Q252" s="81">
        <f>SUM(Q6:Q251)</f>
        <v>122927380716</v>
      </c>
      <c r="R252" s="82">
        <f t="shared" si="58"/>
        <v>0.008680559200207646</v>
      </c>
      <c r="S252" s="75">
        <f t="shared" si="59"/>
        <v>0.15637293012244263</v>
      </c>
      <c r="T252" s="79">
        <f>SUM(T6:T251)</f>
        <v>45650053853</v>
      </c>
      <c r="U252" s="83">
        <f>SUM(U6:U251)</f>
        <v>-302335961</v>
      </c>
      <c r="V252" s="81">
        <f>SUM(V6:V251)</f>
        <v>45347717892</v>
      </c>
      <c r="W252" s="82">
        <f t="shared" si="60"/>
        <v>-0.006622904804747153</v>
      </c>
      <c r="X252" s="75">
        <f t="shared" si="61"/>
        <v>0.34321230277864007</v>
      </c>
      <c r="Y252" s="79">
        <f>SUM(Y6:Y251)</f>
        <v>100194196608</v>
      </c>
      <c r="Z252" s="83">
        <f>SUM(Z6:Z251)</f>
        <v>1231833098</v>
      </c>
      <c r="AA252" s="81">
        <f>SUM(AA6:AA251)</f>
        <v>101426029706</v>
      </c>
      <c r="AB252" s="82">
        <f t="shared" si="62"/>
        <v>0.012294455564322019</v>
      </c>
      <c r="AC252" s="75">
        <f t="shared" si="63"/>
        <v>0.010925120366663987</v>
      </c>
      <c r="AD252" s="79">
        <f>SUM(AD6:AD251)</f>
        <v>3189377680</v>
      </c>
      <c r="AE252" s="75">
        <f t="shared" si="64"/>
        <v>0.0004082324034807773</v>
      </c>
      <c r="AF252" s="79">
        <f>SUM(AF6:AF251)</f>
        <v>119175558</v>
      </c>
      <c r="AG252" s="79">
        <f>SUM(AG6:AG251)</f>
        <v>291930667394</v>
      </c>
      <c r="AH252" s="83">
        <f>SUM(AH6:AH251)</f>
        <v>1982872917</v>
      </c>
      <c r="AI252" s="81">
        <f>SUM(AI6:AI251)</f>
        <v>293913540311</v>
      </c>
      <c r="AJ252" s="82">
        <f t="shared" si="65"/>
        <v>0.006792273434992851</v>
      </c>
      <c r="AK252" s="79">
        <f>SUM(AK6:AK251)</f>
        <v>121394656</v>
      </c>
      <c r="AL252" s="79">
        <f>SUM(AL6:AL251)</f>
        <v>707159029</v>
      </c>
      <c r="AM252" s="79">
        <f>SUM(AM6:AM251)</f>
        <v>258027</v>
      </c>
    </row>
    <row r="253" spans="1:39" s="90" customFormat="1" ht="12.75">
      <c r="A253" s="45"/>
      <c r="B253" s="78" t="s">
        <v>555</v>
      </c>
      <c r="C253" s="84"/>
      <c r="D253" s="84"/>
      <c r="E253" s="85">
        <f t="shared" si="51"/>
        <v>0.044797026635515706</v>
      </c>
      <c r="F253" s="86">
        <f>+SUM(F6:F251)-F6</f>
        <v>10669240506</v>
      </c>
      <c r="G253" s="87">
        <f t="shared" si="52"/>
        <v>0.012946902651774927</v>
      </c>
      <c r="H253" s="86">
        <f>+SUM(H6:H251)-H6</f>
        <v>3083544346</v>
      </c>
      <c r="I253" s="87">
        <f t="shared" si="53"/>
        <v>0.01861525315880239</v>
      </c>
      <c r="J253" s="86">
        <f>+SUM(J6:J251)-J6</f>
        <v>4433566867</v>
      </c>
      <c r="K253" s="80">
        <f>+SUM(K6:K251)-K6</f>
        <v>-4152577</v>
      </c>
      <c r="L253" s="88">
        <f>+SUM(L6:L251)-L6</f>
        <v>4429414290</v>
      </c>
      <c r="M253" s="82">
        <f>+K253/J253</f>
        <v>-0.0009366221655318952</v>
      </c>
      <c r="N253" s="89">
        <f>+O253/$AG253</f>
        <v>0.362248543192562</v>
      </c>
      <c r="O253" s="86">
        <f>+SUM(O6:O251)-O6</f>
        <v>86276191090</v>
      </c>
      <c r="P253" s="80">
        <f>+SUM(P6:P251)-P6</f>
        <v>503789547</v>
      </c>
      <c r="Q253" s="88">
        <f>+SUM(Q6:Q251)-Q6</f>
        <v>86779980637</v>
      </c>
      <c r="R253" s="82">
        <f>+P253/O253</f>
        <v>0.005839265046766681</v>
      </c>
      <c r="S253" s="89">
        <f>+T253/$AG253</f>
        <v>0.13021110092385504</v>
      </c>
      <c r="T253" s="86">
        <f>+SUM(T6:T251)-T6</f>
        <v>31012182206</v>
      </c>
      <c r="U253" s="80">
        <f>+SUM(U6:U251)-U6</f>
        <v>-185282025</v>
      </c>
      <c r="V253" s="88">
        <f>+SUM(V6:V251)-V6</f>
        <v>30826900181</v>
      </c>
      <c r="W253" s="82">
        <f>+U253/T253</f>
        <v>-0.0059744916939174</v>
      </c>
      <c r="X253" s="89">
        <f>+Y253/$AG253</f>
        <v>0.41757882527577195</v>
      </c>
      <c r="Y253" s="86">
        <f>+SUM(Y6:Y251)-Y6</f>
        <v>99454121215</v>
      </c>
      <c r="Z253" s="80">
        <f>+SUM(Z6:Z251)-Z6</f>
        <v>1215855801</v>
      </c>
      <c r="AA253" s="88">
        <f>+SUM(AA6:AA251)-AA6</f>
        <v>100669977016</v>
      </c>
      <c r="AB253" s="82">
        <f>+Z253/Y253</f>
        <v>0.012225293292487718</v>
      </c>
      <c r="AC253" s="89">
        <f>+AD253/$AG253</f>
        <v>0.013101964779880631</v>
      </c>
      <c r="AD253" s="86">
        <f>+SUM(AD6:AD251)-AD6</f>
        <v>3120475260</v>
      </c>
      <c r="AE253" s="89">
        <f t="shared" si="64"/>
        <v>0.0005003833818373619</v>
      </c>
      <c r="AF253" s="86">
        <f>+SUM(AF6:AF251)-AF6</f>
        <v>119175558</v>
      </c>
      <c r="AG253" s="86">
        <f>+SUM(AG6:AG251)-AG6</f>
        <v>238168497048</v>
      </c>
      <c r="AH253" s="80">
        <f>+SUM(AH6:AH251)-AH6</f>
        <v>1530210746</v>
      </c>
      <c r="AI253" s="88">
        <f>+SUM(AI6:AI251)-AI6</f>
        <v>239698707794</v>
      </c>
      <c r="AJ253" s="82">
        <f t="shared" si="65"/>
        <v>0.00642490826858434</v>
      </c>
      <c r="AK253" s="86">
        <f>+SUM(AK6:AK251)-AK6</f>
        <v>102127189</v>
      </c>
      <c r="AL253" s="86">
        <f>+SUM(AL6:AL251)-AL6</f>
        <v>544904693</v>
      </c>
      <c r="AM253" s="86">
        <f>+SUM(AM6:AM251)-AM6</f>
        <v>258027</v>
      </c>
    </row>
    <row r="254" spans="6:38" ht="12.75">
      <c r="F254" s="48" t="s">
        <v>15</v>
      </c>
      <c r="G254" s="55" t="s">
        <v>519</v>
      </c>
      <c r="H254" s="48" t="s">
        <v>15</v>
      </c>
      <c r="I254" s="55" t="s">
        <v>520</v>
      </c>
      <c r="J254" s="48" t="s">
        <v>15</v>
      </c>
      <c r="K254" s="56" t="s">
        <v>521</v>
      </c>
      <c r="L254" s="50" t="s">
        <v>522</v>
      </c>
      <c r="M254" s="51" t="s">
        <v>523</v>
      </c>
      <c r="N254" s="55" t="s">
        <v>524</v>
      </c>
      <c r="O254" s="48" t="s">
        <v>15</v>
      </c>
      <c r="P254" s="56" t="s">
        <v>521</v>
      </c>
      <c r="Q254" s="50" t="s">
        <v>522</v>
      </c>
      <c r="R254" s="51" t="s">
        <v>523</v>
      </c>
      <c r="S254" s="55" t="s">
        <v>525</v>
      </c>
      <c r="T254" s="48" t="s">
        <v>15</v>
      </c>
      <c r="U254" s="56" t="s">
        <v>521</v>
      </c>
      <c r="V254" s="50" t="s">
        <v>522</v>
      </c>
      <c r="W254" s="51" t="s">
        <v>523</v>
      </c>
      <c r="X254" s="55" t="s">
        <v>526</v>
      </c>
      <c r="Y254" s="48" t="s">
        <v>15</v>
      </c>
      <c r="Z254" s="56" t="s">
        <v>527</v>
      </c>
      <c r="AA254" s="50" t="s">
        <v>522</v>
      </c>
      <c r="AB254" s="51" t="s">
        <v>523</v>
      </c>
      <c r="AC254" s="55" t="s">
        <v>528</v>
      </c>
      <c r="AD254" s="48" t="s">
        <v>15</v>
      </c>
      <c r="AE254" s="55" t="s">
        <v>529</v>
      </c>
      <c r="AF254" s="48" t="s">
        <v>15</v>
      </c>
      <c r="AG254" s="53" t="s">
        <v>530</v>
      </c>
      <c r="AH254" s="49" t="s">
        <v>531</v>
      </c>
      <c r="AI254" s="50" t="s">
        <v>532</v>
      </c>
      <c r="AJ254" s="51" t="s">
        <v>523</v>
      </c>
      <c r="AK254" s="54" t="s">
        <v>533</v>
      </c>
      <c r="AL254" s="48"/>
    </row>
    <row r="255" spans="6:39" ht="12.75">
      <c r="F255" s="57" t="s">
        <v>537</v>
      </c>
      <c r="G255" s="60" t="s">
        <v>536</v>
      </c>
      <c r="H255" s="57" t="s">
        <v>538</v>
      </c>
      <c r="I255" s="60" t="s">
        <v>536</v>
      </c>
      <c r="J255" s="57" t="s">
        <v>539</v>
      </c>
      <c r="K255" s="61" t="s">
        <v>540</v>
      </c>
      <c r="L255" s="62" t="s">
        <v>540</v>
      </c>
      <c r="M255" s="63" t="s">
        <v>540</v>
      </c>
      <c r="N255" s="60" t="s">
        <v>536</v>
      </c>
      <c r="O255" s="57" t="s">
        <v>541</v>
      </c>
      <c r="P255" s="61" t="s">
        <v>541</v>
      </c>
      <c r="Q255" s="62" t="s">
        <v>541</v>
      </c>
      <c r="R255" s="63" t="s">
        <v>541</v>
      </c>
      <c r="S255" s="60" t="s">
        <v>536</v>
      </c>
      <c r="T255" s="57" t="s">
        <v>542</v>
      </c>
      <c r="U255" s="61" t="s">
        <v>542</v>
      </c>
      <c r="V255" s="62" t="s">
        <v>542</v>
      </c>
      <c r="W255" s="63" t="s">
        <v>542</v>
      </c>
      <c r="X255" s="60" t="s">
        <v>536</v>
      </c>
      <c r="Y255" s="57" t="s">
        <v>543</v>
      </c>
      <c r="Z255" s="61" t="s">
        <v>543</v>
      </c>
      <c r="AA255" s="62" t="s">
        <v>543</v>
      </c>
      <c r="AB255" s="63" t="s">
        <v>543</v>
      </c>
      <c r="AC255" s="60" t="s">
        <v>536</v>
      </c>
      <c r="AD255" s="64" t="s">
        <v>544</v>
      </c>
      <c r="AE255" s="60" t="s">
        <v>536</v>
      </c>
      <c r="AF255" s="57" t="s">
        <v>545</v>
      </c>
      <c r="AG255" s="65" t="s">
        <v>546</v>
      </c>
      <c r="AH255" s="61" t="s">
        <v>14</v>
      </c>
      <c r="AI255" s="62" t="s">
        <v>547</v>
      </c>
      <c r="AJ255" s="63" t="s">
        <v>548</v>
      </c>
      <c r="AK255" s="57" t="s">
        <v>549</v>
      </c>
      <c r="AL255" s="57" t="s">
        <v>550</v>
      </c>
      <c r="AM255" s="57" t="s">
        <v>551</v>
      </c>
    </row>
    <row r="256" spans="32:33" ht="12.75">
      <c r="AF256" s="22" t="s">
        <v>556</v>
      </c>
      <c r="AG256" s="91">
        <f>+K253+P253+U253+Z253</f>
        <v>1530210746</v>
      </c>
    </row>
    <row r="257" spans="32:33" ht="12.75">
      <c r="AF257" s="22" t="s">
        <v>557</v>
      </c>
      <c r="AG257" s="91">
        <f>F253+H253+L253+Q253+V253+AA253+AD253+AF253</f>
        <v>239698707794</v>
      </c>
    </row>
    <row r="258" ht="12.75">
      <c r="AG258" s="91"/>
    </row>
    <row r="259" spans="32:33" ht="12.75">
      <c r="AF259" s="92" t="s">
        <v>558</v>
      </c>
      <c r="AG259" s="91">
        <f>+AG253+AG256</f>
        <v>239698707794</v>
      </c>
    </row>
    <row r="261" spans="32:33" ht="12.75">
      <c r="AF261" s="93" t="s">
        <v>559</v>
      </c>
      <c r="AG261" s="91">
        <f>+F253+H253+J253+O253+T253+Y253+AD253+AF253</f>
        <v>238168497048</v>
      </c>
    </row>
  </sheetData>
  <sheetProtection/>
  <printOptions horizontalCentered="1"/>
  <pageMargins left="0" right="0" top="0.25" bottom="0.25" header="0" footer="0"/>
  <pageSetup fitToHeight="5" fitToWidth="1" horizontalDpi="600" verticalDpi="600" orientation="landscape" paperSize="5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2016-09-30T20:43:13Z</dcterms:created>
  <dcterms:modified xsi:type="dcterms:W3CDTF">2016-09-30T20:43:44Z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