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(T) Property\SCHAID_Access\SCHAID_2023\webSAV\"/>
    </mc:Choice>
  </mc:AlternateContent>
  <xr:revisionPtr revIDLastSave="0" documentId="13_ncr:1_{54F0AC9F-2762-499D-B4A4-B0D976B3219E}" xr6:coauthVersionLast="47" xr6:coauthVersionMax="47" xr10:uidLastSave="{00000000-0000-0000-0000-000000000000}"/>
  <bookViews>
    <workbookView xWindow="-120" yWindow="-120" windowWidth="29040" windowHeight="17640" xr2:uid="{700579D6-D566-4EB2-B0F4-46E89EB8A4BD}"/>
  </bookViews>
  <sheets>
    <sheet name="sysadj2023 Oct 10, 2023" sheetId="4" r:id="rId1"/>
    <sheet name="sysadj2023sectors cert 10-10-23" sheetId="3" r:id="rId2"/>
  </sheets>
  <definedNames>
    <definedName name="_xlnm.Print_Area" localSheetId="0">'sysadj2023 Oct 10, 2023'!$A$8:$G$252</definedName>
    <definedName name="_xlnm.Print_Area" localSheetId="1">'sysadj2023sectors cert 10-10-23'!$A$6:$AJ$250</definedName>
    <definedName name="_xlnm.Print_Titles" localSheetId="0">'sysadj2023 Oct 10, 2023'!$1:$7</definedName>
    <definedName name="_xlnm.Print_Titles" localSheetId="1">'sysadj2023sectors cert 10-10-23'!$1:$5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2" i="4" l="1"/>
  <c r="E252" i="4"/>
  <c r="F252" i="4" s="1"/>
  <c r="D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AM250" i="3"/>
  <c r="AL250" i="3"/>
  <c r="AK250" i="3"/>
  <c r="AI250" i="3"/>
  <c r="AH250" i="3"/>
  <c r="AJ250" i="3" s="1"/>
  <c r="AG250" i="3"/>
  <c r="AF250" i="3"/>
  <c r="AE250" i="3" s="1"/>
  <c r="AD250" i="3"/>
  <c r="AC250" i="3" s="1"/>
  <c r="Z250" i="3"/>
  <c r="AB250" i="3" s="1"/>
  <c r="Y250" i="3"/>
  <c r="U250" i="3"/>
  <c r="W250" i="3" s="1"/>
  <c r="T250" i="3"/>
  <c r="S250" i="3" s="1"/>
  <c r="P250" i="3"/>
  <c r="R250" i="3" s="1"/>
  <c r="O250" i="3"/>
  <c r="K250" i="3"/>
  <c r="AG253" i="3" s="1"/>
  <c r="J250" i="3"/>
  <c r="I250" i="3" s="1"/>
  <c r="H250" i="3"/>
  <c r="G250" i="3" s="1"/>
  <c r="F250" i="3"/>
  <c r="AG258" i="3" s="1"/>
  <c r="AJ249" i="3"/>
  <c r="AE249" i="3"/>
  <c r="AC249" i="3"/>
  <c r="AB249" i="3"/>
  <c r="AA249" i="3"/>
  <c r="X249" i="3"/>
  <c r="W249" i="3"/>
  <c r="V249" i="3"/>
  <c r="S249" i="3"/>
  <c r="R249" i="3"/>
  <c r="Q249" i="3"/>
  <c r="N249" i="3"/>
  <c r="M249" i="3"/>
  <c r="L249" i="3"/>
  <c r="I249" i="3"/>
  <c r="G249" i="3"/>
  <c r="E249" i="3"/>
  <c r="AJ248" i="3"/>
  <c r="AE248" i="3"/>
  <c r="AC248" i="3"/>
  <c r="AB248" i="3"/>
  <c r="AA248" i="3"/>
  <c r="X248" i="3"/>
  <c r="W248" i="3"/>
  <c r="V248" i="3"/>
  <c r="S248" i="3"/>
  <c r="R248" i="3"/>
  <c r="Q248" i="3"/>
  <c r="N248" i="3"/>
  <c r="M248" i="3"/>
  <c r="L248" i="3"/>
  <c r="I248" i="3"/>
  <c r="G248" i="3"/>
  <c r="E248" i="3"/>
  <c r="AJ247" i="3"/>
  <c r="AE247" i="3"/>
  <c r="AC247" i="3"/>
  <c r="AB247" i="3"/>
  <c r="AA247" i="3"/>
  <c r="X247" i="3"/>
  <c r="W247" i="3"/>
  <c r="V247" i="3"/>
  <c r="S247" i="3"/>
  <c r="R247" i="3"/>
  <c r="Q247" i="3"/>
  <c r="N247" i="3"/>
  <c r="M247" i="3"/>
  <c r="L247" i="3"/>
  <c r="I247" i="3"/>
  <c r="G247" i="3"/>
  <c r="E247" i="3"/>
  <c r="AJ246" i="3"/>
  <c r="AE246" i="3"/>
  <c r="AC246" i="3"/>
  <c r="AB246" i="3"/>
  <c r="AA246" i="3"/>
  <c r="X246" i="3"/>
  <c r="W246" i="3"/>
  <c r="V246" i="3"/>
  <c r="S246" i="3"/>
  <c r="R246" i="3"/>
  <c r="Q246" i="3"/>
  <c r="N246" i="3"/>
  <c r="M246" i="3"/>
  <c r="L246" i="3"/>
  <c r="I246" i="3"/>
  <c r="G246" i="3"/>
  <c r="E246" i="3"/>
  <c r="AJ245" i="3"/>
  <c r="AE245" i="3"/>
  <c r="AC245" i="3"/>
  <c r="AB245" i="3"/>
  <c r="AA245" i="3"/>
  <c r="X245" i="3"/>
  <c r="W245" i="3"/>
  <c r="V245" i="3"/>
  <c r="S245" i="3"/>
  <c r="R245" i="3"/>
  <c r="Q245" i="3"/>
  <c r="N245" i="3"/>
  <c r="M245" i="3"/>
  <c r="L245" i="3"/>
  <c r="I245" i="3"/>
  <c r="G245" i="3"/>
  <c r="E245" i="3"/>
  <c r="AJ244" i="3"/>
  <c r="AE244" i="3"/>
  <c r="AC244" i="3"/>
  <c r="AB244" i="3"/>
  <c r="AA244" i="3"/>
  <c r="X244" i="3"/>
  <c r="W244" i="3"/>
  <c r="V244" i="3"/>
  <c r="S244" i="3"/>
  <c r="R244" i="3"/>
  <c r="Q244" i="3"/>
  <c r="N244" i="3"/>
  <c r="M244" i="3"/>
  <c r="L244" i="3"/>
  <c r="I244" i="3"/>
  <c r="G244" i="3"/>
  <c r="E244" i="3"/>
  <c r="AJ243" i="3"/>
  <c r="AE243" i="3"/>
  <c r="AC243" i="3"/>
  <c r="AB243" i="3"/>
  <c r="AA243" i="3"/>
  <c r="X243" i="3"/>
  <c r="W243" i="3"/>
  <c r="V243" i="3"/>
  <c r="S243" i="3"/>
  <c r="R243" i="3"/>
  <c r="Q243" i="3"/>
  <c r="N243" i="3"/>
  <c r="M243" i="3"/>
  <c r="L243" i="3"/>
  <c r="I243" i="3"/>
  <c r="G243" i="3"/>
  <c r="E243" i="3"/>
  <c r="AJ242" i="3"/>
  <c r="AE242" i="3"/>
  <c r="AC242" i="3"/>
  <c r="AB242" i="3"/>
  <c r="AA242" i="3"/>
  <c r="X242" i="3"/>
  <c r="W242" i="3"/>
  <c r="V242" i="3"/>
  <c r="S242" i="3"/>
  <c r="R242" i="3"/>
  <c r="Q242" i="3"/>
  <c r="N242" i="3"/>
  <c r="M242" i="3"/>
  <c r="L242" i="3"/>
  <c r="I242" i="3"/>
  <c r="G242" i="3"/>
  <c r="E242" i="3"/>
  <c r="AJ241" i="3"/>
  <c r="AE241" i="3"/>
  <c r="AC241" i="3"/>
  <c r="AB241" i="3"/>
  <c r="AA241" i="3"/>
  <c r="X241" i="3"/>
  <c r="W241" i="3"/>
  <c r="V241" i="3"/>
  <c r="S241" i="3"/>
  <c r="R241" i="3"/>
  <c r="Q241" i="3"/>
  <c r="N241" i="3"/>
  <c r="M241" i="3"/>
  <c r="L241" i="3"/>
  <c r="I241" i="3"/>
  <c r="G241" i="3"/>
  <c r="E241" i="3"/>
  <c r="AJ240" i="3"/>
  <c r="AE240" i="3"/>
  <c r="AC240" i="3"/>
  <c r="AB240" i="3"/>
  <c r="AA240" i="3"/>
  <c r="X240" i="3"/>
  <c r="W240" i="3"/>
  <c r="V240" i="3"/>
  <c r="S240" i="3"/>
  <c r="R240" i="3"/>
  <c r="Q240" i="3"/>
  <c r="N240" i="3"/>
  <c r="M240" i="3"/>
  <c r="L240" i="3"/>
  <c r="I240" i="3"/>
  <c r="G240" i="3"/>
  <c r="E240" i="3"/>
  <c r="AJ239" i="3"/>
  <c r="AE239" i="3"/>
  <c r="AC239" i="3"/>
  <c r="AB239" i="3"/>
  <c r="AA239" i="3"/>
  <c r="X239" i="3"/>
  <c r="W239" i="3"/>
  <c r="V239" i="3"/>
  <c r="S239" i="3"/>
  <c r="R239" i="3"/>
  <c r="Q239" i="3"/>
  <c r="N239" i="3"/>
  <c r="M239" i="3"/>
  <c r="L239" i="3"/>
  <c r="I239" i="3"/>
  <c r="G239" i="3"/>
  <c r="E239" i="3"/>
  <c r="AJ238" i="3"/>
  <c r="AE238" i="3"/>
  <c r="AC238" i="3"/>
  <c r="AB238" i="3"/>
  <c r="AA238" i="3"/>
  <c r="X238" i="3"/>
  <c r="W238" i="3"/>
  <c r="V238" i="3"/>
  <c r="S238" i="3"/>
  <c r="R238" i="3"/>
  <c r="Q238" i="3"/>
  <c r="N238" i="3"/>
  <c r="M238" i="3"/>
  <c r="L238" i="3"/>
  <c r="I238" i="3"/>
  <c r="G238" i="3"/>
  <c r="E238" i="3"/>
  <c r="AJ237" i="3"/>
  <c r="AE237" i="3"/>
  <c r="AC237" i="3"/>
  <c r="AB237" i="3"/>
  <c r="AA237" i="3"/>
  <c r="X237" i="3"/>
  <c r="W237" i="3"/>
  <c r="V237" i="3"/>
  <c r="S237" i="3"/>
  <c r="R237" i="3"/>
  <c r="Q237" i="3"/>
  <c r="N237" i="3"/>
  <c r="M237" i="3"/>
  <c r="L237" i="3"/>
  <c r="I237" i="3"/>
  <c r="G237" i="3"/>
  <c r="E237" i="3"/>
  <c r="AJ236" i="3"/>
  <c r="AE236" i="3"/>
  <c r="AC236" i="3"/>
  <c r="AB236" i="3"/>
  <c r="AA236" i="3"/>
  <c r="X236" i="3"/>
  <c r="W236" i="3"/>
  <c r="V236" i="3"/>
  <c r="S236" i="3"/>
  <c r="R236" i="3"/>
  <c r="Q236" i="3"/>
  <c r="N236" i="3"/>
  <c r="M236" i="3"/>
  <c r="L236" i="3"/>
  <c r="I236" i="3"/>
  <c r="G236" i="3"/>
  <c r="E236" i="3"/>
  <c r="AJ235" i="3"/>
  <c r="AE235" i="3"/>
  <c r="AC235" i="3"/>
  <c r="AB235" i="3"/>
  <c r="AA235" i="3"/>
  <c r="X235" i="3"/>
  <c r="W235" i="3"/>
  <c r="V235" i="3"/>
  <c r="S235" i="3"/>
  <c r="R235" i="3"/>
  <c r="Q235" i="3"/>
  <c r="N235" i="3"/>
  <c r="M235" i="3"/>
  <c r="L235" i="3"/>
  <c r="I235" i="3"/>
  <c r="G235" i="3"/>
  <c r="E235" i="3"/>
  <c r="AJ234" i="3"/>
  <c r="AE234" i="3"/>
  <c r="AC234" i="3"/>
  <c r="AB234" i="3"/>
  <c r="AA234" i="3"/>
  <c r="X234" i="3"/>
  <c r="W234" i="3"/>
  <c r="V234" i="3"/>
  <c r="S234" i="3"/>
  <c r="R234" i="3"/>
  <c r="Q234" i="3"/>
  <c r="N234" i="3"/>
  <c r="M234" i="3"/>
  <c r="L234" i="3"/>
  <c r="I234" i="3"/>
  <c r="G234" i="3"/>
  <c r="E234" i="3"/>
  <c r="AJ233" i="3"/>
  <c r="AE233" i="3"/>
  <c r="AC233" i="3"/>
  <c r="AB233" i="3"/>
  <c r="AA233" i="3"/>
  <c r="X233" i="3"/>
  <c r="W233" i="3"/>
  <c r="V233" i="3"/>
  <c r="S233" i="3"/>
  <c r="R233" i="3"/>
  <c r="Q233" i="3"/>
  <c r="N233" i="3"/>
  <c r="M233" i="3"/>
  <c r="L233" i="3"/>
  <c r="I233" i="3"/>
  <c r="G233" i="3"/>
  <c r="E233" i="3"/>
  <c r="AJ232" i="3"/>
  <c r="AE232" i="3"/>
  <c r="AC232" i="3"/>
  <c r="AB232" i="3"/>
  <c r="AA232" i="3"/>
  <c r="X232" i="3"/>
  <c r="W232" i="3"/>
  <c r="V232" i="3"/>
  <c r="S232" i="3"/>
  <c r="R232" i="3"/>
  <c r="Q232" i="3"/>
  <c r="N232" i="3"/>
  <c r="M232" i="3"/>
  <c r="L232" i="3"/>
  <c r="I232" i="3"/>
  <c r="G232" i="3"/>
  <c r="E232" i="3"/>
  <c r="AJ231" i="3"/>
  <c r="AE231" i="3"/>
  <c r="AC231" i="3"/>
  <c r="AB231" i="3"/>
  <c r="AA231" i="3"/>
  <c r="X231" i="3"/>
  <c r="W231" i="3"/>
  <c r="V231" i="3"/>
  <c r="S231" i="3"/>
  <c r="R231" i="3"/>
  <c r="Q231" i="3"/>
  <c r="N231" i="3"/>
  <c r="M231" i="3"/>
  <c r="L231" i="3"/>
  <c r="I231" i="3"/>
  <c r="G231" i="3"/>
  <c r="E231" i="3"/>
  <c r="AJ230" i="3"/>
  <c r="AE230" i="3"/>
  <c r="AC230" i="3"/>
  <c r="AB230" i="3"/>
  <c r="AA230" i="3"/>
  <c r="X230" i="3"/>
  <c r="W230" i="3"/>
  <c r="V230" i="3"/>
  <c r="S230" i="3"/>
  <c r="R230" i="3"/>
  <c r="Q230" i="3"/>
  <c r="N230" i="3"/>
  <c r="M230" i="3"/>
  <c r="L230" i="3"/>
  <c r="I230" i="3"/>
  <c r="G230" i="3"/>
  <c r="E230" i="3"/>
  <c r="AJ229" i="3"/>
  <c r="AE229" i="3"/>
  <c r="AC229" i="3"/>
  <c r="AB229" i="3"/>
  <c r="AA229" i="3"/>
  <c r="X229" i="3"/>
  <c r="W229" i="3"/>
  <c r="V229" i="3"/>
  <c r="S229" i="3"/>
  <c r="R229" i="3"/>
  <c r="Q229" i="3"/>
  <c r="N229" i="3"/>
  <c r="M229" i="3"/>
  <c r="L229" i="3"/>
  <c r="I229" i="3"/>
  <c r="G229" i="3"/>
  <c r="E229" i="3"/>
  <c r="AJ228" i="3"/>
  <c r="AE228" i="3"/>
  <c r="AC228" i="3"/>
  <c r="AB228" i="3"/>
  <c r="AA228" i="3"/>
  <c r="X228" i="3"/>
  <c r="W228" i="3"/>
  <c r="V228" i="3"/>
  <c r="S228" i="3"/>
  <c r="R228" i="3"/>
  <c r="Q228" i="3"/>
  <c r="N228" i="3"/>
  <c r="M228" i="3"/>
  <c r="L228" i="3"/>
  <c r="I228" i="3"/>
  <c r="G228" i="3"/>
  <c r="E228" i="3"/>
  <c r="AJ227" i="3"/>
  <c r="AE227" i="3"/>
  <c r="AC227" i="3"/>
  <c r="AB227" i="3"/>
  <c r="AA227" i="3"/>
  <c r="X227" i="3"/>
  <c r="W227" i="3"/>
  <c r="V227" i="3"/>
  <c r="S227" i="3"/>
  <c r="R227" i="3"/>
  <c r="Q227" i="3"/>
  <c r="N227" i="3"/>
  <c r="M227" i="3"/>
  <c r="L227" i="3"/>
  <c r="I227" i="3"/>
  <c r="G227" i="3"/>
  <c r="E227" i="3"/>
  <c r="AJ226" i="3"/>
  <c r="AE226" i="3"/>
  <c r="AC226" i="3"/>
  <c r="AB226" i="3"/>
  <c r="AA226" i="3"/>
  <c r="X226" i="3"/>
  <c r="W226" i="3"/>
  <c r="V226" i="3"/>
  <c r="S226" i="3"/>
  <c r="R226" i="3"/>
  <c r="Q226" i="3"/>
  <c r="N226" i="3"/>
  <c r="M226" i="3"/>
  <c r="L226" i="3"/>
  <c r="I226" i="3"/>
  <c r="G226" i="3"/>
  <c r="E226" i="3"/>
  <c r="AJ225" i="3"/>
  <c r="AE225" i="3"/>
  <c r="AC225" i="3"/>
  <c r="AB225" i="3"/>
  <c r="AA225" i="3"/>
  <c r="X225" i="3"/>
  <c r="W225" i="3"/>
  <c r="V225" i="3"/>
  <c r="S225" i="3"/>
  <c r="R225" i="3"/>
  <c r="Q225" i="3"/>
  <c r="N225" i="3"/>
  <c r="M225" i="3"/>
  <c r="L225" i="3"/>
  <c r="I225" i="3"/>
  <c r="G225" i="3"/>
  <c r="E225" i="3"/>
  <c r="AJ224" i="3"/>
  <c r="AE224" i="3"/>
  <c r="AC224" i="3"/>
  <c r="AB224" i="3"/>
  <c r="AA224" i="3"/>
  <c r="X224" i="3"/>
  <c r="W224" i="3"/>
  <c r="V224" i="3"/>
  <c r="S224" i="3"/>
  <c r="R224" i="3"/>
  <c r="Q224" i="3"/>
  <c r="N224" i="3"/>
  <c r="M224" i="3"/>
  <c r="L224" i="3"/>
  <c r="I224" i="3"/>
  <c r="G224" i="3"/>
  <c r="E224" i="3"/>
  <c r="AJ223" i="3"/>
  <c r="AE223" i="3"/>
  <c r="AC223" i="3"/>
  <c r="AB223" i="3"/>
  <c r="AA223" i="3"/>
  <c r="X223" i="3"/>
  <c r="W223" i="3"/>
  <c r="V223" i="3"/>
  <c r="S223" i="3"/>
  <c r="R223" i="3"/>
  <c r="Q223" i="3"/>
  <c r="N223" i="3"/>
  <c r="M223" i="3"/>
  <c r="L223" i="3"/>
  <c r="I223" i="3"/>
  <c r="G223" i="3"/>
  <c r="E223" i="3"/>
  <c r="AJ222" i="3"/>
  <c r="AE222" i="3"/>
  <c r="AC222" i="3"/>
  <c r="AB222" i="3"/>
  <c r="AA222" i="3"/>
  <c r="X222" i="3"/>
  <c r="W222" i="3"/>
  <c r="V222" i="3"/>
  <c r="S222" i="3"/>
  <c r="R222" i="3"/>
  <c r="Q222" i="3"/>
  <c r="N222" i="3"/>
  <c r="M222" i="3"/>
  <c r="L222" i="3"/>
  <c r="I222" i="3"/>
  <c r="G222" i="3"/>
  <c r="E222" i="3"/>
  <c r="AJ221" i="3"/>
  <c r="AE221" i="3"/>
  <c r="AC221" i="3"/>
  <c r="AB221" i="3"/>
  <c r="AA221" i="3"/>
  <c r="X221" i="3"/>
  <c r="W221" i="3"/>
  <c r="V221" i="3"/>
  <c r="S221" i="3"/>
  <c r="R221" i="3"/>
  <c r="Q221" i="3"/>
  <c r="N221" i="3"/>
  <c r="M221" i="3"/>
  <c r="L221" i="3"/>
  <c r="I221" i="3"/>
  <c r="G221" i="3"/>
  <c r="E221" i="3"/>
  <c r="AJ220" i="3"/>
  <c r="AE220" i="3"/>
  <c r="AC220" i="3"/>
  <c r="AB220" i="3"/>
  <c r="AA220" i="3"/>
  <c r="X220" i="3"/>
  <c r="W220" i="3"/>
  <c r="V220" i="3"/>
  <c r="S220" i="3"/>
  <c r="R220" i="3"/>
  <c r="Q220" i="3"/>
  <c r="N220" i="3"/>
  <c r="M220" i="3"/>
  <c r="L220" i="3"/>
  <c r="I220" i="3"/>
  <c r="G220" i="3"/>
  <c r="E220" i="3"/>
  <c r="AJ219" i="3"/>
  <c r="AE219" i="3"/>
  <c r="AC219" i="3"/>
  <c r="AB219" i="3"/>
  <c r="AA219" i="3"/>
  <c r="X219" i="3"/>
  <c r="W219" i="3"/>
  <c r="V219" i="3"/>
  <c r="S219" i="3"/>
  <c r="R219" i="3"/>
  <c r="Q219" i="3"/>
  <c r="N219" i="3"/>
  <c r="M219" i="3"/>
  <c r="L219" i="3"/>
  <c r="I219" i="3"/>
  <c r="G219" i="3"/>
  <c r="E219" i="3"/>
  <c r="AJ218" i="3"/>
  <c r="AE218" i="3"/>
  <c r="AC218" i="3"/>
  <c r="AB218" i="3"/>
  <c r="AA218" i="3"/>
  <c r="X218" i="3"/>
  <c r="W218" i="3"/>
  <c r="V218" i="3"/>
  <c r="S218" i="3"/>
  <c r="R218" i="3"/>
  <c r="Q218" i="3"/>
  <c r="N218" i="3"/>
  <c r="M218" i="3"/>
  <c r="L218" i="3"/>
  <c r="I218" i="3"/>
  <c r="G218" i="3"/>
  <c r="E218" i="3"/>
  <c r="AJ217" i="3"/>
  <c r="AE217" i="3"/>
  <c r="AC217" i="3"/>
  <c r="AB217" i="3"/>
  <c r="AA217" i="3"/>
  <c r="X217" i="3"/>
  <c r="W217" i="3"/>
  <c r="V217" i="3"/>
  <c r="S217" i="3"/>
  <c r="R217" i="3"/>
  <c r="Q217" i="3"/>
  <c r="N217" i="3"/>
  <c r="M217" i="3"/>
  <c r="L217" i="3"/>
  <c r="I217" i="3"/>
  <c r="G217" i="3"/>
  <c r="E217" i="3"/>
  <c r="AJ216" i="3"/>
  <c r="AE216" i="3"/>
  <c r="AC216" i="3"/>
  <c r="AB216" i="3"/>
  <c r="AA216" i="3"/>
  <c r="X216" i="3"/>
  <c r="W216" i="3"/>
  <c r="V216" i="3"/>
  <c r="S216" i="3"/>
  <c r="R216" i="3"/>
  <c r="Q216" i="3"/>
  <c r="N216" i="3"/>
  <c r="M216" i="3"/>
  <c r="L216" i="3"/>
  <c r="I216" i="3"/>
  <c r="G216" i="3"/>
  <c r="E216" i="3"/>
  <c r="AJ215" i="3"/>
  <c r="AE215" i="3"/>
  <c r="AC215" i="3"/>
  <c r="AB215" i="3"/>
  <c r="AA215" i="3"/>
  <c r="X215" i="3"/>
  <c r="W215" i="3"/>
  <c r="V215" i="3"/>
  <c r="S215" i="3"/>
  <c r="R215" i="3"/>
  <c r="Q215" i="3"/>
  <c r="N215" i="3"/>
  <c r="M215" i="3"/>
  <c r="L215" i="3"/>
  <c r="I215" i="3"/>
  <c r="G215" i="3"/>
  <c r="E215" i="3"/>
  <c r="AJ214" i="3"/>
  <c r="AE214" i="3"/>
  <c r="AC214" i="3"/>
  <c r="AB214" i="3"/>
  <c r="AA214" i="3"/>
  <c r="X214" i="3"/>
  <c r="W214" i="3"/>
  <c r="V214" i="3"/>
  <c r="S214" i="3"/>
  <c r="R214" i="3"/>
  <c r="Q214" i="3"/>
  <c r="N214" i="3"/>
  <c r="M214" i="3"/>
  <c r="L214" i="3"/>
  <c r="I214" i="3"/>
  <c r="G214" i="3"/>
  <c r="E214" i="3"/>
  <c r="AJ213" i="3"/>
  <c r="AE213" i="3"/>
  <c r="AC213" i="3"/>
  <c r="AB213" i="3"/>
  <c r="AA213" i="3"/>
  <c r="X213" i="3"/>
  <c r="W213" i="3"/>
  <c r="V213" i="3"/>
  <c r="S213" i="3"/>
  <c r="R213" i="3"/>
  <c r="Q213" i="3"/>
  <c r="N213" i="3"/>
  <c r="M213" i="3"/>
  <c r="L213" i="3"/>
  <c r="I213" i="3"/>
  <c r="G213" i="3"/>
  <c r="E213" i="3"/>
  <c r="AJ212" i="3"/>
  <c r="AE212" i="3"/>
  <c r="AC212" i="3"/>
  <c r="AB212" i="3"/>
  <c r="AA212" i="3"/>
  <c r="X212" i="3"/>
  <c r="W212" i="3"/>
  <c r="V212" i="3"/>
  <c r="S212" i="3"/>
  <c r="R212" i="3"/>
  <c r="Q212" i="3"/>
  <c r="N212" i="3"/>
  <c r="M212" i="3"/>
  <c r="L212" i="3"/>
  <c r="I212" i="3"/>
  <c r="G212" i="3"/>
  <c r="E212" i="3"/>
  <c r="AJ211" i="3"/>
  <c r="AE211" i="3"/>
  <c r="AC211" i="3"/>
  <c r="AB211" i="3"/>
  <c r="AA211" i="3"/>
  <c r="X211" i="3"/>
  <c r="W211" i="3"/>
  <c r="V211" i="3"/>
  <c r="S211" i="3"/>
  <c r="R211" i="3"/>
  <c r="Q211" i="3"/>
  <c r="N211" i="3"/>
  <c r="M211" i="3"/>
  <c r="L211" i="3"/>
  <c r="I211" i="3"/>
  <c r="G211" i="3"/>
  <c r="E211" i="3"/>
  <c r="AJ210" i="3"/>
  <c r="AE210" i="3"/>
  <c r="AC210" i="3"/>
  <c r="AB210" i="3"/>
  <c r="AA210" i="3"/>
  <c r="X210" i="3"/>
  <c r="W210" i="3"/>
  <c r="V210" i="3"/>
  <c r="S210" i="3"/>
  <c r="R210" i="3"/>
  <c r="Q210" i="3"/>
  <c r="N210" i="3"/>
  <c r="M210" i="3"/>
  <c r="L210" i="3"/>
  <c r="I210" i="3"/>
  <c r="G210" i="3"/>
  <c r="E210" i="3"/>
  <c r="AJ209" i="3"/>
  <c r="AE209" i="3"/>
  <c r="AC209" i="3"/>
  <c r="AB209" i="3"/>
  <c r="AA209" i="3"/>
  <c r="X209" i="3"/>
  <c r="W209" i="3"/>
  <c r="V209" i="3"/>
  <c r="S209" i="3"/>
  <c r="R209" i="3"/>
  <c r="Q209" i="3"/>
  <c r="N209" i="3"/>
  <c r="M209" i="3"/>
  <c r="L209" i="3"/>
  <c r="I209" i="3"/>
  <c r="G209" i="3"/>
  <c r="E209" i="3"/>
  <c r="AJ208" i="3"/>
  <c r="AE208" i="3"/>
  <c r="AC208" i="3"/>
  <c r="AB208" i="3"/>
  <c r="AA208" i="3"/>
  <c r="X208" i="3"/>
  <c r="W208" i="3"/>
  <c r="V208" i="3"/>
  <c r="S208" i="3"/>
  <c r="R208" i="3"/>
  <c r="Q208" i="3"/>
  <c r="N208" i="3"/>
  <c r="M208" i="3"/>
  <c r="L208" i="3"/>
  <c r="I208" i="3"/>
  <c r="G208" i="3"/>
  <c r="E208" i="3"/>
  <c r="AJ207" i="3"/>
  <c r="AE207" i="3"/>
  <c r="AC207" i="3"/>
  <c r="AB207" i="3"/>
  <c r="AA207" i="3"/>
  <c r="X207" i="3"/>
  <c r="W207" i="3"/>
  <c r="V207" i="3"/>
  <c r="S207" i="3"/>
  <c r="R207" i="3"/>
  <c r="Q207" i="3"/>
  <c r="N207" i="3"/>
  <c r="M207" i="3"/>
  <c r="L207" i="3"/>
  <c r="I207" i="3"/>
  <c r="G207" i="3"/>
  <c r="E207" i="3"/>
  <c r="AJ206" i="3"/>
  <c r="AE206" i="3"/>
  <c r="AC206" i="3"/>
  <c r="AB206" i="3"/>
  <c r="AA206" i="3"/>
  <c r="X206" i="3"/>
  <c r="W206" i="3"/>
  <c r="V206" i="3"/>
  <c r="S206" i="3"/>
  <c r="R206" i="3"/>
  <c r="Q206" i="3"/>
  <c r="N206" i="3"/>
  <c r="M206" i="3"/>
  <c r="L206" i="3"/>
  <c r="I206" i="3"/>
  <c r="G206" i="3"/>
  <c r="E206" i="3"/>
  <c r="AJ205" i="3"/>
  <c r="AE205" i="3"/>
  <c r="AC205" i="3"/>
  <c r="AB205" i="3"/>
  <c r="AA205" i="3"/>
  <c r="X205" i="3"/>
  <c r="W205" i="3"/>
  <c r="V205" i="3"/>
  <c r="S205" i="3"/>
  <c r="R205" i="3"/>
  <c r="Q205" i="3"/>
  <c r="N205" i="3"/>
  <c r="M205" i="3"/>
  <c r="L205" i="3"/>
  <c r="I205" i="3"/>
  <c r="G205" i="3"/>
  <c r="E205" i="3"/>
  <c r="AJ204" i="3"/>
  <c r="AE204" i="3"/>
  <c r="AC204" i="3"/>
  <c r="AB204" i="3"/>
  <c r="AA204" i="3"/>
  <c r="X204" i="3"/>
  <c r="W204" i="3"/>
  <c r="V204" i="3"/>
  <c r="S204" i="3"/>
  <c r="R204" i="3"/>
  <c r="Q204" i="3"/>
  <c r="N204" i="3"/>
  <c r="M204" i="3"/>
  <c r="L204" i="3"/>
  <c r="I204" i="3"/>
  <c r="G204" i="3"/>
  <c r="E204" i="3"/>
  <c r="AJ203" i="3"/>
  <c r="AE203" i="3"/>
  <c r="AC203" i="3"/>
  <c r="AB203" i="3"/>
  <c r="AA203" i="3"/>
  <c r="X203" i="3"/>
  <c r="W203" i="3"/>
  <c r="V203" i="3"/>
  <c r="S203" i="3"/>
  <c r="R203" i="3"/>
  <c r="Q203" i="3"/>
  <c r="N203" i="3"/>
  <c r="M203" i="3"/>
  <c r="L203" i="3"/>
  <c r="I203" i="3"/>
  <c r="G203" i="3"/>
  <c r="E203" i="3"/>
  <c r="AJ202" i="3"/>
  <c r="AE202" i="3"/>
  <c r="AC202" i="3"/>
  <c r="AB202" i="3"/>
  <c r="AA202" i="3"/>
  <c r="X202" i="3"/>
  <c r="W202" i="3"/>
  <c r="V202" i="3"/>
  <c r="S202" i="3"/>
  <c r="R202" i="3"/>
  <c r="Q202" i="3"/>
  <c r="N202" i="3"/>
  <c r="M202" i="3"/>
  <c r="L202" i="3"/>
  <c r="I202" i="3"/>
  <c r="G202" i="3"/>
  <c r="E202" i="3"/>
  <c r="AJ201" i="3"/>
  <c r="AE201" i="3"/>
  <c r="AC201" i="3"/>
  <c r="AB201" i="3"/>
  <c r="AA201" i="3"/>
  <c r="X201" i="3"/>
  <c r="W201" i="3"/>
  <c r="V201" i="3"/>
  <c r="S201" i="3"/>
  <c r="R201" i="3"/>
  <c r="Q201" i="3"/>
  <c r="N201" i="3"/>
  <c r="M201" i="3"/>
  <c r="L201" i="3"/>
  <c r="I201" i="3"/>
  <c r="G201" i="3"/>
  <c r="E201" i="3"/>
  <c r="AJ200" i="3"/>
  <c r="AE200" i="3"/>
  <c r="AC200" i="3"/>
  <c r="AB200" i="3"/>
  <c r="AA200" i="3"/>
  <c r="X200" i="3"/>
  <c r="W200" i="3"/>
  <c r="V200" i="3"/>
  <c r="S200" i="3"/>
  <c r="R200" i="3"/>
  <c r="Q200" i="3"/>
  <c r="N200" i="3"/>
  <c r="M200" i="3"/>
  <c r="L200" i="3"/>
  <c r="I200" i="3"/>
  <c r="G200" i="3"/>
  <c r="E200" i="3"/>
  <c r="AJ199" i="3"/>
  <c r="AE199" i="3"/>
  <c r="AC199" i="3"/>
  <c r="AB199" i="3"/>
  <c r="AA199" i="3"/>
  <c r="X199" i="3"/>
  <c r="W199" i="3"/>
  <c r="V199" i="3"/>
  <c r="S199" i="3"/>
  <c r="R199" i="3"/>
  <c r="Q199" i="3"/>
  <c r="N199" i="3"/>
  <c r="M199" i="3"/>
  <c r="L199" i="3"/>
  <c r="I199" i="3"/>
  <c r="G199" i="3"/>
  <c r="E199" i="3"/>
  <c r="AJ198" i="3"/>
  <c r="AE198" i="3"/>
  <c r="AC198" i="3"/>
  <c r="AB198" i="3"/>
  <c r="AA198" i="3"/>
  <c r="X198" i="3"/>
  <c r="W198" i="3"/>
  <c r="V198" i="3"/>
  <c r="S198" i="3"/>
  <c r="R198" i="3"/>
  <c r="Q198" i="3"/>
  <c r="N198" i="3"/>
  <c r="M198" i="3"/>
  <c r="L198" i="3"/>
  <c r="I198" i="3"/>
  <c r="G198" i="3"/>
  <c r="E198" i="3"/>
  <c r="AJ197" i="3"/>
  <c r="AE197" i="3"/>
  <c r="AC197" i="3"/>
  <c r="AB197" i="3"/>
  <c r="AA197" i="3"/>
  <c r="X197" i="3"/>
  <c r="W197" i="3"/>
  <c r="V197" i="3"/>
  <c r="S197" i="3"/>
  <c r="R197" i="3"/>
  <c r="Q197" i="3"/>
  <c r="N197" i="3"/>
  <c r="M197" i="3"/>
  <c r="L197" i="3"/>
  <c r="I197" i="3"/>
  <c r="G197" i="3"/>
  <c r="E197" i="3"/>
  <c r="AJ196" i="3"/>
  <c r="AE196" i="3"/>
  <c r="AC196" i="3"/>
  <c r="AB196" i="3"/>
  <c r="AA196" i="3"/>
  <c r="X196" i="3"/>
  <c r="W196" i="3"/>
  <c r="V196" i="3"/>
  <c r="S196" i="3"/>
  <c r="R196" i="3"/>
  <c r="Q196" i="3"/>
  <c r="N196" i="3"/>
  <c r="M196" i="3"/>
  <c r="L196" i="3"/>
  <c r="I196" i="3"/>
  <c r="G196" i="3"/>
  <c r="E196" i="3"/>
  <c r="AJ195" i="3"/>
  <c r="AE195" i="3"/>
  <c r="AC195" i="3"/>
  <c r="AB195" i="3"/>
  <c r="AA195" i="3"/>
  <c r="X195" i="3"/>
  <c r="W195" i="3"/>
  <c r="V195" i="3"/>
  <c r="S195" i="3"/>
  <c r="R195" i="3"/>
  <c r="Q195" i="3"/>
  <c r="N195" i="3"/>
  <c r="M195" i="3"/>
  <c r="L195" i="3"/>
  <c r="I195" i="3"/>
  <c r="G195" i="3"/>
  <c r="E195" i="3"/>
  <c r="AJ194" i="3"/>
  <c r="AE194" i="3"/>
  <c r="AC194" i="3"/>
  <c r="AB194" i="3"/>
  <c r="AA194" i="3"/>
  <c r="X194" i="3"/>
  <c r="W194" i="3"/>
  <c r="V194" i="3"/>
  <c r="S194" i="3"/>
  <c r="R194" i="3"/>
  <c r="Q194" i="3"/>
  <c r="N194" i="3"/>
  <c r="M194" i="3"/>
  <c r="L194" i="3"/>
  <c r="I194" i="3"/>
  <c r="G194" i="3"/>
  <c r="E194" i="3"/>
  <c r="AJ193" i="3"/>
  <c r="AE193" i="3"/>
  <c r="AC193" i="3"/>
  <c r="AB193" i="3"/>
  <c r="AA193" i="3"/>
  <c r="X193" i="3"/>
  <c r="W193" i="3"/>
  <c r="V193" i="3"/>
  <c r="S193" i="3"/>
  <c r="R193" i="3"/>
  <c r="Q193" i="3"/>
  <c r="N193" i="3"/>
  <c r="M193" i="3"/>
  <c r="L193" i="3"/>
  <c r="I193" i="3"/>
  <c r="G193" i="3"/>
  <c r="E193" i="3"/>
  <c r="AJ192" i="3"/>
  <c r="AE192" i="3"/>
  <c r="AC192" i="3"/>
  <c r="AB192" i="3"/>
  <c r="AA192" i="3"/>
  <c r="X192" i="3"/>
  <c r="W192" i="3"/>
  <c r="V192" i="3"/>
  <c r="S192" i="3"/>
  <c r="R192" i="3"/>
  <c r="Q192" i="3"/>
  <c r="N192" i="3"/>
  <c r="M192" i="3"/>
  <c r="L192" i="3"/>
  <c r="I192" i="3"/>
  <c r="G192" i="3"/>
  <c r="E192" i="3"/>
  <c r="AJ191" i="3"/>
  <c r="AE191" i="3"/>
  <c r="AC191" i="3"/>
  <c r="AB191" i="3"/>
  <c r="AA191" i="3"/>
  <c r="X191" i="3"/>
  <c r="W191" i="3"/>
  <c r="V191" i="3"/>
  <c r="S191" i="3"/>
  <c r="R191" i="3"/>
  <c r="Q191" i="3"/>
  <c r="N191" i="3"/>
  <c r="M191" i="3"/>
  <c r="L191" i="3"/>
  <c r="I191" i="3"/>
  <c r="G191" i="3"/>
  <c r="E191" i="3"/>
  <c r="AJ190" i="3"/>
  <c r="AE190" i="3"/>
  <c r="AC190" i="3"/>
  <c r="AB190" i="3"/>
  <c r="AA190" i="3"/>
  <c r="X190" i="3"/>
  <c r="W190" i="3"/>
  <c r="V190" i="3"/>
  <c r="S190" i="3"/>
  <c r="R190" i="3"/>
  <c r="Q190" i="3"/>
  <c r="N190" i="3"/>
  <c r="M190" i="3"/>
  <c r="L190" i="3"/>
  <c r="I190" i="3"/>
  <c r="G190" i="3"/>
  <c r="E190" i="3"/>
  <c r="AJ189" i="3"/>
  <c r="AE189" i="3"/>
  <c r="AC189" i="3"/>
  <c r="AB189" i="3"/>
  <c r="AA189" i="3"/>
  <c r="X189" i="3"/>
  <c r="W189" i="3"/>
  <c r="V189" i="3"/>
  <c r="S189" i="3"/>
  <c r="R189" i="3"/>
  <c r="Q189" i="3"/>
  <c r="N189" i="3"/>
  <c r="M189" i="3"/>
  <c r="L189" i="3"/>
  <c r="I189" i="3"/>
  <c r="G189" i="3"/>
  <c r="E189" i="3"/>
  <c r="AJ188" i="3"/>
  <c r="AE188" i="3"/>
  <c r="AC188" i="3"/>
  <c r="AB188" i="3"/>
  <c r="AA188" i="3"/>
  <c r="X188" i="3"/>
  <c r="W188" i="3"/>
  <c r="V188" i="3"/>
  <c r="S188" i="3"/>
  <c r="R188" i="3"/>
  <c r="Q188" i="3"/>
  <c r="N188" i="3"/>
  <c r="M188" i="3"/>
  <c r="L188" i="3"/>
  <c r="I188" i="3"/>
  <c r="G188" i="3"/>
  <c r="E188" i="3"/>
  <c r="AJ187" i="3"/>
  <c r="AE187" i="3"/>
  <c r="AC187" i="3"/>
  <c r="AB187" i="3"/>
  <c r="AA187" i="3"/>
  <c r="X187" i="3"/>
  <c r="W187" i="3"/>
  <c r="V187" i="3"/>
  <c r="S187" i="3"/>
  <c r="R187" i="3"/>
  <c r="Q187" i="3"/>
  <c r="N187" i="3"/>
  <c r="M187" i="3"/>
  <c r="L187" i="3"/>
  <c r="I187" i="3"/>
  <c r="G187" i="3"/>
  <c r="E187" i="3"/>
  <c r="AJ186" i="3"/>
  <c r="AE186" i="3"/>
  <c r="AC186" i="3"/>
  <c r="AB186" i="3"/>
  <c r="AA186" i="3"/>
  <c r="X186" i="3"/>
  <c r="W186" i="3"/>
  <c r="V186" i="3"/>
  <c r="S186" i="3"/>
  <c r="R186" i="3"/>
  <c r="Q186" i="3"/>
  <c r="N186" i="3"/>
  <c r="M186" i="3"/>
  <c r="L186" i="3"/>
  <c r="I186" i="3"/>
  <c r="G186" i="3"/>
  <c r="E186" i="3"/>
  <c r="AJ185" i="3"/>
  <c r="AE185" i="3"/>
  <c r="AC185" i="3"/>
  <c r="AB185" i="3"/>
  <c r="AA185" i="3"/>
  <c r="X185" i="3"/>
  <c r="W185" i="3"/>
  <c r="V185" i="3"/>
  <c r="S185" i="3"/>
  <c r="R185" i="3"/>
  <c r="Q185" i="3"/>
  <c r="N185" i="3"/>
  <c r="M185" i="3"/>
  <c r="L185" i="3"/>
  <c r="I185" i="3"/>
  <c r="G185" i="3"/>
  <c r="E185" i="3"/>
  <c r="AJ184" i="3"/>
  <c r="AE184" i="3"/>
  <c r="AC184" i="3"/>
  <c r="AB184" i="3"/>
  <c r="AA184" i="3"/>
  <c r="X184" i="3"/>
  <c r="W184" i="3"/>
  <c r="V184" i="3"/>
  <c r="S184" i="3"/>
  <c r="R184" i="3"/>
  <c r="Q184" i="3"/>
  <c r="N184" i="3"/>
  <c r="M184" i="3"/>
  <c r="L184" i="3"/>
  <c r="I184" i="3"/>
  <c r="G184" i="3"/>
  <c r="E184" i="3"/>
  <c r="AJ183" i="3"/>
  <c r="AE183" i="3"/>
  <c r="AC183" i="3"/>
  <c r="AB183" i="3"/>
  <c r="AA183" i="3"/>
  <c r="X183" i="3"/>
  <c r="W183" i="3"/>
  <c r="V183" i="3"/>
  <c r="S183" i="3"/>
  <c r="R183" i="3"/>
  <c r="Q183" i="3"/>
  <c r="N183" i="3"/>
  <c r="M183" i="3"/>
  <c r="L183" i="3"/>
  <c r="I183" i="3"/>
  <c r="G183" i="3"/>
  <c r="E183" i="3"/>
  <c r="AJ182" i="3"/>
  <c r="AE182" i="3"/>
  <c r="AC182" i="3"/>
  <c r="AB182" i="3"/>
  <c r="AA182" i="3"/>
  <c r="X182" i="3"/>
  <c r="W182" i="3"/>
  <c r="V182" i="3"/>
  <c r="S182" i="3"/>
  <c r="R182" i="3"/>
  <c r="Q182" i="3"/>
  <c r="N182" i="3"/>
  <c r="M182" i="3"/>
  <c r="L182" i="3"/>
  <c r="I182" i="3"/>
  <c r="G182" i="3"/>
  <c r="E182" i="3"/>
  <c r="AJ181" i="3"/>
  <c r="AE181" i="3"/>
  <c r="AC181" i="3"/>
  <c r="AB181" i="3"/>
  <c r="AA181" i="3"/>
  <c r="X181" i="3"/>
  <c r="W181" i="3"/>
  <c r="V181" i="3"/>
  <c r="S181" i="3"/>
  <c r="R181" i="3"/>
  <c r="Q181" i="3"/>
  <c r="N181" i="3"/>
  <c r="M181" i="3"/>
  <c r="L181" i="3"/>
  <c r="I181" i="3"/>
  <c r="G181" i="3"/>
  <c r="E181" i="3"/>
  <c r="AJ180" i="3"/>
  <c r="AE180" i="3"/>
  <c r="AC180" i="3"/>
  <c r="AB180" i="3"/>
  <c r="AA180" i="3"/>
  <c r="X180" i="3"/>
  <c r="W180" i="3"/>
  <c r="V180" i="3"/>
  <c r="S180" i="3"/>
  <c r="R180" i="3"/>
  <c r="Q180" i="3"/>
  <c r="N180" i="3"/>
  <c r="M180" i="3"/>
  <c r="L180" i="3"/>
  <c r="I180" i="3"/>
  <c r="G180" i="3"/>
  <c r="E180" i="3"/>
  <c r="AJ179" i="3"/>
  <c r="AE179" i="3"/>
  <c r="AC179" i="3"/>
  <c r="AB179" i="3"/>
  <c r="AA179" i="3"/>
  <c r="X179" i="3"/>
  <c r="W179" i="3"/>
  <c r="V179" i="3"/>
  <c r="S179" i="3"/>
  <c r="R179" i="3"/>
  <c r="Q179" i="3"/>
  <c r="N179" i="3"/>
  <c r="M179" i="3"/>
  <c r="L179" i="3"/>
  <c r="I179" i="3"/>
  <c r="G179" i="3"/>
  <c r="E179" i="3"/>
  <c r="AJ178" i="3"/>
  <c r="AE178" i="3"/>
  <c r="AC178" i="3"/>
  <c r="AB178" i="3"/>
  <c r="AA178" i="3"/>
  <c r="X178" i="3"/>
  <c r="W178" i="3"/>
  <c r="V178" i="3"/>
  <c r="S178" i="3"/>
  <c r="R178" i="3"/>
  <c r="Q178" i="3"/>
  <c r="N178" i="3"/>
  <c r="M178" i="3"/>
  <c r="L178" i="3"/>
  <c r="I178" i="3"/>
  <c r="G178" i="3"/>
  <c r="E178" i="3"/>
  <c r="AJ177" i="3"/>
  <c r="AE177" i="3"/>
  <c r="AC177" i="3"/>
  <c r="AB177" i="3"/>
  <c r="AA177" i="3"/>
  <c r="X177" i="3"/>
  <c r="W177" i="3"/>
  <c r="V177" i="3"/>
  <c r="S177" i="3"/>
  <c r="R177" i="3"/>
  <c r="Q177" i="3"/>
  <c r="N177" i="3"/>
  <c r="M177" i="3"/>
  <c r="L177" i="3"/>
  <c r="I177" i="3"/>
  <c r="G177" i="3"/>
  <c r="E177" i="3"/>
  <c r="AJ176" i="3"/>
  <c r="AE176" i="3"/>
  <c r="AC176" i="3"/>
  <c r="AB176" i="3"/>
  <c r="AA176" i="3"/>
  <c r="X176" i="3"/>
  <c r="W176" i="3"/>
  <c r="V176" i="3"/>
  <c r="S176" i="3"/>
  <c r="R176" i="3"/>
  <c r="Q176" i="3"/>
  <c r="N176" i="3"/>
  <c r="M176" i="3"/>
  <c r="L176" i="3"/>
  <c r="I176" i="3"/>
  <c r="G176" i="3"/>
  <c r="E176" i="3"/>
  <c r="AJ175" i="3"/>
  <c r="AE175" i="3"/>
  <c r="AC175" i="3"/>
  <c r="AB175" i="3"/>
  <c r="AA175" i="3"/>
  <c r="X175" i="3"/>
  <c r="W175" i="3"/>
  <c r="V175" i="3"/>
  <c r="S175" i="3"/>
  <c r="R175" i="3"/>
  <c r="Q175" i="3"/>
  <c r="N175" i="3"/>
  <c r="M175" i="3"/>
  <c r="L175" i="3"/>
  <c r="I175" i="3"/>
  <c r="G175" i="3"/>
  <c r="E175" i="3"/>
  <c r="AJ174" i="3"/>
  <c r="AE174" i="3"/>
  <c r="AC174" i="3"/>
  <c r="AB174" i="3"/>
  <c r="AA174" i="3"/>
  <c r="X174" i="3"/>
  <c r="W174" i="3"/>
  <c r="V174" i="3"/>
  <c r="S174" i="3"/>
  <c r="R174" i="3"/>
  <c r="Q174" i="3"/>
  <c r="N174" i="3"/>
  <c r="M174" i="3"/>
  <c r="L174" i="3"/>
  <c r="I174" i="3"/>
  <c r="G174" i="3"/>
  <c r="E174" i="3"/>
  <c r="AJ173" i="3"/>
  <c r="AE173" i="3"/>
  <c r="AC173" i="3"/>
  <c r="AB173" i="3"/>
  <c r="AA173" i="3"/>
  <c r="X173" i="3"/>
  <c r="W173" i="3"/>
  <c r="V173" i="3"/>
  <c r="S173" i="3"/>
  <c r="R173" i="3"/>
  <c r="Q173" i="3"/>
  <c r="N173" i="3"/>
  <c r="M173" i="3"/>
  <c r="L173" i="3"/>
  <c r="I173" i="3"/>
  <c r="G173" i="3"/>
  <c r="E173" i="3"/>
  <c r="AJ172" i="3"/>
  <c r="AE172" i="3"/>
  <c r="AC172" i="3"/>
  <c r="AB172" i="3"/>
  <c r="AA172" i="3"/>
  <c r="X172" i="3"/>
  <c r="W172" i="3"/>
  <c r="V172" i="3"/>
  <c r="S172" i="3"/>
  <c r="R172" i="3"/>
  <c r="Q172" i="3"/>
  <c r="N172" i="3"/>
  <c r="M172" i="3"/>
  <c r="L172" i="3"/>
  <c r="I172" i="3"/>
  <c r="G172" i="3"/>
  <c r="E172" i="3"/>
  <c r="AJ171" i="3"/>
  <c r="AE171" i="3"/>
  <c r="AC171" i="3"/>
  <c r="AB171" i="3"/>
  <c r="AA171" i="3"/>
  <c r="X171" i="3"/>
  <c r="W171" i="3"/>
  <c r="V171" i="3"/>
  <c r="S171" i="3"/>
  <c r="R171" i="3"/>
  <c r="Q171" i="3"/>
  <c r="N171" i="3"/>
  <c r="M171" i="3"/>
  <c r="L171" i="3"/>
  <c r="I171" i="3"/>
  <c r="G171" i="3"/>
  <c r="E171" i="3"/>
  <c r="AJ170" i="3"/>
  <c r="AE170" i="3"/>
  <c r="AC170" i="3"/>
  <c r="AB170" i="3"/>
  <c r="AA170" i="3"/>
  <c r="X170" i="3"/>
  <c r="W170" i="3"/>
  <c r="V170" i="3"/>
  <c r="S170" i="3"/>
  <c r="R170" i="3"/>
  <c r="Q170" i="3"/>
  <c r="N170" i="3"/>
  <c r="M170" i="3"/>
  <c r="L170" i="3"/>
  <c r="I170" i="3"/>
  <c r="G170" i="3"/>
  <c r="E170" i="3"/>
  <c r="AJ169" i="3"/>
  <c r="AE169" i="3"/>
  <c r="AC169" i="3"/>
  <c r="AB169" i="3"/>
  <c r="AA169" i="3"/>
  <c r="X169" i="3"/>
  <c r="W169" i="3"/>
  <c r="V169" i="3"/>
  <c r="S169" i="3"/>
  <c r="R169" i="3"/>
  <c r="Q169" i="3"/>
  <c r="N169" i="3"/>
  <c r="M169" i="3"/>
  <c r="L169" i="3"/>
  <c r="I169" i="3"/>
  <c r="G169" i="3"/>
  <c r="E169" i="3"/>
  <c r="AJ168" i="3"/>
  <c r="AE168" i="3"/>
  <c r="AC168" i="3"/>
  <c r="AB168" i="3"/>
  <c r="AA168" i="3"/>
  <c r="X168" i="3"/>
  <c r="W168" i="3"/>
  <c r="V168" i="3"/>
  <c r="S168" i="3"/>
  <c r="R168" i="3"/>
  <c r="Q168" i="3"/>
  <c r="N168" i="3"/>
  <c r="M168" i="3"/>
  <c r="L168" i="3"/>
  <c r="I168" i="3"/>
  <c r="G168" i="3"/>
  <c r="E168" i="3"/>
  <c r="AJ167" i="3"/>
  <c r="AE167" i="3"/>
  <c r="AC167" i="3"/>
  <c r="AB167" i="3"/>
  <c r="AA167" i="3"/>
  <c r="X167" i="3"/>
  <c r="W167" i="3"/>
  <c r="V167" i="3"/>
  <c r="S167" i="3"/>
  <c r="R167" i="3"/>
  <c r="Q167" i="3"/>
  <c r="N167" i="3"/>
  <c r="M167" i="3"/>
  <c r="L167" i="3"/>
  <c r="I167" i="3"/>
  <c r="G167" i="3"/>
  <c r="E167" i="3"/>
  <c r="AJ166" i="3"/>
  <c r="AE166" i="3"/>
  <c r="AC166" i="3"/>
  <c r="AB166" i="3"/>
  <c r="AA166" i="3"/>
  <c r="X166" i="3"/>
  <c r="W166" i="3"/>
  <c r="V166" i="3"/>
  <c r="S166" i="3"/>
  <c r="R166" i="3"/>
  <c r="Q166" i="3"/>
  <c r="N166" i="3"/>
  <c r="M166" i="3"/>
  <c r="L166" i="3"/>
  <c r="I166" i="3"/>
  <c r="G166" i="3"/>
  <c r="E166" i="3"/>
  <c r="AJ165" i="3"/>
  <c r="AE165" i="3"/>
  <c r="AC165" i="3"/>
  <c r="AB165" i="3"/>
  <c r="AA165" i="3"/>
  <c r="X165" i="3"/>
  <c r="W165" i="3"/>
  <c r="V165" i="3"/>
  <c r="S165" i="3"/>
  <c r="R165" i="3"/>
  <c r="Q165" i="3"/>
  <c r="N165" i="3"/>
  <c r="M165" i="3"/>
  <c r="L165" i="3"/>
  <c r="I165" i="3"/>
  <c r="G165" i="3"/>
  <c r="E165" i="3"/>
  <c r="AJ164" i="3"/>
  <c r="AE164" i="3"/>
  <c r="AC164" i="3"/>
  <c r="AB164" i="3"/>
  <c r="AA164" i="3"/>
  <c r="X164" i="3"/>
  <c r="W164" i="3"/>
  <c r="V164" i="3"/>
  <c r="S164" i="3"/>
  <c r="R164" i="3"/>
  <c r="Q164" i="3"/>
  <c r="N164" i="3"/>
  <c r="M164" i="3"/>
  <c r="L164" i="3"/>
  <c r="I164" i="3"/>
  <c r="G164" i="3"/>
  <c r="E164" i="3"/>
  <c r="AJ163" i="3"/>
  <c r="AE163" i="3"/>
  <c r="AC163" i="3"/>
  <c r="AB163" i="3"/>
  <c r="AA163" i="3"/>
  <c r="X163" i="3"/>
  <c r="W163" i="3"/>
  <c r="V163" i="3"/>
  <c r="S163" i="3"/>
  <c r="R163" i="3"/>
  <c r="Q163" i="3"/>
  <c r="N163" i="3"/>
  <c r="M163" i="3"/>
  <c r="L163" i="3"/>
  <c r="I163" i="3"/>
  <c r="G163" i="3"/>
  <c r="E163" i="3"/>
  <c r="AJ162" i="3"/>
  <c r="AE162" i="3"/>
  <c r="AC162" i="3"/>
  <c r="AB162" i="3"/>
  <c r="AA162" i="3"/>
  <c r="X162" i="3"/>
  <c r="W162" i="3"/>
  <c r="V162" i="3"/>
  <c r="S162" i="3"/>
  <c r="R162" i="3"/>
  <c r="Q162" i="3"/>
  <c r="N162" i="3"/>
  <c r="M162" i="3"/>
  <c r="L162" i="3"/>
  <c r="I162" i="3"/>
  <c r="G162" i="3"/>
  <c r="E162" i="3"/>
  <c r="AJ161" i="3"/>
  <c r="AE161" i="3"/>
  <c r="AC161" i="3"/>
  <c r="AB161" i="3"/>
  <c r="AA161" i="3"/>
  <c r="X161" i="3"/>
  <c r="W161" i="3"/>
  <c r="V161" i="3"/>
  <c r="S161" i="3"/>
  <c r="R161" i="3"/>
  <c r="Q161" i="3"/>
  <c r="N161" i="3"/>
  <c r="M161" i="3"/>
  <c r="L161" i="3"/>
  <c r="I161" i="3"/>
  <c r="G161" i="3"/>
  <c r="E161" i="3"/>
  <c r="AJ160" i="3"/>
  <c r="AE160" i="3"/>
  <c r="AC160" i="3"/>
  <c r="AB160" i="3"/>
  <c r="AA160" i="3"/>
  <c r="X160" i="3"/>
  <c r="W160" i="3"/>
  <c r="V160" i="3"/>
  <c r="S160" i="3"/>
  <c r="R160" i="3"/>
  <c r="Q160" i="3"/>
  <c r="N160" i="3"/>
  <c r="M160" i="3"/>
  <c r="L160" i="3"/>
  <c r="I160" i="3"/>
  <c r="G160" i="3"/>
  <c r="E160" i="3"/>
  <c r="AJ159" i="3"/>
  <c r="AE159" i="3"/>
  <c r="AC159" i="3"/>
  <c r="AB159" i="3"/>
  <c r="AA159" i="3"/>
  <c r="X159" i="3"/>
  <c r="W159" i="3"/>
  <c r="V159" i="3"/>
  <c r="S159" i="3"/>
  <c r="R159" i="3"/>
  <c r="Q159" i="3"/>
  <c r="N159" i="3"/>
  <c r="M159" i="3"/>
  <c r="L159" i="3"/>
  <c r="I159" i="3"/>
  <c r="G159" i="3"/>
  <c r="E159" i="3"/>
  <c r="AJ158" i="3"/>
  <c r="AE158" i="3"/>
  <c r="AC158" i="3"/>
  <c r="AB158" i="3"/>
  <c r="AA158" i="3"/>
  <c r="X158" i="3"/>
  <c r="W158" i="3"/>
  <c r="V158" i="3"/>
  <c r="S158" i="3"/>
  <c r="R158" i="3"/>
  <c r="Q158" i="3"/>
  <c r="N158" i="3"/>
  <c r="M158" i="3"/>
  <c r="L158" i="3"/>
  <c r="I158" i="3"/>
  <c r="G158" i="3"/>
  <c r="E158" i="3"/>
  <c r="AJ157" i="3"/>
  <c r="AE157" i="3"/>
  <c r="AC157" i="3"/>
  <c r="AB157" i="3"/>
  <c r="AA157" i="3"/>
  <c r="X157" i="3"/>
  <c r="W157" i="3"/>
  <c r="V157" i="3"/>
  <c r="S157" i="3"/>
  <c r="R157" i="3"/>
  <c r="Q157" i="3"/>
  <c r="N157" i="3"/>
  <c r="M157" i="3"/>
  <c r="L157" i="3"/>
  <c r="I157" i="3"/>
  <c r="G157" i="3"/>
  <c r="E157" i="3"/>
  <c r="AJ156" i="3"/>
  <c r="AE156" i="3"/>
  <c r="AC156" i="3"/>
  <c r="AB156" i="3"/>
  <c r="AA156" i="3"/>
  <c r="X156" i="3"/>
  <c r="W156" i="3"/>
  <c r="V156" i="3"/>
  <c r="S156" i="3"/>
  <c r="R156" i="3"/>
  <c r="Q156" i="3"/>
  <c r="N156" i="3"/>
  <c r="M156" i="3"/>
  <c r="L156" i="3"/>
  <c r="I156" i="3"/>
  <c r="G156" i="3"/>
  <c r="E156" i="3"/>
  <c r="AJ155" i="3"/>
  <c r="AE155" i="3"/>
  <c r="AC155" i="3"/>
  <c r="AB155" i="3"/>
  <c r="AA155" i="3"/>
  <c r="X155" i="3"/>
  <c r="W155" i="3"/>
  <c r="V155" i="3"/>
  <c r="S155" i="3"/>
  <c r="R155" i="3"/>
  <c r="Q155" i="3"/>
  <c r="N155" i="3"/>
  <c r="M155" i="3"/>
  <c r="L155" i="3"/>
  <c r="I155" i="3"/>
  <c r="G155" i="3"/>
  <c r="E155" i="3"/>
  <c r="AJ154" i="3"/>
  <c r="AE154" i="3"/>
  <c r="AC154" i="3"/>
  <c r="AB154" i="3"/>
  <c r="AA154" i="3"/>
  <c r="X154" i="3"/>
  <c r="W154" i="3"/>
  <c r="V154" i="3"/>
  <c r="S154" i="3"/>
  <c r="R154" i="3"/>
  <c r="Q154" i="3"/>
  <c r="N154" i="3"/>
  <c r="M154" i="3"/>
  <c r="L154" i="3"/>
  <c r="I154" i="3"/>
  <c r="G154" i="3"/>
  <c r="E154" i="3"/>
  <c r="AJ153" i="3"/>
  <c r="AE153" i="3"/>
  <c r="AC153" i="3"/>
  <c r="AB153" i="3"/>
  <c r="AA153" i="3"/>
  <c r="X153" i="3"/>
  <c r="W153" i="3"/>
  <c r="V153" i="3"/>
  <c r="S153" i="3"/>
  <c r="R153" i="3"/>
  <c r="Q153" i="3"/>
  <c r="N153" i="3"/>
  <c r="M153" i="3"/>
  <c r="L153" i="3"/>
  <c r="I153" i="3"/>
  <c r="G153" i="3"/>
  <c r="E153" i="3"/>
  <c r="AJ152" i="3"/>
  <c r="AE152" i="3"/>
  <c r="AC152" i="3"/>
  <c r="AB152" i="3"/>
  <c r="AA152" i="3"/>
  <c r="X152" i="3"/>
  <c r="W152" i="3"/>
  <c r="V152" i="3"/>
  <c r="S152" i="3"/>
  <c r="R152" i="3"/>
  <c r="Q152" i="3"/>
  <c r="N152" i="3"/>
  <c r="M152" i="3"/>
  <c r="L152" i="3"/>
  <c r="I152" i="3"/>
  <c r="G152" i="3"/>
  <c r="E152" i="3"/>
  <c r="AJ151" i="3"/>
  <c r="AE151" i="3"/>
  <c r="AC151" i="3"/>
  <c r="AB151" i="3"/>
  <c r="AA151" i="3"/>
  <c r="X151" i="3"/>
  <c r="W151" i="3"/>
  <c r="V151" i="3"/>
  <c r="S151" i="3"/>
  <c r="R151" i="3"/>
  <c r="Q151" i="3"/>
  <c r="N151" i="3"/>
  <c r="M151" i="3"/>
  <c r="L151" i="3"/>
  <c r="I151" i="3"/>
  <c r="G151" i="3"/>
  <c r="E151" i="3"/>
  <c r="AJ150" i="3"/>
  <c r="AE150" i="3"/>
  <c r="AC150" i="3"/>
  <c r="AB150" i="3"/>
  <c r="AA150" i="3"/>
  <c r="X150" i="3"/>
  <c r="W150" i="3"/>
  <c r="V150" i="3"/>
  <c r="S150" i="3"/>
  <c r="R150" i="3"/>
  <c r="Q150" i="3"/>
  <c r="N150" i="3"/>
  <c r="M150" i="3"/>
  <c r="L150" i="3"/>
  <c r="I150" i="3"/>
  <c r="G150" i="3"/>
  <c r="E150" i="3"/>
  <c r="AJ149" i="3"/>
  <c r="AE149" i="3"/>
  <c r="AC149" i="3"/>
  <c r="AB149" i="3"/>
  <c r="AA149" i="3"/>
  <c r="X149" i="3"/>
  <c r="W149" i="3"/>
  <c r="V149" i="3"/>
  <c r="S149" i="3"/>
  <c r="R149" i="3"/>
  <c r="Q149" i="3"/>
  <c r="N149" i="3"/>
  <c r="M149" i="3"/>
  <c r="L149" i="3"/>
  <c r="I149" i="3"/>
  <c r="G149" i="3"/>
  <c r="E149" i="3"/>
  <c r="AJ148" i="3"/>
  <c r="AE148" i="3"/>
  <c r="AC148" i="3"/>
  <c r="AB148" i="3"/>
  <c r="AA148" i="3"/>
  <c r="X148" i="3"/>
  <c r="W148" i="3"/>
  <c r="V148" i="3"/>
  <c r="S148" i="3"/>
  <c r="R148" i="3"/>
  <c r="Q148" i="3"/>
  <c r="N148" i="3"/>
  <c r="M148" i="3"/>
  <c r="L148" i="3"/>
  <c r="I148" i="3"/>
  <c r="G148" i="3"/>
  <c r="E148" i="3"/>
  <c r="AJ147" i="3"/>
  <c r="AE147" i="3"/>
  <c r="AC147" i="3"/>
  <c r="AB147" i="3"/>
  <c r="AA147" i="3"/>
  <c r="X147" i="3"/>
  <c r="W147" i="3"/>
  <c r="V147" i="3"/>
  <c r="S147" i="3"/>
  <c r="R147" i="3"/>
  <c r="Q147" i="3"/>
  <c r="N147" i="3"/>
  <c r="M147" i="3"/>
  <c r="L147" i="3"/>
  <c r="I147" i="3"/>
  <c r="G147" i="3"/>
  <c r="E147" i="3"/>
  <c r="AJ146" i="3"/>
  <c r="AE146" i="3"/>
  <c r="AC146" i="3"/>
  <c r="AB146" i="3"/>
  <c r="AA146" i="3"/>
  <c r="X146" i="3"/>
  <c r="W146" i="3"/>
  <c r="V146" i="3"/>
  <c r="S146" i="3"/>
  <c r="R146" i="3"/>
  <c r="Q146" i="3"/>
  <c r="N146" i="3"/>
  <c r="M146" i="3"/>
  <c r="L146" i="3"/>
  <c r="I146" i="3"/>
  <c r="G146" i="3"/>
  <c r="E146" i="3"/>
  <c r="AJ145" i="3"/>
  <c r="AE145" i="3"/>
  <c r="AC145" i="3"/>
  <c r="AB145" i="3"/>
  <c r="AA145" i="3"/>
  <c r="X145" i="3"/>
  <c r="W145" i="3"/>
  <c r="V145" i="3"/>
  <c r="S145" i="3"/>
  <c r="R145" i="3"/>
  <c r="Q145" i="3"/>
  <c r="N145" i="3"/>
  <c r="M145" i="3"/>
  <c r="L145" i="3"/>
  <c r="I145" i="3"/>
  <c r="G145" i="3"/>
  <c r="E145" i="3"/>
  <c r="AJ144" i="3"/>
  <c r="AE144" i="3"/>
  <c r="AC144" i="3"/>
  <c r="AB144" i="3"/>
  <c r="AA144" i="3"/>
  <c r="X144" i="3"/>
  <c r="W144" i="3"/>
  <c r="V144" i="3"/>
  <c r="S144" i="3"/>
  <c r="R144" i="3"/>
  <c r="Q144" i="3"/>
  <c r="N144" i="3"/>
  <c r="M144" i="3"/>
  <c r="L144" i="3"/>
  <c r="I144" i="3"/>
  <c r="G144" i="3"/>
  <c r="E144" i="3"/>
  <c r="AJ143" i="3"/>
  <c r="AE143" i="3"/>
  <c r="AC143" i="3"/>
  <c r="AB143" i="3"/>
  <c r="AA143" i="3"/>
  <c r="X143" i="3"/>
  <c r="W143" i="3"/>
  <c r="V143" i="3"/>
  <c r="S143" i="3"/>
  <c r="R143" i="3"/>
  <c r="Q143" i="3"/>
  <c r="N143" i="3"/>
  <c r="M143" i="3"/>
  <c r="L143" i="3"/>
  <c r="I143" i="3"/>
  <c r="G143" i="3"/>
  <c r="E143" i="3"/>
  <c r="AJ142" i="3"/>
  <c r="AE142" i="3"/>
  <c r="AC142" i="3"/>
  <c r="AB142" i="3"/>
  <c r="AA142" i="3"/>
  <c r="X142" i="3"/>
  <c r="W142" i="3"/>
  <c r="V142" i="3"/>
  <c r="S142" i="3"/>
  <c r="R142" i="3"/>
  <c r="Q142" i="3"/>
  <c r="N142" i="3"/>
  <c r="M142" i="3"/>
  <c r="L142" i="3"/>
  <c r="I142" i="3"/>
  <c r="G142" i="3"/>
  <c r="E142" i="3"/>
  <c r="AJ141" i="3"/>
  <c r="AE141" i="3"/>
  <c r="AC141" i="3"/>
  <c r="AB141" i="3"/>
  <c r="AA141" i="3"/>
  <c r="X141" i="3"/>
  <c r="W141" i="3"/>
  <c r="V141" i="3"/>
  <c r="S141" i="3"/>
  <c r="R141" i="3"/>
  <c r="Q141" i="3"/>
  <c r="N141" i="3"/>
  <c r="M141" i="3"/>
  <c r="L141" i="3"/>
  <c r="I141" i="3"/>
  <c r="G141" i="3"/>
  <c r="E141" i="3"/>
  <c r="AJ140" i="3"/>
  <c r="AE140" i="3"/>
  <c r="AC140" i="3"/>
  <c r="AB140" i="3"/>
  <c r="AA140" i="3"/>
  <c r="X140" i="3"/>
  <c r="W140" i="3"/>
  <c r="V140" i="3"/>
  <c r="S140" i="3"/>
  <c r="R140" i="3"/>
  <c r="Q140" i="3"/>
  <c r="N140" i="3"/>
  <c r="M140" i="3"/>
  <c r="L140" i="3"/>
  <c r="I140" i="3"/>
  <c r="G140" i="3"/>
  <c r="E140" i="3"/>
  <c r="AJ139" i="3"/>
  <c r="AE139" i="3"/>
  <c r="AC139" i="3"/>
  <c r="AB139" i="3"/>
  <c r="AA139" i="3"/>
  <c r="X139" i="3"/>
  <c r="W139" i="3"/>
  <c r="V139" i="3"/>
  <c r="S139" i="3"/>
  <c r="R139" i="3"/>
  <c r="Q139" i="3"/>
  <c r="N139" i="3"/>
  <c r="M139" i="3"/>
  <c r="L139" i="3"/>
  <c r="I139" i="3"/>
  <c r="G139" i="3"/>
  <c r="E139" i="3"/>
  <c r="AJ138" i="3"/>
  <c r="AE138" i="3"/>
  <c r="AC138" i="3"/>
  <c r="AB138" i="3"/>
  <c r="AA138" i="3"/>
  <c r="X138" i="3"/>
  <c r="W138" i="3"/>
  <c r="V138" i="3"/>
  <c r="S138" i="3"/>
  <c r="R138" i="3"/>
  <c r="Q138" i="3"/>
  <c r="N138" i="3"/>
  <c r="M138" i="3"/>
  <c r="L138" i="3"/>
  <c r="I138" i="3"/>
  <c r="G138" i="3"/>
  <c r="E138" i="3"/>
  <c r="AJ137" i="3"/>
  <c r="AE137" i="3"/>
  <c r="AC137" i="3"/>
  <c r="AB137" i="3"/>
  <c r="AA137" i="3"/>
  <c r="X137" i="3"/>
  <c r="W137" i="3"/>
  <c r="V137" i="3"/>
  <c r="S137" i="3"/>
  <c r="R137" i="3"/>
  <c r="Q137" i="3"/>
  <c r="N137" i="3"/>
  <c r="M137" i="3"/>
  <c r="L137" i="3"/>
  <c r="I137" i="3"/>
  <c r="G137" i="3"/>
  <c r="E137" i="3"/>
  <c r="AJ136" i="3"/>
  <c r="AE136" i="3"/>
  <c r="AC136" i="3"/>
  <c r="AB136" i="3"/>
  <c r="AA136" i="3"/>
  <c r="X136" i="3"/>
  <c r="W136" i="3"/>
  <c r="V136" i="3"/>
  <c r="S136" i="3"/>
  <c r="R136" i="3"/>
  <c r="Q136" i="3"/>
  <c r="N136" i="3"/>
  <c r="M136" i="3"/>
  <c r="L136" i="3"/>
  <c r="I136" i="3"/>
  <c r="G136" i="3"/>
  <c r="E136" i="3"/>
  <c r="AJ135" i="3"/>
  <c r="AE135" i="3"/>
  <c r="AC135" i="3"/>
  <c r="AB135" i="3"/>
  <c r="AA135" i="3"/>
  <c r="X135" i="3"/>
  <c r="W135" i="3"/>
  <c r="V135" i="3"/>
  <c r="S135" i="3"/>
  <c r="R135" i="3"/>
  <c r="Q135" i="3"/>
  <c r="N135" i="3"/>
  <c r="M135" i="3"/>
  <c r="L135" i="3"/>
  <c r="I135" i="3"/>
  <c r="G135" i="3"/>
  <c r="E135" i="3"/>
  <c r="AJ134" i="3"/>
  <c r="AE134" i="3"/>
  <c r="AC134" i="3"/>
  <c r="AB134" i="3"/>
  <c r="AA134" i="3"/>
  <c r="X134" i="3"/>
  <c r="W134" i="3"/>
  <c r="V134" i="3"/>
  <c r="S134" i="3"/>
  <c r="R134" i="3"/>
  <c r="Q134" i="3"/>
  <c r="N134" i="3"/>
  <c r="M134" i="3"/>
  <c r="L134" i="3"/>
  <c r="I134" i="3"/>
  <c r="G134" i="3"/>
  <c r="E134" i="3"/>
  <c r="AJ133" i="3"/>
  <c r="AE133" i="3"/>
  <c r="AC133" i="3"/>
  <c r="AB133" i="3"/>
  <c r="AA133" i="3"/>
  <c r="X133" i="3"/>
  <c r="W133" i="3"/>
  <c r="V133" i="3"/>
  <c r="S133" i="3"/>
  <c r="R133" i="3"/>
  <c r="Q133" i="3"/>
  <c r="N133" i="3"/>
  <c r="M133" i="3"/>
  <c r="L133" i="3"/>
  <c r="I133" i="3"/>
  <c r="G133" i="3"/>
  <c r="E133" i="3"/>
  <c r="AJ132" i="3"/>
  <c r="AE132" i="3"/>
  <c r="AC132" i="3"/>
  <c r="AB132" i="3"/>
  <c r="AA132" i="3"/>
  <c r="X132" i="3"/>
  <c r="W132" i="3"/>
  <c r="V132" i="3"/>
  <c r="S132" i="3"/>
  <c r="R132" i="3"/>
  <c r="Q132" i="3"/>
  <c r="N132" i="3"/>
  <c r="M132" i="3"/>
  <c r="L132" i="3"/>
  <c r="I132" i="3"/>
  <c r="G132" i="3"/>
  <c r="E132" i="3"/>
  <c r="AJ131" i="3"/>
  <c r="AE131" i="3"/>
  <c r="AC131" i="3"/>
  <c r="AB131" i="3"/>
  <c r="AA131" i="3"/>
  <c r="X131" i="3"/>
  <c r="W131" i="3"/>
  <c r="V131" i="3"/>
  <c r="S131" i="3"/>
  <c r="R131" i="3"/>
  <c r="Q131" i="3"/>
  <c r="N131" i="3"/>
  <c r="M131" i="3"/>
  <c r="L131" i="3"/>
  <c r="I131" i="3"/>
  <c r="G131" i="3"/>
  <c r="E131" i="3"/>
  <c r="AJ130" i="3"/>
  <c r="AE130" i="3"/>
  <c r="AC130" i="3"/>
  <c r="AB130" i="3"/>
  <c r="AA130" i="3"/>
  <c r="X130" i="3"/>
  <c r="W130" i="3"/>
  <c r="V130" i="3"/>
  <c r="S130" i="3"/>
  <c r="R130" i="3"/>
  <c r="Q130" i="3"/>
  <c r="N130" i="3"/>
  <c r="M130" i="3"/>
  <c r="L130" i="3"/>
  <c r="I130" i="3"/>
  <c r="G130" i="3"/>
  <c r="E130" i="3"/>
  <c r="AJ129" i="3"/>
  <c r="AE129" i="3"/>
  <c r="AC129" i="3"/>
  <c r="AB129" i="3"/>
  <c r="AA129" i="3"/>
  <c r="X129" i="3"/>
  <c r="W129" i="3"/>
  <c r="V129" i="3"/>
  <c r="S129" i="3"/>
  <c r="R129" i="3"/>
  <c r="Q129" i="3"/>
  <c r="N129" i="3"/>
  <c r="M129" i="3"/>
  <c r="L129" i="3"/>
  <c r="I129" i="3"/>
  <c r="G129" i="3"/>
  <c r="E129" i="3"/>
  <c r="AJ128" i="3"/>
  <c r="AE128" i="3"/>
  <c r="AC128" i="3"/>
  <c r="AB128" i="3"/>
  <c r="AA128" i="3"/>
  <c r="X128" i="3"/>
  <c r="W128" i="3"/>
  <c r="V128" i="3"/>
  <c r="S128" i="3"/>
  <c r="R128" i="3"/>
  <c r="Q128" i="3"/>
  <c r="N128" i="3"/>
  <c r="M128" i="3"/>
  <c r="L128" i="3"/>
  <c r="I128" i="3"/>
  <c r="G128" i="3"/>
  <c r="E128" i="3"/>
  <c r="AJ127" i="3"/>
  <c r="AE127" i="3"/>
  <c r="AC127" i="3"/>
  <c r="AB127" i="3"/>
  <c r="AA127" i="3"/>
  <c r="X127" i="3"/>
  <c r="W127" i="3"/>
  <c r="V127" i="3"/>
  <c r="S127" i="3"/>
  <c r="R127" i="3"/>
  <c r="Q127" i="3"/>
  <c r="N127" i="3"/>
  <c r="M127" i="3"/>
  <c r="L127" i="3"/>
  <c r="I127" i="3"/>
  <c r="G127" i="3"/>
  <c r="E127" i="3"/>
  <c r="AJ126" i="3"/>
  <c r="AE126" i="3"/>
  <c r="AC126" i="3"/>
  <c r="AB126" i="3"/>
  <c r="AA126" i="3"/>
  <c r="X126" i="3"/>
  <c r="W126" i="3"/>
  <c r="V126" i="3"/>
  <c r="S126" i="3"/>
  <c r="R126" i="3"/>
  <c r="Q126" i="3"/>
  <c r="N126" i="3"/>
  <c r="M126" i="3"/>
  <c r="L126" i="3"/>
  <c r="I126" i="3"/>
  <c r="G126" i="3"/>
  <c r="E126" i="3"/>
  <c r="AJ125" i="3"/>
  <c r="AE125" i="3"/>
  <c r="AC125" i="3"/>
  <c r="AB125" i="3"/>
  <c r="AA125" i="3"/>
  <c r="X125" i="3"/>
  <c r="W125" i="3"/>
  <c r="V125" i="3"/>
  <c r="S125" i="3"/>
  <c r="R125" i="3"/>
  <c r="Q125" i="3"/>
  <c r="N125" i="3"/>
  <c r="M125" i="3"/>
  <c r="L125" i="3"/>
  <c r="I125" i="3"/>
  <c r="G125" i="3"/>
  <c r="E125" i="3"/>
  <c r="AJ124" i="3"/>
  <c r="AE124" i="3"/>
  <c r="AC124" i="3"/>
  <c r="AB124" i="3"/>
  <c r="AA124" i="3"/>
  <c r="X124" i="3"/>
  <c r="W124" i="3"/>
  <c r="V124" i="3"/>
  <c r="S124" i="3"/>
  <c r="R124" i="3"/>
  <c r="Q124" i="3"/>
  <c r="N124" i="3"/>
  <c r="M124" i="3"/>
  <c r="L124" i="3"/>
  <c r="I124" i="3"/>
  <c r="G124" i="3"/>
  <c r="E124" i="3"/>
  <c r="AJ123" i="3"/>
  <c r="AE123" i="3"/>
  <c r="AC123" i="3"/>
  <c r="AB123" i="3"/>
  <c r="AA123" i="3"/>
  <c r="X123" i="3"/>
  <c r="W123" i="3"/>
  <c r="V123" i="3"/>
  <c r="S123" i="3"/>
  <c r="R123" i="3"/>
  <c r="Q123" i="3"/>
  <c r="N123" i="3"/>
  <c r="M123" i="3"/>
  <c r="L123" i="3"/>
  <c r="I123" i="3"/>
  <c r="G123" i="3"/>
  <c r="E123" i="3"/>
  <c r="AJ122" i="3"/>
  <c r="AE122" i="3"/>
  <c r="AC122" i="3"/>
  <c r="AB122" i="3"/>
  <c r="AA122" i="3"/>
  <c r="X122" i="3"/>
  <c r="W122" i="3"/>
  <c r="V122" i="3"/>
  <c r="S122" i="3"/>
  <c r="R122" i="3"/>
  <c r="Q122" i="3"/>
  <c r="N122" i="3"/>
  <c r="M122" i="3"/>
  <c r="L122" i="3"/>
  <c r="I122" i="3"/>
  <c r="G122" i="3"/>
  <c r="E122" i="3"/>
  <c r="AJ121" i="3"/>
  <c r="AE121" i="3"/>
  <c r="AC121" i="3"/>
  <c r="AB121" i="3"/>
  <c r="AA121" i="3"/>
  <c r="X121" i="3"/>
  <c r="W121" i="3"/>
  <c r="V121" i="3"/>
  <c r="S121" i="3"/>
  <c r="R121" i="3"/>
  <c r="Q121" i="3"/>
  <c r="N121" i="3"/>
  <c r="M121" i="3"/>
  <c r="L121" i="3"/>
  <c r="I121" i="3"/>
  <c r="G121" i="3"/>
  <c r="E121" i="3"/>
  <c r="AJ120" i="3"/>
  <c r="AE120" i="3"/>
  <c r="AC120" i="3"/>
  <c r="AB120" i="3"/>
  <c r="AA120" i="3"/>
  <c r="X120" i="3"/>
  <c r="W120" i="3"/>
  <c r="V120" i="3"/>
  <c r="S120" i="3"/>
  <c r="R120" i="3"/>
  <c r="Q120" i="3"/>
  <c r="N120" i="3"/>
  <c r="M120" i="3"/>
  <c r="L120" i="3"/>
  <c r="I120" i="3"/>
  <c r="G120" i="3"/>
  <c r="E120" i="3"/>
  <c r="AJ119" i="3"/>
  <c r="AE119" i="3"/>
  <c r="AC119" i="3"/>
  <c r="AB119" i="3"/>
  <c r="AA119" i="3"/>
  <c r="X119" i="3"/>
  <c r="W119" i="3"/>
  <c r="V119" i="3"/>
  <c r="S119" i="3"/>
  <c r="R119" i="3"/>
  <c r="Q119" i="3"/>
  <c r="N119" i="3"/>
  <c r="M119" i="3"/>
  <c r="L119" i="3"/>
  <c r="I119" i="3"/>
  <c r="G119" i="3"/>
  <c r="E119" i="3"/>
  <c r="AJ118" i="3"/>
  <c r="AE118" i="3"/>
  <c r="AC118" i="3"/>
  <c r="AB118" i="3"/>
  <c r="AA118" i="3"/>
  <c r="X118" i="3"/>
  <c r="W118" i="3"/>
  <c r="V118" i="3"/>
  <c r="S118" i="3"/>
  <c r="R118" i="3"/>
  <c r="Q118" i="3"/>
  <c r="N118" i="3"/>
  <c r="M118" i="3"/>
  <c r="L118" i="3"/>
  <c r="I118" i="3"/>
  <c r="G118" i="3"/>
  <c r="E118" i="3"/>
  <c r="AJ117" i="3"/>
  <c r="AE117" i="3"/>
  <c r="AC117" i="3"/>
  <c r="AB117" i="3"/>
  <c r="AA117" i="3"/>
  <c r="X117" i="3"/>
  <c r="W117" i="3"/>
  <c r="V117" i="3"/>
  <c r="S117" i="3"/>
  <c r="R117" i="3"/>
  <c r="Q117" i="3"/>
  <c r="N117" i="3"/>
  <c r="M117" i="3"/>
  <c r="L117" i="3"/>
  <c r="I117" i="3"/>
  <c r="G117" i="3"/>
  <c r="E117" i="3"/>
  <c r="AJ116" i="3"/>
  <c r="AE116" i="3"/>
  <c r="AC116" i="3"/>
  <c r="AB116" i="3"/>
  <c r="AA116" i="3"/>
  <c r="X116" i="3"/>
  <c r="W116" i="3"/>
  <c r="V116" i="3"/>
  <c r="S116" i="3"/>
  <c r="R116" i="3"/>
  <c r="Q116" i="3"/>
  <c r="N116" i="3"/>
  <c r="M116" i="3"/>
  <c r="L116" i="3"/>
  <c r="I116" i="3"/>
  <c r="G116" i="3"/>
  <c r="E116" i="3"/>
  <c r="AJ115" i="3"/>
  <c r="AE115" i="3"/>
  <c r="AC115" i="3"/>
  <c r="AB115" i="3"/>
  <c r="AA115" i="3"/>
  <c r="X115" i="3"/>
  <c r="W115" i="3"/>
  <c r="V115" i="3"/>
  <c r="S115" i="3"/>
  <c r="R115" i="3"/>
  <c r="Q115" i="3"/>
  <c r="N115" i="3"/>
  <c r="M115" i="3"/>
  <c r="L115" i="3"/>
  <c r="I115" i="3"/>
  <c r="G115" i="3"/>
  <c r="E115" i="3"/>
  <c r="AJ114" i="3"/>
  <c r="AE114" i="3"/>
  <c r="AC114" i="3"/>
  <c r="AB114" i="3"/>
  <c r="AA114" i="3"/>
  <c r="X114" i="3"/>
  <c r="W114" i="3"/>
  <c r="V114" i="3"/>
  <c r="S114" i="3"/>
  <c r="R114" i="3"/>
  <c r="Q114" i="3"/>
  <c r="N114" i="3"/>
  <c r="M114" i="3"/>
  <c r="L114" i="3"/>
  <c r="I114" i="3"/>
  <c r="G114" i="3"/>
  <c r="E114" i="3"/>
  <c r="AJ113" i="3"/>
  <c r="AE113" i="3"/>
  <c r="AC113" i="3"/>
  <c r="AB113" i="3"/>
  <c r="AA113" i="3"/>
  <c r="X113" i="3"/>
  <c r="W113" i="3"/>
  <c r="V113" i="3"/>
  <c r="S113" i="3"/>
  <c r="R113" i="3"/>
  <c r="Q113" i="3"/>
  <c r="N113" i="3"/>
  <c r="M113" i="3"/>
  <c r="L113" i="3"/>
  <c r="I113" i="3"/>
  <c r="G113" i="3"/>
  <c r="E113" i="3"/>
  <c r="AJ112" i="3"/>
  <c r="AE112" i="3"/>
  <c r="AC112" i="3"/>
  <c r="AB112" i="3"/>
  <c r="AA112" i="3"/>
  <c r="X112" i="3"/>
  <c r="W112" i="3"/>
  <c r="V112" i="3"/>
  <c r="S112" i="3"/>
  <c r="R112" i="3"/>
  <c r="Q112" i="3"/>
  <c r="N112" i="3"/>
  <c r="M112" i="3"/>
  <c r="L112" i="3"/>
  <c r="I112" i="3"/>
  <c r="G112" i="3"/>
  <c r="E112" i="3"/>
  <c r="AJ111" i="3"/>
  <c r="AE111" i="3"/>
  <c r="AC111" i="3"/>
  <c r="AB111" i="3"/>
  <c r="AA111" i="3"/>
  <c r="X111" i="3"/>
  <c r="W111" i="3"/>
  <c r="V111" i="3"/>
  <c r="S111" i="3"/>
  <c r="R111" i="3"/>
  <c r="Q111" i="3"/>
  <c r="N111" i="3"/>
  <c r="M111" i="3"/>
  <c r="L111" i="3"/>
  <c r="I111" i="3"/>
  <c r="G111" i="3"/>
  <c r="E111" i="3"/>
  <c r="AJ110" i="3"/>
  <c r="AE110" i="3"/>
  <c r="AC110" i="3"/>
  <c r="AB110" i="3"/>
  <c r="AA110" i="3"/>
  <c r="X110" i="3"/>
  <c r="W110" i="3"/>
  <c r="V110" i="3"/>
  <c r="S110" i="3"/>
  <c r="R110" i="3"/>
  <c r="Q110" i="3"/>
  <c r="N110" i="3"/>
  <c r="M110" i="3"/>
  <c r="L110" i="3"/>
  <c r="I110" i="3"/>
  <c r="G110" i="3"/>
  <c r="E110" i="3"/>
  <c r="AJ109" i="3"/>
  <c r="AE109" i="3"/>
  <c r="AC109" i="3"/>
  <c r="AB109" i="3"/>
  <c r="AA109" i="3"/>
  <c r="X109" i="3"/>
  <c r="W109" i="3"/>
  <c r="V109" i="3"/>
  <c r="S109" i="3"/>
  <c r="R109" i="3"/>
  <c r="Q109" i="3"/>
  <c r="N109" i="3"/>
  <c r="M109" i="3"/>
  <c r="L109" i="3"/>
  <c r="I109" i="3"/>
  <c r="G109" i="3"/>
  <c r="E109" i="3"/>
  <c r="AJ108" i="3"/>
  <c r="AE108" i="3"/>
  <c r="AC108" i="3"/>
  <c r="AB108" i="3"/>
  <c r="AA108" i="3"/>
  <c r="X108" i="3"/>
  <c r="W108" i="3"/>
  <c r="V108" i="3"/>
  <c r="S108" i="3"/>
  <c r="R108" i="3"/>
  <c r="Q108" i="3"/>
  <c r="N108" i="3"/>
  <c r="M108" i="3"/>
  <c r="L108" i="3"/>
  <c r="I108" i="3"/>
  <c r="G108" i="3"/>
  <c r="E108" i="3"/>
  <c r="AJ107" i="3"/>
  <c r="AE107" i="3"/>
  <c r="AC107" i="3"/>
  <c r="AB107" i="3"/>
  <c r="AA107" i="3"/>
  <c r="X107" i="3"/>
  <c r="W107" i="3"/>
  <c r="V107" i="3"/>
  <c r="S107" i="3"/>
  <c r="R107" i="3"/>
  <c r="Q107" i="3"/>
  <c r="N107" i="3"/>
  <c r="M107" i="3"/>
  <c r="L107" i="3"/>
  <c r="I107" i="3"/>
  <c r="G107" i="3"/>
  <c r="E107" i="3"/>
  <c r="AJ106" i="3"/>
  <c r="AE106" i="3"/>
  <c r="AC106" i="3"/>
  <c r="AB106" i="3"/>
  <c r="AA106" i="3"/>
  <c r="X106" i="3"/>
  <c r="W106" i="3"/>
  <c r="V106" i="3"/>
  <c r="S106" i="3"/>
  <c r="R106" i="3"/>
  <c r="Q106" i="3"/>
  <c r="N106" i="3"/>
  <c r="M106" i="3"/>
  <c r="L106" i="3"/>
  <c r="I106" i="3"/>
  <c r="G106" i="3"/>
  <c r="E106" i="3"/>
  <c r="AJ105" i="3"/>
  <c r="AE105" i="3"/>
  <c r="AC105" i="3"/>
  <c r="AB105" i="3"/>
  <c r="AA105" i="3"/>
  <c r="X105" i="3"/>
  <c r="W105" i="3"/>
  <c r="V105" i="3"/>
  <c r="S105" i="3"/>
  <c r="R105" i="3"/>
  <c r="Q105" i="3"/>
  <c r="N105" i="3"/>
  <c r="M105" i="3"/>
  <c r="L105" i="3"/>
  <c r="I105" i="3"/>
  <c r="G105" i="3"/>
  <c r="E105" i="3"/>
  <c r="AJ104" i="3"/>
  <c r="AE104" i="3"/>
  <c r="AC104" i="3"/>
  <c r="AB104" i="3"/>
  <c r="AA104" i="3"/>
  <c r="X104" i="3"/>
  <c r="W104" i="3"/>
  <c r="V104" i="3"/>
  <c r="S104" i="3"/>
  <c r="R104" i="3"/>
  <c r="Q104" i="3"/>
  <c r="N104" i="3"/>
  <c r="M104" i="3"/>
  <c r="L104" i="3"/>
  <c r="I104" i="3"/>
  <c r="G104" i="3"/>
  <c r="E104" i="3"/>
  <c r="AJ103" i="3"/>
  <c r="AE103" i="3"/>
  <c r="AC103" i="3"/>
  <c r="AB103" i="3"/>
  <c r="AA103" i="3"/>
  <c r="X103" i="3"/>
  <c r="W103" i="3"/>
  <c r="V103" i="3"/>
  <c r="S103" i="3"/>
  <c r="R103" i="3"/>
  <c r="Q103" i="3"/>
  <c r="N103" i="3"/>
  <c r="M103" i="3"/>
  <c r="L103" i="3"/>
  <c r="I103" i="3"/>
  <c r="G103" i="3"/>
  <c r="E103" i="3"/>
  <c r="AJ102" i="3"/>
  <c r="AE102" i="3"/>
  <c r="AC102" i="3"/>
  <c r="AB102" i="3"/>
  <c r="AA102" i="3"/>
  <c r="X102" i="3"/>
  <c r="W102" i="3"/>
  <c r="V102" i="3"/>
  <c r="S102" i="3"/>
  <c r="R102" i="3"/>
  <c r="Q102" i="3"/>
  <c r="N102" i="3"/>
  <c r="M102" i="3"/>
  <c r="L102" i="3"/>
  <c r="I102" i="3"/>
  <c r="G102" i="3"/>
  <c r="E102" i="3"/>
  <c r="AJ101" i="3"/>
  <c r="AE101" i="3"/>
  <c r="AC101" i="3"/>
  <c r="AB101" i="3"/>
  <c r="AA101" i="3"/>
  <c r="X101" i="3"/>
  <c r="W101" i="3"/>
  <c r="V101" i="3"/>
  <c r="S101" i="3"/>
  <c r="R101" i="3"/>
  <c r="Q101" i="3"/>
  <c r="N101" i="3"/>
  <c r="M101" i="3"/>
  <c r="L101" i="3"/>
  <c r="I101" i="3"/>
  <c r="G101" i="3"/>
  <c r="E101" i="3"/>
  <c r="AJ100" i="3"/>
  <c r="AE100" i="3"/>
  <c r="AC100" i="3"/>
  <c r="AB100" i="3"/>
  <c r="AA100" i="3"/>
  <c r="X100" i="3"/>
  <c r="W100" i="3"/>
  <c r="V100" i="3"/>
  <c r="S100" i="3"/>
  <c r="R100" i="3"/>
  <c r="Q100" i="3"/>
  <c r="N100" i="3"/>
  <c r="M100" i="3"/>
  <c r="L100" i="3"/>
  <c r="I100" i="3"/>
  <c r="G100" i="3"/>
  <c r="E100" i="3"/>
  <c r="AJ99" i="3"/>
  <c r="AE99" i="3"/>
  <c r="AC99" i="3"/>
  <c r="AB99" i="3"/>
  <c r="AA99" i="3"/>
  <c r="X99" i="3"/>
  <c r="W99" i="3"/>
  <c r="V99" i="3"/>
  <c r="S99" i="3"/>
  <c r="R99" i="3"/>
  <c r="Q99" i="3"/>
  <c r="N99" i="3"/>
  <c r="M99" i="3"/>
  <c r="L99" i="3"/>
  <c r="I99" i="3"/>
  <c r="G99" i="3"/>
  <c r="E99" i="3"/>
  <c r="AJ98" i="3"/>
  <c r="AE98" i="3"/>
  <c r="AC98" i="3"/>
  <c r="AB98" i="3"/>
  <c r="AA98" i="3"/>
  <c r="X98" i="3"/>
  <c r="W98" i="3"/>
  <c r="V98" i="3"/>
  <c r="S98" i="3"/>
  <c r="R98" i="3"/>
  <c r="Q98" i="3"/>
  <c r="N98" i="3"/>
  <c r="M98" i="3"/>
  <c r="L98" i="3"/>
  <c r="I98" i="3"/>
  <c r="G98" i="3"/>
  <c r="E98" i="3"/>
  <c r="AJ97" i="3"/>
  <c r="AE97" i="3"/>
  <c r="AC97" i="3"/>
  <c r="AB97" i="3"/>
  <c r="AA97" i="3"/>
  <c r="X97" i="3"/>
  <c r="W97" i="3"/>
  <c r="V97" i="3"/>
  <c r="S97" i="3"/>
  <c r="R97" i="3"/>
  <c r="Q97" i="3"/>
  <c r="N97" i="3"/>
  <c r="M97" i="3"/>
  <c r="L97" i="3"/>
  <c r="I97" i="3"/>
  <c r="G97" i="3"/>
  <c r="E97" i="3"/>
  <c r="AJ96" i="3"/>
  <c r="AE96" i="3"/>
  <c r="AC96" i="3"/>
  <c r="AB96" i="3"/>
  <c r="AA96" i="3"/>
  <c r="X96" i="3"/>
  <c r="W96" i="3"/>
  <c r="V96" i="3"/>
  <c r="S96" i="3"/>
  <c r="R96" i="3"/>
  <c r="Q96" i="3"/>
  <c r="N96" i="3"/>
  <c r="M96" i="3"/>
  <c r="L96" i="3"/>
  <c r="I96" i="3"/>
  <c r="G96" i="3"/>
  <c r="E96" i="3"/>
  <c r="AJ95" i="3"/>
  <c r="AE95" i="3"/>
  <c r="AC95" i="3"/>
  <c r="AB95" i="3"/>
  <c r="AA95" i="3"/>
  <c r="X95" i="3"/>
  <c r="W95" i="3"/>
  <c r="V95" i="3"/>
  <c r="S95" i="3"/>
  <c r="R95" i="3"/>
  <c r="Q95" i="3"/>
  <c r="N95" i="3"/>
  <c r="M95" i="3"/>
  <c r="L95" i="3"/>
  <c r="I95" i="3"/>
  <c r="G95" i="3"/>
  <c r="E95" i="3"/>
  <c r="AJ94" i="3"/>
  <c r="AE94" i="3"/>
  <c r="AC94" i="3"/>
  <c r="AB94" i="3"/>
  <c r="AA94" i="3"/>
  <c r="X94" i="3"/>
  <c r="W94" i="3"/>
  <c r="V94" i="3"/>
  <c r="S94" i="3"/>
  <c r="R94" i="3"/>
  <c r="Q94" i="3"/>
  <c r="N94" i="3"/>
  <c r="M94" i="3"/>
  <c r="L94" i="3"/>
  <c r="I94" i="3"/>
  <c r="G94" i="3"/>
  <c r="E94" i="3"/>
  <c r="AJ93" i="3"/>
  <c r="AE93" i="3"/>
  <c r="AC93" i="3"/>
  <c r="AB93" i="3"/>
  <c r="AA93" i="3"/>
  <c r="X93" i="3"/>
  <c r="W93" i="3"/>
  <c r="V93" i="3"/>
  <c r="S93" i="3"/>
  <c r="R93" i="3"/>
  <c r="Q93" i="3"/>
  <c r="N93" i="3"/>
  <c r="M93" i="3"/>
  <c r="L93" i="3"/>
  <c r="I93" i="3"/>
  <c r="G93" i="3"/>
  <c r="E93" i="3"/>
  <c r="AJ92" i="3"/>
  <c r="AE92" i="3"/>
  <c r="AC92" i="3"/>
  <c r="AB92" i="3"/>
  <c r="AA92" i="3"/>
  <c r="X92" i="3"/>
  <c r="W92" i="3"/>
  <c r="V92" i="3"/>
  <c r="S92" i="3"/>
  <c r="R92" i="3"/>
  <c r="Q92" i="3"/>
  <c r="N92" i="3"/>
  <c r="M92" i="3"/>
  <c r="L92" i="3"/>
  <c r="I92" i="3"/>
  <c r="G92" i="3"/>
  <c r="E92" i="3"/>
  <c r="AJ91" i="3"/>
  <c r="AE91" i="3"/>
  <c r="AC91" i="3"/>
  <c r="AB91" i="3"/>
  <c r="AA91" i="3"/>
  <c r="X91" i="3"/>
  <c r="W91" i="3"/>
  <c r="V91" i="3"/>
  <c r="S91" i="3"/>
  <c r="R91" i="3"/>
  <c r="Q91" i="3"/>
  <c r="N91" i="3"/>
  <c r="M91" i="3"/>
  <c r="L91" i="3"/>
  <c r="I91" i="3"/>
  <c r="G91" i="3"/>
  <c r="E91" i="3"/>
  <c r="AJ90" i="3"/>
  <c r="AE90" i="3"/>
  <c r="AC90" i="3"/>
  <c r="AB90" i="3"/>
  <c r="AA90" i="3"/>
  <c r="X90" i="3"/>
  <c r="W90" i="3"/>
  <c r="V90" i="3"/>
  <c r="S90" i="3"/>
  <c r="R90" i="3"/>
  <c r="Q90" i="3"/>
  <c r="N90" i="3"/>
  <c r="M90" i="3"/>
  <c r="L90" i="3"/>
  <c r="I90" i="3"/>
  <c r="G90" i="3"/>
  <c r="E90" i="3"/>
  <c r="AJ89" i="3"/>
  <c r="AE89" i="3"/>
  <c r="AC89" i="3"/>
  <c r="AB89" i="3"/>
  <c r="AA89" i="3"/>
  <c r="X89" i="3"/>
  <c r="W89" i="3"/>
  <c r="V89" i="3"/>
  <c r="S89" i="3"/>
  <c r="R89" i="3"/>
  <c r="Q89" i="3"/>
  <c r="N89" i="3"/>
  <c r="M89" i="3"/>
  <c r="L89" i="3"/>
  <c r="I89" i="3"/>
  <c r="G89" i="3"/>
  <c r="E89" i="3"/>
  <c r="AJ88" i="3"/>
  <c r="AE88" i="3"/>
  <c r="AC88" i="3"/>
  <c r="AB88" i="3"/>
  <c r="AA88" i="3"/>
  <c r="X88" i="3"/>
  <c r="W88" i="3"/>
  <c r="V88" i="3"/>
  <c r="S88" i="3"/>
  <c r="R88" i="3"/>
  <c r="Q88" i="3"/>
  <c r="N88" i="3"/>
  <c r="M88" i="3"/>
  <c r="L88" i="3"/>
  <c r="I88" i="3"/>
  <c r="G88" i="3"/>
  <c r="E88" i="3"/>
  <c r="AJ87" i="3"/>
  <c r="AE87" i="3"/>
  <c r="AC87" i="3"/>
  <c r="AB87" i="3"/>
  <c r="AA87" i="3"/>
  <c r="X87" i="3"/>
  <c r="W87" i="3"/>
  <c r="V87" i="3"/>
  <c r="S87" i="3"/>
  <c r="R87" i="3"/>
  <c r="Q87" i="3"/>
  <c r="N87" i="3"/>
  <c r="M87" i="3"/>
  <c r="L87" i="3"/>
  <c r="I87" i="3"/>
  <c r="G87" i="3"/>
  <c r="E87" i="3"/>
  <c r="AJ86" i="3"/>
  <c r="AE86" i="3"/>
  <c r="AC86" i="3"/>
  <c r="AB86" i="3"/>
  <c r="AA86" i="3"/>
  <c r="X86" i="3"/>
  <c r="W86" i="3"/>
  <c r="V86" i="3"/>
  <c r="S86" i="3"/>
  <c r="R86" i="3"/>
  <c r="Q86" i="3"/>
  <c r="N86" i="3"/>
  <c r="M86" i="3"/>
  <c r="L86" i="3"/>
  <c r="I86" i="3"/>
  <c r="G86" i="3"/>
  <c r="E86" i="3"/>
  <c r="AJ85" i="3"/>
  <c r="AE85" i="3"/>
  <c r="AC85" i="3"/>
  <c r="AB85" i="3"/>
  <c r="AA85" i="3"/>
  <c r="X85" i="3"/>
  <c r="W85" i="3"/>
  <c r="V85" i="3"/>
  <c r="S85" i="3"/>
  <c r="R85" i="3"/>
  <c r="Q85" i="3"/>
  <c r="N85" i="3"/>
  <c r="M85" i="3"/>
  <c r="L85" i="3"/>
  <c r="I85" i="3"/>
  <c r="G85" i="3"/>
  <c r="E85" i="3"/>
  <c r="AJ84" i="3"/>
  <c r="AE84" i="3"/>
  <c r="AC84" i="3"/>
  <c r="AB84" i="3"/>
  <c r="AA84" i="3"/>
  <c r="X84" i="3"/>
  <c r="W84" i="3"/>
  <c r="V84" i="3"/>
  <c r="S84" i="3"/>
  <c r="R84" i="3"/>
  <c r="Q84" i="3"/>
  <c r="N84" i="3"/>
  <c r="M84" i="3"/>
  <c r="L84" i="3"/>
  <c r="I84" i="3"/>
  <c r="G84" i="3"/>
  <c r="E84" i="3"/>
  <c r="AJ83" i="3"/>
  <c r="AE83" i="3"/>
  <c r="AC83" i="3"/>
  <c r="AB83" i="3"/>
  <c r="AA83" i="3"/>
  <c r="X83" i="3"/>
  <c r="W83" i="3"/>
  <c r="V83" i="3"/>
  <c r="S83" i="3"/>
  <c r="R83" i="3"/>
  <c r="Q83" i="3"/>
  <c r="N83" i="3"/>
  <c r="M83" i="3"/>
  <c r="L83" i="3"/>
  <c r="I83" i="3"/>
  <c r="G83" i="3"/>
  <c r="E83" i="3"/>
  <c r="AJ82" i="3"/>
  <c r="AE82" i="3"/>
  <c r="AC82" i="3"/>
  <c r="AB82" i="3"/>
  <c r="AA82" i="3"/>
  <c r="X82" i="3"/>
  <c r="W82" i="3"/>
  <c r="V82" i="3"/>
  <c r="S82" i="3"/>
  <c r="R82" i="3"/>
  <c r="Q82" i="3"/>
  <c r="N82" i="3"/>
  <c r="M82" i="3"/>
  <c r="L82" i="3"/>
  <c r="I82" i="3"/>
  <c r="G82" i="3"/>
  <c r="E82" i="3"/>
  <c r="AJ81" i="3"/>
  <c r="AE81" i="3"/>
  <c r="AC81" i="3"/>
  <c r="AB81" i="3"/>
  <c r="AA81" i="3"/>
  <c r="X81" i="3"/>
  <c r="W81" i="3"/>
  <c r="V81" i="3"/>
  <c r="S81" i="3"/>
  <c r="R81" i="3"/>
  <c r="Q81" i="3"/>
  <c r="N81" i="3"/>
  <c r="M81" i="3"/>
  <c r="L81" i="3"/>
  <c r="I81" i="3"/>
  <c r="G81" i="3"/>
  <c r="E81" i="3"/>
  <c r="AJ80" i="3"/>
  <c r="AE80" i="3"/>
  <c r="AC80" i="3"/>
  <c r="AB80" i="3"/>
  <c r="AA80" i="3"/>
  <c r="X80" i="3"/>
  <c r="W80" i="3"/>
  <c r="V80" i="3"/>
  <c r="S80" i="3"/>
  <c r="R80" i="3"/>
  <c r="Q80" i="3"/>
  <c r="N80" i="3"/>
  <c r="M80" i="3"/>
  <c r="L80" i="3"/>
  <c r="I80" i="3"/>
  <c r="G80" i="3"/>
  <c r="E80" i="3"/>
  <c r="AJ79" i="3"/>
  <c r="AE79" i="3"/>
  <c r="AC79" i="3"/>
  <c r="AB79" i="3"/>
  <c r="AA79" i="3"/>
  <c r="X79" i="3"/>
  <c r="W79" i="3"/>
  <c r="V79" i="3"/>
  <c r="S79" i="3"/>
  <c r="R79" i="3"/>
  <c r="Q79" i="3"/>
  <c r="N79" i="3"/>
  <c r="M79" i="3"/>
  <c r="L79" i="3"/>
  <c r="I79" i="3"/>
  <c r="G79" i="3"/>
  <c r="E79" i="3"/>
  <c r="AJ78" i="3"/>
  <c r="AE78" i="3"/>
  <c r="AC78" i="3"/>
  <c r="AB78" i="3"/>
  <c r="AA78" i="3"/>
  <c r="X78" i="3"/>
  <c r="W78" i="3"/>
  <c r="V78" i="3"/>
  <c r="S78" i="3"/>
  <c r="R78" i="3"/>
  <c r="Q78" i="3"/>
  <c r="N78" i="3"/>
  <c r="M78" i="3"/>
  <c r="L78" i="3"/>
  <c r="I78" i="3"/>
  <c r="G78" i="3"/>
  <c r="E78" i="3"/>
  <c r="AJ77" i="3"/>
  <c r="AE77" i="3"/>
  <c r="AC77" i="3"/>
  <c r="AB77" i="3"/>
  <c r="AA77" i="3"/>
  <c r="X77" i="3"/>
  <c r="W77" i="3"/>
  <c r="V77" i="3"/>
  <c r="S77" i="3"/>
  <c r="R77" i="3"/>
  <c r="Q77" i="3"/>
  <c r="N77" i="3"/>
  <c r="M77" i="3"/>
  <c r="L77" i="3"/>
  <c r="I77" i="3"/>
  <c r="G77" i="3"/>
  <c r="E77" i="3"/>
  <c r="AJ76" i="3"/>
  <c r="AE76" i="3"/>
  <c r="AC76" i="3"/>
  <c r="AB76" i="3"/>
  <c r="AA76" i="3"/>
  <c r="X76" i="3"/>
  <c r="W76" i="3"/>
  <c r="V76" i="3"/>
  <c r="S76" i="3"/>
  <c r="R76" i="3"/>
  <c r="Q76" i="3"/>
  <c r="N76" i="3"/>
  <c r="M76" i="3"/>
  <c r="L76" i="3"/>
  <c r="I76" i="3"/>
  <c r="G76" i="3"/>
  <c r="E76" i="3"/>
  <c r="AJ75" i="3"/>
  <c r="AE75" i="3"/>
  <c r="AC75" i="3"/>
  <c r="AB75" i="3"/>
  <c r="AA75" i="3"/>
  <c r="X75" i="3"/>
  <c r="W75" i="3"/>
  <c r="V75" i="3"/>
  <c r="S75" i="3"/>
  <c r="R75" i="3"/>
  <c r="Q75" i="3"/>
  <c r="N75" i="3"/>
  <c r="M75" i="3"/>
  <c r="L75" i="3"/>
  <c r="I75" i="3"/>
  <c r="G75" i="3"/>
  <c r="E75" i="3"/>
  <c r="AJ74" i="3"/>
  <c r="AE74" i="3"/>
  <c r="AC74" i="3"/>
  <c r="AB74" i="3"/>
  <c r="AA74" i="3"/>
  <c r="X74" i="3"/>
  <c r="W74" i="3"/>
  <c r="V74" i="3"/>
  <c r="S74" i="3"/>
  <c r="R74" i="3"/>
  <c r="Q74" i="3"/>
  <c r="N74" i="3"/>
  <c r="M74" i="3"/>
  <c r="L74" i="3"/>
  <c r="I74" i="3"/>
  <c r="G74" i="3"/>
  <c r="E74" i="3"/>
  <c r="AJ73" i="3"/>
  <c r="AE73" i="3"/>
  <c r="AC73" i="3"/>
  <c r="AB73" i="3"/>
  <c r="AA73" i="3"/>
  <c r="X73" i="3"/>
  <c r="W73" i="3"/>
  <c r="V73" i="3"/>
  <c r="S73" i="3"/>
  <c r="R73" i="3"/>
  <c r="Q73" i="3"/>
  <c r="N73" i="3"/>
  <c r="M73" i="3"/>
  <c r="L73" i="3"/>
  <c r="I73" i="3"/>
  <c r="G73" i="3"/>
  <c r="E73" i="3"/>
  <c r="AJ72" i="3"/>
  <c r="AE72" i="3"/>
  <c r="AC72" i="3"/>
  <c r="AB72" i="3"/>
  <c r="AA72" i="3"/>
  <c r="X72" i="3"/>
  <c r="W72" i="3"/>
  <c r="V72" i="3"/>
  <c r="S72" i="3"/>
  <c r="R72" i="3"/>
  <c r="Q72" i="3"/>
  <c r="N72" i="3"/>
  <c r="M72" i="3"/>
  <c r="L72" i="3"/>
  <c r="I72" i="3"/>
  <c r="G72" i="3"/>
  <c r="E72" i="3"/>
  <c r="AJ71" i="3"/>
  <c r="AE71" i="3"/>
  <c r="AC71" i="3"/>
  <c r="AB71" i="3"/>
  <c r="AA71" i="3"/>
  <c r="X71" i="3"/>
  <c r="W71" i="3"/>
  <c r="V71" i="3"/>
  <c r="S71" i="3"/>
  <c r="R71" i="3"/>
  <c r="Q71" i="3"/>
  <c r="N71" i="3"/>
  <c r="M71" i="3"/>
  <c r="L71" i="3"/>
  <c r="I71" i="3"/>
  <c r="G71" i="3"/>
  <c r="E71" i="3"/>
  <c r="AJ70" i="3"/>
  <c r="AE70" i="3"/>
  <c r="AC70" i="3"/>
  <c r="AB70" i="3"/>
  <c r="AA70" i="3"/>
  <c r="X70" i="3"/>
  <c r="W70" i="3"/>
  <c r="V70" i="3"/>
  <c r="S70" i="3"/>
  <c r="R70" i="3"/>
  <c r="Q70" i="3"/>
  <c r="N70" i="3"/>
  <c r="M70" i="3"/>
  <c r="L70" i="3"/>
  <c r="I70" i="3"/>
  <c r="G70" i="3"/>
  <c r="E70" i="3"/>
  <c r="AJ69" i="3"/>
  <c r="AE69" i="3"/>
  <c r="AC69" i="3"/>
  <c r="AB69" i="3"/>
  <c r="AA69" i="3"/>
  <c r="X69" i="3"/>
  <c r="W69" i="3"/>
  <c r="V69" i="3"/>
  <c r="S69" i="3"/>
  <c r="R69" i="3"/>
  <c r="Q69" i="3"/>
  <c r="N69" i="3"/>
  <c r="M69" i="3"/>
  <c r="L69" i="3"/>
  <c r="I69" i="3"/>
  <c r="G69" i="3"/>
  <c r="E69" i="3"/>
  <c r="AJ68" i="3"/>
  <c r="AE68" i="3"/>
  <c r="AC68" i="3"/>
  <c r="AB68" i="3"/>
  <c r="AA68" i="3"/>
  <c r="X68" i="3"/>
  <c r="W68" i="3"/>
  <c r="V68" i="3"/>
  <c r="S68" i="3"/>
  <c r="R68" i="3"/>
  <c r="Q68" i="3"/>
  <c r="N68" i="3"/>
  <c r="M68" i="3"/>
  <c r="L68" i="3"/>
  <c r="I68" i="3"/>
  <c r="G68" i="3"/>
  <c r="E68" i="3"/>
  <c r="AJ67" i="3"/>
  <c r="AE67" i="3"/>
  <c r="AC67" i="3"/>
  <c r="AB67" i="3"/>
  <c r="AA67" i="3"/>
  <c r="X67" i="3"/>
  <c r="W67" i="3"/>
  <c r="V67" i="3"/>
  <c r="S67" i="3"/>
  <c r="R67" i="3"/>
  <c r="Q67" i="3"/>
  <c r="N67" i="3"/>
  <c r="M67" i="3"/>
  <c r="L67" i="3"/>
  <c r="I67" i="3"/>
  <c r="G67" i="3"/>
  <c r="E67" i="3"/>
  <c r="AJ66" i="3"/>
  <c r="AE66" i="3"/>
  <c r="AC66" i="3"/>
  <c r="AB66" i="3"/>
  <c r="AA66" i="3"/>
  <c r="X66" i="3"/>
  <c r="W66" i="3"/>
  <c r="V66" i="3"/>
  <c r="S66" i="3"/>
  <c r="R66" i="3"/>
  <c r="Q66" i="3"/>
  <c r="N66" i="3"/>
  <c r="M66" i="3"/>
  <c r="L66" i="3"/>
  <c r="I66" i="3"/>
  <c r="G66" i="3"/>
  <c r="E66" i="3"/>
  <c r="AJ65" i="3"/>
  <c r="AE65" i="3"/>
  <c r="AC65" i="3"/>
  <c r="AB65" i="3"/>
  <c r="AA65" i="3"/>
  <c r="X65" i="3"/>
  <c r="W65" i="3"/>
  <c r="V65" i="3"/>
  <c r="S65" i="3"/>
  <c r="R65" i="3"/>
  <c r="Q65" i="3"/>
  <c r="N65" i="3"/>
  <c r="M65" i="3"/>
  <c r="L65" i="3"/>
  <c r="I65" i="3"/>
  <c r="G65" i="3"/>
  <c r="E65" i="3"/>
  <c r="AJ64" i="3"/>
  <c r="AE64" i="3"/>
  <c r="AC64" i="3"/>
  <c r="AB64" i="3"/>
  <c r="AA64" i="3"/>
  <c r="X64" i="3"/>
  <c r="W64" i="3"/>
  <c r="V64" i="3"/>
  <c r="S64" i="3"/>
  <c r="R64" i="3"/>
  <c r="Q64" i="3"/>
  <c r="N64" i="3"/>
  <c r="M64" i="3"/>
  <c r="L64" i="3"/>
  <c r="I64" i="3"/>
  <c r="G64" i="3"/>
  <c r="E64" i="3"/>
  <c r="AJ63" i="3"/>
  <c r="AE63" i="3"/>
  <c r="AC63" i="3"/>
  <c r="AB63" i="3"/>
  <c r="AA63" i="3"/>
  <c r="X63" i="3"/>
  <c r="W63" i="3"/>
  <c r="V63" i="3"/>
  <c r="S63" i="3"/>
  <c r="R63" i="3"/>
  <c r="Q63" i="3"/>
  <c r="N63" i="3"/>
  <c r="M63" i="3"/>
  <c r="L63" i="3"/>
  <c r="I63" i="3"/>
  <c r="G63" i="3"/>
  <c r="E63" i="3"/>
  <c r="AJ62" i="3"/>
  <c r="AE62" i="3"/>
  <c r="AC62" i="3"/>
  <c r="AB62" i="3"/>
  <c r="AA62" i="3"/>
  <c r="X62" i="3"/>
  <c r="W62" i="3"/>
  <c r="V62" i="3"/>
  <c r="S62" i="3"/>
  <c r="R62" i="3"/>
  <c r="Q62" i="3"/>
  <c r="N62" i="3"/>
  <c r="M62" i="3"/>
  <c r="L62" i="3"/>
  <c r="I62" i="3"/>
  <c r="G62" i="3"/>
  <c r="E62" i="3"/>
  <c r="AJ61" i="3"/>
  <c r="AE61" i="3"/>
  <c r="AC61" i="3"/>
  <c r="AB61" i="3"/>
  <c r="AA61" i="3"/>
  <c r="X61" i="3"/>
  <c r="W61" i="3"/>
  <c r="V61" i="3"/>
  <c r="S61" i="3"/>
  <c r="R61" i="3"/>
  <c r="Q61" i="3"/>
  <c r="N61" i="3"/>
  <c r="M61" i="3"/>
  <c r="L61" i="3"/>
  <c r="I61" i="3"/>
  <c r="G61" i="3"/>
  <c r="E61" i="3"/>
  <c r="AJ60" i="3"/>
  <c r="AE60" i="3"/>
  <c r="AC60" i="3"/>
  <c r="AB60" i="3"/>
  <c r="AA60" i="3"/>
  <c r="X60" i="3"/>
  <c r="W60" i="3"/>
  <c r="V60" i="3"/>
  <c r="S60" i="3"/>
  <c r="R60" i="3"/>
  <c r="Q60" i="3"/>
  <c r="N60" i="3"/>
  <c r="M60" i="3"/>
  <c r="L60" i="3"/>
  <c r="I60" i="3"/>
  <c r="G60" i="3"/>
  <c r="E60" i="3"/>
  <c r="AJ59" i="3"/>
  <c r="AE59" i="3"/>
  <c r="AC59" i="3"/>
  <c r="AB59" i="3"/>
  <c r="AA59" i="3"/>
  <c r="X59" i="3"/>
  <c r="W59" i="3"/>
  <c r="V59" i="3"/>
  <c r="S59" i="3"/>
  <c r="R59" i="3"/>
  <c r="Q59" i="3"/>
  <c r="N59" i="3"/>
  <c r="M59" i="3"/>
  <c r="L59" i="3"/>
  <c r="I59" i="3"/>
  <c r="G59" i="3"/>
  <c r="E59" i="3"/>
  <c r="AJ58" i="3"/>
  <c r="AE58" i="3"/>
  <c r="AC58" i="3"/>
  <c r="AB58" i="3"/>
  <c r="AA58" i="3"/>
  <c r="X58" i="3"/>
  <c r="W58" i="3"/>
  <c r="V58" i="3"/>
  <c r="S58" i="3"/>
  <c r="R58" i="3"/>
  <c r="Q58" i="3"/>
  <c r="N58" i="3"/>
  <c r="M58" i="3"/>
  <c r="L58" i="3"/>
  <c r="I58" i="3"/>
  <c r="G58" i="3"/>
  <c r="E58" i="3"/>
  <c r="AJ57" i="3"/>
  <c r="AE57" i="3"/>
  <c r="AC57" i="3"/>
  <c r="AB57" i="3"/>
  <c r="AA57" i="3"/>
  <c r="X57" i="3"/>
  <c r="W57" i="3"/>
  <c r="V57" i="3"/>
  <c r="S57" i="3"/>
  <c r="R57" i="3"/>
  <c r="Q57" i="3"/>
  <c r="N57" i="3"/>
  <c r="M57" i="3"/>
  <c r="L57" i="3"/>
  <c r="I57" i="3"/>
  <c r="G57" i="3"/>
  <c r="E57" i="3"/>
  <c r="AJ56" i="3"/>
  <c r="AE56" i="3"/>
  <c r="AC56" i="3"/>
  <c r="AB56" i="3"/>
  <c r="AA56" i="3"/>
  <c r="X56" i="3"/>
  <c r="W56" i="3"/>
  <c r="V56" i="3"/>
  <c r="S56" i="3"/>
  <c r="R56" i="3"/>
  <c r="Q56" i="3"/>
  <c r="N56" i="3"/>
  <c r="M56" i="3"/>
  <c r="L56" i="3"/>
  <c r="I56" i="3"/>
  <c r="G56" i="3"/>
  <c r="E56" i="3"/>
  <c r="AJ55" i="3"/>
  <c r="AE55" i="3"/>
  <c r="AC55" i="3"/>
  <c r="AB55" i="3"/>
  <c r="AA55" i="3"/>
  <c r="X55" i="3"/>
  <c r="W55" i="3"/>
  <c r="V55" i="3"/>
  <c r="S55" i="3"/>
  <c r="R55" i="3"/>
  <c r="Q55" i="3"/>
  <c r="N55" i="3"/>
  <c r="M55" i="3"/>
  <c r="L55" i="3"/>
  <c r="I55" i="3"/>
  <c r="G55" i="3"/>
  <c r="E55" i="3"/>
  <c r="AJ54" i="3"/>
  <c r="AE54" i="3"/>
  <c r="AC54" i="3"/>
  <c r="AB54" i="3"/>
  <c r="AA54" i="3"/>
  <c r="X54" i="3"/>
  <c r="W54" i="3"/>
  <c r="V54" i="3"/>
  <c r="S54" i="3"/>
  <c r="R54" i="3"/>
  <c r="Q54" i="3"/>
  <c r="N54" i="3"/>
  <c r="M54" i="3"/>
  <c r="L54" i="3"/>
  <c r="I54" i="3"/>
  <c r="G54" i="3"/>
  <c r="E54" i="3"/>
  <c r="AJ53" i="3"/>
  <c r="AE53" i="3"/>
  <c r="AC53" i="3"/>
  <c r="AB53" i="3"/>
  <c r="AA53" i="3"/>
  <c r="X53" i="3"/>
  <c r="W53" i="3"/>
  <c r="V53" i="3"/>
  <c r="S53" i="3"/>
  <c r="R53" i="3"/>
  <c r="Q53" i="3"/>
  <c r="N53" i="3"/>
  <c r="M53" i="3"/>
  <c r="L53" i="3"/>
  <c r="I53" i="3"/>
  <c r="G53" i="3"/>
  <c r="E53" i="3"/>
  <c r="AJ52" i="3"/>
  <c r="AE52" i="3"/>
  <c r="AC52" i="3"/>
  <c r="AB52" i="3"/>
  <c r="AA52" i="3"/>
  <c r="X52" i="3"/>
  <c r="W52" i="3"/>
  <c r="V52" i="3"/>
  <c r="S52" i="3"/>
  <c r="R52" i="3"/>
  <c r="Q52" i="3"/>
  <c r="N52" i="3"/>
  <c r="M52" i="3"/>
  <c r="L52" i="3"/>
  <c r="I52" i="3"/>
  <c r="G52" i="3"/>
  <c r="E52" i="3"/>
  <c r="AJ51" i="3"/>
  <c r="AE51" i="3"/>
  <c r="AC51" i="3"/>
  <c r="AB51" i="3"/>
  <c r="AA51" i="3"/>
  <c r="X51" i="3"/>
  <c r="W51" i="3"/>
  <c r="V51" i="3"/>
  <c r="S51" i="3"/>
  <c r="R51" i="3"/>
  <c r="Q51" i="3"/>
  <c r="N51" i="3"/>
  <c r="M51" i="3"/>
  <c r="L51" i="3"/>
  <c r="I51" i="3"/>
  <c r="G51" i="3"/>
  <c r="E51" i="3"/>
  <c r="AJ50" i="3"/>
  <c r="AE50" i="3"/>
  <c r="AC50" i="3"/>
  <c r="AB50" i="3"/>
  <c r="AA50" i="3"/>
  <c r="X50" i="3"/>
  <c r="W50" i="3"/>
  <c r="V50" i="3"/>
  <c r="S50" i="3"/>
  <c r="R50" i="3"/>
  <c r="Q50" i="3"/>
  <c r="N50" i="3"/>
  <c r="M50" i="3"/>
  <c r="L50" i="3"/>
  <c r="I50" i="3"/>
  <c r="G50" i="3"/>
  <c r="E50" i="3"/>
  <c r="AJ49" i="3"/>
  <c r="AE49" i="3"/>
  <c r="AC49" i="3"/>
  <c r="AB49" i="3"/>
  <c r="AA49" i="3"/>
  <c r="X49" i="3"/>
  <c r="W49" i="3"/>
  <c r="V49" i="3"/>
  <c r="S49" i="3"/>
  <c r="R49" i="3"/>
  <c r="Q49" i="3"/>
  <c r="N49" i="3"/>
  <c r="M49" i="3"/>
  <c r="L49" i="3"/>
  <c r="I49" i="3"/>
  <c r="G49" i="3"/>
  <c r="E49" i="3"/>
  <c r="AJ48" i="3"/>
  <c r="AE48" i="3"/>
  <c r="AC48" i="3"/>
  <c r="AB48" i="3"/>
  <c r="AA48" i="3"/>
  <c r="X48" i="3"/>
  <c r="W48" i="3"/>
  <c r="V48" i="3"/>
  <c r="S48" i="3"/>
  <c r="R48" i="3"/>
  <c r="Q48" i="3"/>
  <c r="N48" i="3"/>
  <c r="M48" i="3"/>
  <c r="L48" i="3"/>
  <c r="I48" i="3"/>
  <c r="G48" i="3"/>
  <c r="E48" i="3"/>
  <c r="AJ47" i="3"/>
  <c r="AE47" i="3"/>
  <c r="AC47" i="3"/>
  <c r="AB47" i="3"/>
  <c r="AA47" i="3"/>
  <c r="X47" i="3"/>
  <c r="W47" i="3"/>
  <c r="V47" i="3"/>
  <c r="S47" i="3"/>
  <c r="R47" i="3"/>
  <c r="Q47" i="3"/>
  <c r="N47" i="3"/>
  <c r="M47" i="3"/>
  <c r="L47" i="3"/>
  <c r="I47" i="3"/>
  <c r="G47" i="3"/>
  <c r="E47" i="3"/>
  <c r="AJ46" i="3"/>
  <c r="AE46" i="3"/>
  <c r="AC46" i="3"/>
  <c r="AB46" i="3"/>
  <c r="AA46" i="3"/>
  <c r="X46" i="3"/>
  <c r="W46" i="3"/>
  <c r="V46" i="3"/>
  <c r="S46" i="3"/>
  <c r="R46" i="3"/>
  <c r="Q46" i="3"/>
  <c r="N46" i="3"/>
  <c r="M46" i="3"/>
  <c r="L46" i="3"/>
  <c r="I46" i="3"/>
  <c r="G46" i="3"/>
  <c r="E46" i="3"/>
  <c r="AJ45" i="3"/>
  <c r="AE45" i="3"/>
  <c r="AC45" i="3"/>
  <c r="AB45" i="3"/>
  <c r="AA45" i="3"/>
  <c r="X45" i="3"/>
  <c r="W45" i="3"/>
  <c r="V45" i="3"/>
  <c r="S45" i="3"/>
  <c r="R45" i="3"/>
  <c r="Q45" i="3"/>
  <c r="N45" i="3"/>
  <c r="M45" i="3"/>
  <c r="L45" i="3"/>
  <c r="I45" i="3"/>
  <c r="G45" i="3"/>
  <c r="E45" i="3"/>
  <c r="AJ44" i="3"/>
  <c r="AE44" i="3"/>
  <c r="AC44" i="3"/>
  <c r="AB44" i="3"/>
  <c r="AA44" i="3"/>
  <c r="X44" i="3"/>
  <c r="W44" i="3"/>
  <c r="V44" i="3"/>
  <c r="S44" i="3"/>
  <c r="R44" i="3"/>
  <c r="Q44" i="3"/>
  <c r="N44" i="3"/>
  <c r="M44" i="3"/>
  <c r="L44" i="3"/>
  <c r="I44" i="3"/>
  <c r="G44" i="3"/>
  <c r="E44" i="3"/>
  <c r="AJ43" i="3"/>
  <c r="AE43" i="3"/>
  <c r="AC43" i="3"/>
  <c r="AB43" i="3"/>
  <c r="AA43" i="3"/>
  <c r="X43" i="3"/>
  <c r="W43" i="3"/>
  <c r="V43" i="3"/>
  <c r="S43" i="3"/>
  <c r="R43" i="3"/>
  <c r="Q43" i="3"/>
  <c r="N43" i="3"/>
  <c r="M43" i="3"/>
  <c r="L43" i="3"/>
  <c r="I43" i="3"/>
  <c r="G43" i="3"/>
  <c r="E43" i="3"/>
  <c r="AJ42" i="3"/>
  <c r="AE42" i="3"/>
  <c r="AC42" i="3"/>
  <c r="AB42" i="3"/>
  <c r="AA42" i="3"/>
  <c r="X42" i="3"/>
  <c r="W42" i="3"/>
  <c r="V42" i="3"/>
  <c r="S42" i="3"/>
  <c r="R42" i="3"/>
  <c r="Q42" i="3"/>
  <c r="N42" i="3"/>
  <c r="M42" i="3"/>
  <c r="L42" i="3"/>
  <c r="I42" i="3"/>
  <c r="G42" i="3"/>
  <c r="E42" i="3"/>
  <c r="AJ41" i="3"/>
  <c r="AE41" i="3"/>
  <c r="AC41" i="3"/>
  <c r="AB41" i="3"/>
  <c r="AA41" i="3"/>
  <c r="X41" i="3"/>
  <c r="W41" i="3"/>
  <c r="V41" i="3"/>
  <c r="S41" i="3"/>
  <c r="R41" i="3"/>
  <c r="Q41" i="3"/>
  <c r="N41" i="3"/>
  <c r="M41" i="3"/>
  <c r="L41" i="3"/>
  <c r="I41" i="3"/>
  <c r="G41" i="3"/>
  <c r="E41" i="3"/>
  <c r="AJ40" i="3"/>
  <c r="AE40" i="3"/>
  <c r="AC40" i="3"/>
  <c r="AB40" i="3"/>
  <c r="AA40" i="3"/>
  <c r="X40" i="3"/>
  <c r="W40" i="3"/>
  <c r="V40" i="3"/>
  <c r="S40" i="3"/>
  <c r="R40" i="3"/>
  <c r="Q40" i="3"/>
  <c r="N40" i="3"/>
  <c r="M40" i="3"/>
  <c r="L40" i="3"/>
  <c r="I40" i="3"/>
  <c r="G40" i="3"/>
  <c r="E40" i="3"/>
  <c r="AJ39" i="3"/>
  <c r="AE39" i="3"/>
  <c r="AC39" i="3"/>
  <c r="AB39" i="3"/>
  <c r="AA39" i="3"/>
  <c r="X39" i="3"/>
  <c r="W39" i="3"/>
  <c r="V39" i="3"/>
  <c r="S39" i="3"/>
  <c r="R39" i="3"/>
  <c r="Q39" i="3"/>
  <c r="N39" i="3"/>
  <c r="M39" i="3"/>
  <c r="L39" i="3"/>
  <c r="I39" i="3"/>
  <c r="G39" i="3"/>
  <c r="E39" i="3"/>
  <c r="AJ38" i="3"/>
  <c r="AE38" i="3"/>
  <c r="AC38" i="3"/>
  <c r="AB38" i="3"/>
  <c r="AA38" i="3"/>
  <c r="X38" i="3"/>
  <c r="W38" i="3"/>
  <c r="V38" i="3"/>
  <c r="S38" i="3"/>
  <c r="R38" i="3"/>
  <c r="Q38" i="3"/>
  <c r="N38" i="3"/>
  <c r="M38" i="3"/>
  <c r="L38" i="3"/>
  <c r="I38" i="3"/>
  <c r="G38" i="3"/>
  <c r="E38" i="3"/>
  <c r="AJ37" i="3"/>
  <c r="AE37" i="3"/>
  <c r="AC37" i="3"/>
  <c r="AB37" i="3"/>
  <c r="AA37" i="3"/>
  <c r="X37" i="3"/>
  <c r="W37" i="3"/>
  <c r="V37" i="3"/>
  <c r="S37" i="3"/>
  <c r="R37" i="3"/>
  <c r="Q37" i="3"/>
  <c r="N37" i="3"/>
  <c r="M37" i="3"/>
  <c r="L37" i="3"/>
  <c r="I37" i="3"/>
  <c r="G37" i="3"/>
  <c r="E37" i="3"/>
  <c r="AJ36" i="3"/>
  <c r="AE36" i="3"/>
  <c r="AC36" i="3"/>
  <c r="AB36" i="3"/>
  <c r="AA36" i="3"/>
  <c r="X36" i="3"/>
  <c r="W36" i="3"/>
  <c r="V36" i="3"/>
  <c r="S36" i="3"/>
  <c r="R36" i="3"/>
  <c r="Q36" i="3"/>
  <c r="N36" i="3"/>
  <c r="M36" i="3"/>
  <c r="L36" i="3"/>
  <c r="I36" i="3"/>
  <c r="G36" i="3"/>
  <c r="E36" i="3"/>
  <c r="AJ35" i="3"/>
  <c r="AE35" i="3"/>
  <c r="AC35" i="3"/>
  <c r="AB35" i="3"/>
  <c r="AA35" i="3"/>
  <c r="X35" i="3"/>
  <c r="W35" i="3"/>
  <c r="V35" i="3"/>
  <c r="S35" i="3"/>
  <c r="R35" i="3"/>
  <c r="Q35" i="3"/>
  <c r="N35" i="3"/>
  <c r="M35" i="3"/>
  <c r="L35" i="3"/>
  <c r="I35" i="3"/>
  <c r="G35" i="3"/>
  <c r="E35" i="3"/>
  <c r="AJ34" i="3"/>
  <c r="AE34" i="3"/>
  <c r="AC34" i="3"/>
  <c r="AB34" i="3"/>
  <c r="AA34" i="3"/>
  <c r="X34" i="3"/>
  <c r="W34" i="3"/>
  <c r="V34" i="3"/>
  <c r="S34" i="3"/>
  <c r="R34" i="3"/>
  <c r="Q34" i="3"/>
  <c r="N34" i="3"/>
  <c r="M34" i="3"/>
  <c r="L34" i="3"/>
  <c r="I34" i="3"/>
  <c r="G34" i="3"/>
  <c r="E34" i="3"/>
  <c r="AJ33" i="3"/>
  <c r="AE33" i="3"/>
  <c r="AC33" i="3"/>
  <c r="AB33" i="3"/>
  <c r="AA33" i="3"/>
  <c r="X33" i="3"/>
  <c r="W33" i="3"/>
  <c r="V33" i="3"/>
  <c r="S33" i="3"/>
  <c r="R33" i="3"/>
  <c r="Q33" i="3"/>
  <c r="N33" i="3"/>
  <c r="M33" i="3"/>
  <c r="L33" i="3"/>
  <c r="I33" i="3"/>
  <c r="G33" i="3"/>
  <c r="E33" i="3"/>
  <c r="AJ32" i="3"/>
  <c r="AE32" i="3"/>
  <c r="AC32" i="3"/>
  <c r="AB32" i="3"/>
  <c r="AA32" i="3"/>
  <c r="X32" i="3"/>
  <c r="W32" i="3"/>
  <c r="V32" i="3"/>
  <c r="S32" i="3"/>
  <c r="R32" i="3"/>
  <c r="Q32" i="3"/>
  <c r="N32" i="3"/>
  <c r="M32" i="3"/>
  <c r="L32" i="3"/>
  <c r="I32" i="3"/>
  <c r="G32" i="3"/>
  <c r="E32" i="3"/>
  <c r="AJ31" i="3"/>
  <c r="AE31" i="3"/>
  <c r="AC31" i="3"/>
  <c r="AB31" i="3"/>
  <c r="AA31" i="3"/>
  <c r="X31" i="3"/>
  <c r="W31" i="3"/>
  <c r="V31" i="3"/>
  <c r="S31" i="3"/>
  <c r="R31" i="3"/>
  <c r="Q31" i="3"/>
  <c r="N31" i="3"/>
  <c r="M31" i="3"/>
  <c r="L31" i="3"/>
  <c r="I31" i="3"/>
  <c r="G31" i="3"/>
  <c r="E31" i="3"/>
  <c r="AJ30" i="3"/>
  <c r="AE30" i="3"/>
  <c r="AC30" i="3"/>
  <c r="AB30" i="3"/>
  <c r="AA30" i="3"/>
  <c r="X30" i="3"/>
  <c r="W30" i="3"/>
  <c r="V30" i="3"/>
  <c r="S30" i="3"/>
  <c r="R30" i="3"/>
  <c r="Q30" i="3"/>
  <c r="N30" i="3"/>
  <c r="M30" i="3"/>
  <c r="L30" i="3"/>
  <c r="I30" i="3"/>
  <c r="G30" i="3"/>
  <c r="E30" i="3"/>
  <c r="AJ29" i="3"/>
  <c r="AE29" i="3"/>
  <c r="AC29" i="3"/>
  <c r="AB29" i="3"/>
  <c r="AA29" i="3"/>
  <c r="X29" i="3"/>
  <c r="W29" i="3"/>
  <c r="V29" i="3"/>
  <c r="S29" i="3"/>
  <c r="R29" i="3"/>
  <c r="Q29" i="3"/>
  <c r="N29" i="3"/>
  <c r="M29" i="3"/>
  <c r="L29" i="3"/>
  <c r="I29" i="3"/>
  <c r="G29" i="3"/>
  <c r="E29" i="3"/>
  <c r="AJ28" i="3"/>
  <c r="AE28" i="3"/>
  <c r="AC28" i="3"/>
  <c r="AB28" i="3"/>
  <c r="AA28" i="3"/>
  <c r="X28" i="3"/>
  <c r="W28" i="3"/>
  <c r="V28" i="3"/>
  <c r="S28" i="3"/>
  <c r="R28" i="3"/>
  <c r="Q28" i="3"/>
  <c r="N28" i="3"/>
  <c r="M28" i="3"/>
  <c r="L28" i="3"/>
  <c r="I28" i="3"/>
  <c r="G28" i="3"/>
  <c r="E28" i="3"/>
  <c r="AJ27" i="3"/>
  <c r="AE27" i="3"/>
  <c r="AC27" i="3"/>
  <c r="AB27" i="3"/>
  <c r="AA27" i="3"/>
  <c r="X27" i="3"/>
  <c r="W27" i="3"/>
  <c r="V27" i="3"/>
  <c r="S27" i="3"/>
  <c r="R27" i="3"/>
  <c r="Q27" i="3"/>
  <c r="N27" i="3"/>
  <c r="M27" i="3"/>
  <c r="L27" i="3"/>
  <c r="I27" i="3"/>
  <c r="G27" i="3"/>
  <c r="E27" i="3"/>
  <c r="AJ26" i="3"/>
  <c r="AE26" i="3"/>
  <c r="AC26" i="3"/>
  <c r="AB26" i="3"/>
  <c r="AA26" i="3"/>
  <c r="X26" i="3"/>
  <c r="W26" i="3"/>
  <c r="V26" i="3"/>
  <c r="S26" i="3"/>
  <c r="R26" i="3"/>
  <c r="Q26" i="3"/>
  <c r="N26" i="3"/>
  <c r="M26" i="3"/>
  <c r="L26" i="3"/>
  <c r="I26" i="3"/>
  <c r="G26" i="3"/>
  <c r="E26" i="3"/>
  <c r="AJ25" i="3"/>
  <c r="AE25" i="3"/>
  <c r="AC25" i="3"/>
  <c r="AB25" i="3"/>
  <c r="AA25" i="3"/>
  <c r="X25" i="3"/>
  <c r="W25" i="3"/>
  <c r="V25" i="3"/>
  <c r="S25" i="3"/>
  <c r="R25" i="3"/>
  <c r="Q25" i="3"/>
  <c r="N25" i="3"/>
  <c r="M25" i="3"/>
  <c r="L25" i="3"/>
  <c r="I25" i="3"/>
  <c r="G25" i="3"/>
  <c r="E25" i="3"/>
  <c r="AJ24" i="3"/>
  <c r="AE24" i="3"/>
  <c r="AC24" i="3"/>
  <c r="AB24" i="3"/>
  <c r="AA24" i="3"/>
  <c r="X24" i="3"/>
  <c r="W24" i="3"/>
  <c r="V24" i="3"/>
  <c r="S24" i="3"/>
  <c r="R24" i="3"/>
  <c r="Q24" i="3"/>
  <c r="N24" i="3"/>
  <c r="M24" i="3"/>
  <c r="L24" i="3"/>
  <c r="I24" i="3"/>
  <c r="G24" i="3"/>
  <c r="E24" i="3"/>
  <c r="AJ23" i="3"/>
  <c r="AE23" i="3"/>
  <c r="AC23" i="3"/>
  <c r="AB23" i="3"/>
  <c r="AA23" i="3"/>
  <c r="X23" i="3"/>
  <c r="W23" i="3"/>
  <c r="V23" i="3"/>
  <c r="S23" i="3"/>
  <c r="R23" i="3"/>
  <c r="Q23" i="3"/>
  <c r="N23" i="3"/>
  <c r="M23" i="3"/>
  <c r="L23" i="3"/>
  <c r="I23" i="3"/>
  <c r="G23" i="3"/>
  <c r="E23" i="3"/>
  <c r="AJ22" i="3"/>
  <c r="AE22" i="3"/>
  <c r="AC22" i="3"/>
  <c r="AB22" i="3"/>
  <c r="AA22" i="3"/>
  <c r="X22" i="3"/>
  <c r="W22" i="3"/>
  <c r="V22" i="3"/>
  <c r="S22" i="3"/>
  <c r="R22" i="3"/>
  <c r="Q22" i="3"/>
  <c r="N22" i="3"/>
  <c r="M22" i="3"/>
  <c r="L22" i="3"/>
  <c r="I22" i="3"/>
  <c r="G22" i="3"/>
  <c r="E22" i="3"/>
  <c r="AJ21" i="3"/>
  <c r="AE21" i="3"/>
  <c r="AC21" i="3"/>
  <c r="AB21" i="3"/>
  <c r="AA21" i="3"/>
  <c r="X21" i="3"/>
  <c r="W21" i="3"/>
  <c r="V21" i="3"/>
  <c r="S21" i="3"/>
  <c r="R21" i="3"/>
  <c r="Q21" i="3"/>
  <c r="N21" i="3"/>
  <c r="M21" i="3"/>
  <c r="L21" i="3"/>
  <c r="I21" i="3"/>
  <c r="G21" i="3"/>
  <c r="E21" i="3"/>
  <c r="AJ20" i="3"/>
  <c r="AE20" i="3"/>
  <c r="AC20" i="3"/>
  <c r="AB20" i="3"/>
  <c r="AA20" i="3"/>
  <c r="X20" i="3"/>
  <c r="W20" i="3"/>
  <c r="V20" i="3"/>
  <c r="S20" i="3"/>
  <c r="R20" i="3"/>
  <c r="Q20" i="3"/>
  <c r="N20" i="3"/>
  <c r="M20" i="3"/>
  <c r="L20" i="3"/>
  <c r="I20" i="3"/>
  <c r="G20" i="3"/>
  <c r="E20" i="3"/>
  <c r="AJ19" i="3"/>
  <c r="AE19" i="3"/>
  <c r="AC19" i="3"/>
  <c r="AB19" i="3"/>
  <c r="AA19" i="3"/>
  <c r="X19" i="3"/>
  <c r="W19" i="3"/>
  <c r="V19" i="3"/>
  <c r="S19" i="3"/>
  <c r="R19" i="3"/>
  <c r="Q19" i="3"/>
  <c r="N19" i="3"/>
  <c r="M19" i="3"/>
  <c r="L19" i="3"/>
  <c r="I19" i="3"/>
  <c r="G19" i="3"/>
  <c r="E19" i="3"/>
  <c r="AJ18" i="3"/>
  <c r="AE18" i="3"/>
  <c r="AC18" i="3"/>
  <c r="AB18" i="3"/>
  <c r="AA18" i="3"/>
  <c r="X18" i="3"/>
  <c r="W18" i="3"/>
  <c r="V18" i="3"/>
  <c r="S18" i="3"/>
  <c r="R18" i="3"/>
  <c r="Q18" i="3"/>
  <c r="N18" i="3"/>
  <c r="M18" i="3"/>
  <c r="L18" i="3"/>
  <c r="I18" i="3"/>
  <c r="G18" i="3"/>
  <c r="E18" i="3"/>
  <c r="AJ17" i="3"/>
  <c r="AE17" i="3"/>
  <c r="AC17" i="3"/>
  <c r="AB17" i="3"/>
  <c r="AA17" i="3"/>
  <c r="X17" i="3"/>
  <c r="W17" i="3"/>
  <c r="V17" i="3"/>
  <c r="S17" i="3"/>
  <c r="R17" i="3"/>
  <c r="Q17" i="3"/>
  <c r="N17" i="3"/>
  <c r="M17" i="3"/>
  <c r="L17" i="3"/>
  <c r="I17" i="3"/>
  <c r="G17" i="3"/>
  <c r="E17" i="3"/>
  <c r="AJ16" i="3"/>
  <c r="AE16" i="3"/>
  <c r="AC16" i="3"/>
  <c r="AB16" i="3"/>
  <c r="AA16" i="3"/>
  <c r="X16" i="3"/>
  <c r="W16" i="3"/>
  <c r="V16" i="3"/>
  <c r="S16" i="3"/>
  <c r="R16" i="3"/>
  <c r="Q16" i="3"/>
  <c r="N16" i="3"/>
  <c r="M16" i="3"/>
  <c r="L16" i="3"/>
  <c r="I16" i="3"/>
  <c r="G16" i="3"/>
  <c r="E16" i="3"/>
  <c r="AJ15" i="3"/>
  <c r="AE15" i="3"/>
  <c r="AC15" i="3"/>
  <c r="AB15" i="3"/>
  <c r="AA15" i="3"/>
  <c r="X15" i="3"/>
  <c r="W15" i="3"/>
  <c r="V15" i="3"/>
  <c r="S15" i="3"/>
  <c r="R15" i="3"/>
  <c r="Q15" i="3"/>
  <c r="N15" i="3"/>
  <c r="M15" i="3"/>
  <c r="L15" i="3"/>
  <c r="I15" i="3"/>
  <c r="G15" i="3"/>
  <c r="E15" i="3"/>
  <c r="AJ14" i="3"/>
  <c r="AE14" i="3"/>
  <c r="AC14" i="3"/>
  <c r="AB14" i="3"/>
  <c r="AA14" i="3"/>
  <c r="X14" i="3"/>
  <c r="W14" i="3"/>
  <c r="V14" i="3"/>
  <c r="V250" i="3" s="1"/>
  <c r="S14" i="3"/>
  <c r="R14" i="3"/>
  <c r="Q14" i="3"/>
  <c r="N14" i="3"/>
  <c r="M14" i="3"/>
  <c r="L14" i="3"/>
  <c r="I14" i="3"/>
  <c r="G14" i="3"/>
  <c r="E14" i="3"/>
  <c r="AJ13" i="3"/>
  <c r="AE13" i="3"/>
  <c r="AC13" i="3"/>
  <c r="AB13" i="3"/>
  <c r="AA13" i="3"/>
  <c r="X13" i="3"/>
  <c r="W13" i="3"/>
  <c r="V13" i="3"/>
  <c r="S13" i="3"/>
  <c r="R13" i="3"/>
  <c r="Q13" i="3"/>
  <c r="N13" i="3"/>
  <c r="M13" i="3"/>
  <c r="L13" i="3"/>
  <c r="I13" i="3"/>
  <c r="G13" i="3"/>
  <c r="E13" i="3"/>
  <c r="AJ12" i="3"/>
  <c r="AE12" i="3"/>
  <c r="AC12" i="3"/>
  <c r="AB12" i="3"/>
  <c r="AA12" i="3"/>
  <c r="X12" i="3"/>
  <c r="W12" i="3"/>
  <c r="V12" i="3"/>
  <c r="S12" i="3"/>
  <c r="R12" i="3"/>
  <c r="Q12" i="3"/>
  <c r="N12" i="3"/>
  <c r="M12" i="3"/>
  <c r="L12" i="3"/>
  <c r="I12" i="3"/>
  <c r="G12" i="3"/>
  <c r="E12" i="3"/>
  <c r="AJ11" i="3"/>
  <c r="AE11" i="3"/>
  <c r="AC11" i="3"/>
  <c r="AB11" i="3"/>
  <c r="AA11" i="3"/>
  <c r="X11" i="3"/>
  <c r="W11" i="3"/>
  <c r="V11" i="3"/>
  <c r="S11" i="3"/>
  <c r="R11" i="3"/>
  <c r="Q11" i="3"/>
  <c r="N11" i="3"/>
  <c r="M11" i="3"/>
  <c r="L11" i="3"/>
  <c r="I11" i="3"/>
  <c r="G11" i="3"/>
  <c r="E11" i="3"/>
  <c r="AJ10" i="3"/>
  <c r="AE10" i="3"/>
  <c r="AC10" i="3"/>
  <c r="AB10" i="3"/>
  <c r="AA10" i="3"/>
  <c r="X10" i="3"/>
  <c r="W10" i="3"/>
  <c r="V10" i="3"/>
  <c r="S10" i="3"/>
  <c r="R10" i="3"/>
  <c r="Q10" i="3"/>
  <c r="N10" i="3"/>
  <c r="M10" i="3"/>
  <c r="L10" i="3"/>
  <c r="I10" i="3"/>
  <c r="G10" i="3"/>
  <c r="E10" i="3"/>
  <c r="AJ9" i="3"/>
  <c r="AE9" i="3"/>
  <c r="AC9" i="3"/>
  <c r="AB9" i="3"/>
  <c r="AA9" i="3"/>
  <c r="X9" i="3"/>
  <c r="W9" i="3"/>
  <c r="V9" i="3"/>
  <c r="S9" i="3"/>
  <c r="R9" i="3"/>
  <c r="Q9" i="3"/>
  <c r="N9" i="3"/>
  <c r="M9" i="3"/>
  <c r="L9" i="3"/>
  <c r="I9" i="3"/>
  <c r="G9" i="3"/>
  <c r="E9" i="3"/>
  <c r="AJ8" i="3"/>
  <c r="AE8" i="3"/>
  <c r="AC8" i="3"/>
  <c r="AB8" i="3"/>
  <c r="AA8" i="3"/>
  <c r="X8" i="3"/>
  <c r="W8" i="3"/>
  <c r="V8" i="3"/>
  <c r="S8" i="3"/>
  <c r="R8" i="3"/>
  <c r="Q8" i="3"/>
  <c r="N8" i="3"/>
  <c r="M8" i="3"/>
  <c r="L8" i="3"/>
  <c r="I8" i="3"/>
  <c r="G8" i="3"/>
  <c r="E8" i="3"/>
  <c r="AJ7" i="3"/>
  <c r="AE7" i="3"/>
  <c r="AC7" i="3"/>
  <c r="AB7" i="3"/>
  <c r="AA7" i="3"/>
  <c r="X7" i="3"/>
  <c r="W7" i="3"/>
  <c r="V7" i="3"/>
  <c r="S7" i="3"/>
  <c r="R7" i="3"/>
  <c r="Q7" i="3"/>
  <c r="N7" i="3"/>
  <c r="M7" i="3"/>
  <c r="L7" i="3"/>
  <c r="I7" i="3"/>
  <c r="G7" i="3"/>
  <c r="E7" i="3"/>
  <c r="AJ6" i="3"/>
  <c r="AE6" i="3"/>
  <c r="AC6" i="3"/>
  <c r="AB6" i="3"/>
  <c r="AA6" i="3"/>
  <c r="AA250" i="3" s="1"/>
  <c r="X6" i="3"/>
  <c r="W6" i="3"/>
  <c r="V6" i="3"/>
  <c r="S6" i="3"/>
  <c r="R6" i="3"/>
  <c r="Q6" i="3"/>
  <c r="Q250" i="3" s="1"/>
  <c r="N6" i="3"/>
  <c r="M6" i="3"/>
  <c r="L6" i="3"/>
  <c r="L250" i="3" s="1"/>
  <c r="I6" i="3"/>
  <c r="G6" i="3"/>
  <c r="E6" i="3"/>
  <c r="AI3" i="3"/>
  <c r="AH3" i="3"/>
  <c r="AG3" i="3"/>
  <c r="AF3" i="3"/>
  <c r="AD3" i="3"/>
  <c r="AA3" i="3"/>
  <c r="Z3" i="3"/>
  <c r="Y3" i="3"/>
  <c r="V3" i="3"/>
  <c r="U3" i="3"/>
  <c r="T3" i="3"/>
  <c r="Q3" i="3"/>
  <c r="P3" i="3"/>
  <c r="O3" i="3"/>
  <c r="L3" i="3"/>
  <c r="J3" i="3"/>
  <c r="H3" i="3"/>
  <c r="AG256" i="3" l="1"/>
  <c r="X250" i="3"/>
  <c r="M250" i="3"/>
  <c r="N250" i="3"/>
  <c r="E250" i="3"/>
  <c r="AG254" i="3"/>
</calcChain>
</file>

<file path=xl/sharedStrings.xml><?xml version="1.0" encoding="utf-8"?>
<sst xmlns="http://schemas.openxmlformats.org/spreadsheetml/2006/main" count="1150" uniqueCount="552">
  <si>
    <t xml:space="preserve">Nebraska Department of Revenue Property Assessment Division </t>
  </si>
  <si>
    <t>(sorted by)</t>
  </si>
  <si>
    <t>% Adjustment</t>
  </si>
  <si>
    <t>System</t>
  </si>
  <si>
    <t>Adjustment</t>
  </si>
  <si>
    <t>Amount of</t>
  </si>
  <si>
    <t>School System Name</t>
  </si>
  <si>
    <t>Code</t>
  </si>
  <si>
    <t>Class</t>
  </si>
  <si>
    <t>System Value</t>
  </si>
  <si>
    <t>Amount</t>
  </si>
  <si>
    <t>Unadjusted</t>
  </si>
  <si>
    <t>KENESAW 3</t>
  </si>
  <si>
    <t>01-0003</t>
  </si>
  <si>
    <t>HASTINGS 18</t>
  </si>
  <si>
    <t>01-0018</t>
  </si>
  <si>
    <t>ADAMS CENTRAL HIGH 90</t>
  </si>
  <si>
    <t>01-0090</t>
  </si>
  <si>
    <t>SILVER LAKE 123</t>
  </si>
  <si>
    <t>01-0123</t>
  </si>
  <si>
    <t>NELIGH-OAKDALE 9</t>
  </si>
  <si>
    <t>02-0009</t>
  </si>
  <si>
    <t>ELGIN 18</t>
  </si>
  <si>
    <t>02-0018</t>
  </si>
  <si>
    <t>SUMMERLAND 115</t>
  </si>
  <si>
    <t>02-0115</t>
  </si>
  <si>
    <t>ARTHUR CO HIGH 500</t>
  </si>
  <si>
    <t>03-0500</t>
  </si>
  <si>
    <t>BANNER 1</t>
  </si>
  <si>
    <t>04-0001</t>
  </si>
  <si>
    <t>SANDHILLS 71</t>
  </si>
  <si>
    <t>05-0071</t>
  </si>
  <si>
    <t>BOONE CENTRAL 1</t>
  </si>
  <si>
    <t>06-0001</t>
  </si>
  <si>
    <t>ST EDWARD 17</t>
  </si>
  <si>
    <t>06-0017</t>
  </si>
  <si>
    <t>RIVERSIDE 75</t>
  </si>
  <si>
    <t>06-0075</t>
  </si>
  <si>
    <t>ALLIANCE 6</t>
  </si>
  <si>
    <t>07-0006</t>
  </si>
  <si>
    <t>HEMINGFORD 10</t>
  </si>
  <si>
    <t>07-0010</t>
  </si>
  <si>
    <t>BOYD COUNTY SCH 51</t>
  </si>
  <si>
    <t>08-0051</t>
  </si>
  <si>
    <t>AINSWORTH 10</t>
  </si>
  <si>
    <t>09-0010</t>
  </si>
  <si>
    <t>GIBBON 2</t>
  </si>
  <si>
    <t>10-0002</t>
  </si>
  <si>
    <t>KEARNEY 7</t>
  </si>
  <si>
    <t>10-0007</t>
  </si>
  <si>
    <t>ELM CREEK 9</t>
  </si>
  <si>
    <t>10-0009</t>
  </si>
  <si>
    <t>SHELTON 19</t>
  </si>
  <si>
    <t>10-0019</t>
  </si>
  <si>
    <t>RAVENNA 69</t>
  </si>
  <si>
    <t>10-0069</t>
  </si>
  <si>
    <t>PLEASANTON 105</t>
  </si>
  <si>
    <t>10-0105</t>
  </si>
  <si>
    <t>AMHERST 119</t>
  </si>
  <si>
    <t>10-0119</t>
  </si>
  <si>
    <t>TEKAMAH-HERMAN 1</t>
  </si>
  <si>
    <t>11-0001</t>
  </si>
  <si>
    <t>OAKLAND-CRAIG 14</t>
  </si>
  <si>
    <t>11-0014</t>
  </si>
  <si>
    <t>LYONS-DECATUR NORTHEAST 20</t>
  </si>
  <si>
    <t>11-0020</t>
  </si>
  <si>
    <t>DAVID CITY 56</t>
  </si>
  <si>
    <t>12-0056</t>
  </si>
  <si>
    <t>EAST BUTLER 2R</t>
  </si>
  <si>
    <t>12-0502</t>
  </si>
  <si>
    <t>PLATTSMOUTH 1</t>
  </si>
  <si>
    <t>13-0001</t>
  </si>
  <si>
    <t>WEEPING WATER 22</t>
  </si>
  <si>
    <t>13-0022</t>
  </si>
  <si>
    <t>LOUISVILLE 32</t>
  </si>
  <si>
    <t>13-0032</t>
  </si>
  <si>
    <t>CONESTOGA 56</t>
  </si>
  <si>
    <t>13-0056</t>
  </si>
  <si>
    <t>ELMWOOD-MURDOCK 97</t>
  </si>
  <si>
    <t>13-0097</t>
  </si>
  <si>
    <t>HARTINGTON-NEWCASTLE 8</t>
  </si>
  <si>
    <t>14-0008</t>
  </si>
  <si>
    <t>RANDOLPH 45</t>
  </si>
  <si>
    <t>14-0045</t>
  </si>
  <si>
    <t>LAUREL-CONCORD-COLERIDGE 54</t>
  </si>
  <si>
    <t>14-0054</t>
  </si>
  <si>
    <t>WYNOT 101</t>
  </si>
  <si>
    <t>14-0101</t>
  </si>
  <si>
    <t>CHASE COUNTY SCHOOLS 10</t>
  </si>
  <si>
    <t>15-0010</t>
  </si>
  <si>
    <t>WAUNETA-PALISADE 536</t>
  </si>
  <si>
    <t>15-0536</t>
  </si>
  <si>
    <t>VALENTINE HIGH 6</t>
  </si>
  <si>
    <t>16-0006</t>
  </si>
  <si>
    <t>CODY-KILGORE 30</t>
  </si>
  <si>
    <t>16-0030</t>
  </si>
  <si>
    <t>SIDNEY 1</t>
  </si>
  <si>
    <t>17-0001</t>
  </si>
  <si>
    <t>LEYTON 3</t>
  </si>
  <si>
    <t>17-0003</t>
  </si>
  <si>
    <t>POTTER-DIX 9</t>
  </si>
  <si>
    <t>17-0009</t>
  </si>
  <si>
    <t>SUTTON 2</t>
  </si>
  <si>
    <t>18-0002</t>
  </si>
  <si>
    <t>HARVARD 11</t>
  </si>
  <si>
    <t>18-0011</t>
  </si>
  <si>
    <t>LEIGH 39</t>
  </si>
  <si>
    <t>19-0039</t>
  </si>
  <si>
    <t>CLARKSON 58</t>
  </si>
  <si>
    <t>19-0058</t>
  </si>
  <si>
    <t>HOWELLS-DODGE 70</t>
  </si>
  <si>
    <t>19-0070</t>
  </si>
  <si>
    <t>SCHUYLER CENTRAL HIGH 123</t>
  </si>
  <si>
    <t>19-0123</t>
  </si>
  <si>
    <t>WEST POINT 1</t>
  </si>
  <si>
    <t>20-0001</t>
  </si>
  <si>
    <t>BANCROFT-ROSALIE 20</t>
  </si>
  <si>
    <t>20-0020</t>
  </si>
  <si>
    <t>WISNER-PILGER 30</t>
  </si>
  <si>
    <t>20-0030</t>
  </si>
  <si>
    <t>ANSELMO-MERNA 15</t>
  </si>
  <si>
    <t>21-0015</t>
  </si>
  <si>
    <t>BROKEN BOW 25</t>
  </si>
  <si>
    <t>21-0025</t>
  </si>
  <si>
    <t>ANSLEY 44</t>
  </si>
  <si>
    <t>21-0044</t>
  </si>
  <si>
    <t>SARGENT 84</t>
  </si>
  <si>
    <t>21-0084</t>
  </si>
  <si>
    <t>ARNOLD 89</t>
  </si>
  <si>
    <t>21-0089</t>
  </si>
  <si>
    <t>CALLAWAY 180</t>
  </si>
  <si>
    <t>21-0180</t>
  </si>
  <si>
    <t>SO SIOUX CITY 11</t>
  </si>
  <si>
    <t>22-0011</t>
  </si>
  <si>
    <t>HOMER 31</t>
  </si>
  <si>
    <t>22-0031</t>
  </si>
  <si>
    <t>CHADRON 2</t>
  </si>
  <si>
    <t>23-0002</t>
  </si>
  <si>
    <t>CRAWFORD 71</t>
  </si>
  <si>
    <t>23-0071</t>
  </si>
  <si>
    <t>LEXINGTON 1</t>
  </si>
  <si>
    <t>24-0001</t>
  </si>
  <si>
    <t>OVERTON 4</t>
  </si>
  <si>
    <t>24-0004</t>
  </si>
  <si>
    <t>COZAD 11</t>
  </si>
  <si>
    <t>24-0011</t>
  </si>
  <si>
    <t>GOTHENBURG 20</t>
  </si>
  <si>
    <t>24-0020</t>
  </si>
  <si>
    <t>SUMNER-EDDYVILLE-MILLER 101</t>
  </si>
  <si>
    <t>24-0101</t>
  </si>
  <si>
    <t>CREEK VALLEY 25</t>
  </si>
  <si>
    <t>25-0025</t>
  </si>
  <si>
    <t>SOUTH PLATTE 95</t>
  </si>
  <si>
    <t>25-0095</t>
  </si>
  <si>
    <t>PONCA 1</t>
  </si>
  <si>
    <t>26-0001</t>
  </si>
  <si>
    <t>ALLEN 70</t>
  </si>
  <si>
    <t>26-0070</t>
  </si>
  <si>
    <t>EMERSON-HUBBARD 561</t>
  </si>
  <si>
    <t>26-0561</t>
  </si>
  <si>
    <t>FREMONT 1</t>
  </si>
  <si>
    <t>27-0001</t>
  </si>
  <si>
    <t>SCRIBNER-SNYDER 62</t>
  </si>
  <si>
    <t>27-0062</t>
  </si>
  <si>
    <t>LOGAN VIEW 594</t>
  </si>
  <si>
    <t>27-0594</t>
  </si>
  <si>
    <t>NORTH BEND CENTRAL 595</t>
  </si>
  <si>
    <t>27-0595</t>
  </si>
  <si>
    <t>OMAHA 1</t>
  </si>
  <si>
    <t>28-0001</t>
  </si>
  <si>
    <t>ELKHORN 10</t>
  </si>
  <si>
    <t>28-0010</t>
  </si>
  <si>
    <t>DOUGLAS CO. WEST COMMUNITY 15</t>
  </si>
  <si>
    <t>28-0015</t>
  </si>
  <si>
    <t>MILLARD 17</t>
  </si>
  <si>
    <t>28-0017</t>
  </si>
  <si>
    <t>RALSTON 54</t>
  </si>
  <si>
    <t>28-0054</t>
  </si>
  <si>
    <t>BENNINGTON 59</t>
  </si>
  <si>
    <t>28-0059</t>
  </si>
  <si>
    <t>WESTSIDE 66</t>
  </si>
  <si>
    <t>28-0066</t>
  </si>
  <si>
    <t>DUNDY CO 117</t>
  </si>
  <si>
    <t>29-0117</t>
  </si>
  <si>
    <t>EXETER-MILLIGAN 1</t>
  </si>
  <si>
    <t>30-0001</t>
  </si>
  <si>
    <t>FILLMORE CO. DIST 25</t>
  </si>
  <si>
    <t>30-0025</t>
  </si>
  <si>
    <t>SHICKLEY 54</t>
  </si>
  <si>
    <t>30-0054</t>
  </si>
  <si>
    <t>FRANKLIN R6</t>
  </si>
  <si>
    <t>31-0506</t>
  </si>
  <si>
    <t>MAYWOOD 46</t>
  </si>
  <si>
    <t>32-0046</t>
  </si>
  <si>
    <t>EUSTIS-FARNAM 95</t>
  </si>
  <si>
    <t>32-0095</t>
  </si>
  <si>
    <t>MEDICINE VALLEY 125</t>
  </si>
  <si>
    <t>32-0125</t>
  </si>
  <si>
    <t>ARAPAHOE 18</t>
  </si>
  <si>
    <t>33-0018</t>
  </si>
  <si>
    <t>CAMBRIDGE 21</t>
  </si>
  <si>
    <t>33-0021</t>
  </si>
  <si>
    <t>SOUTHERN VALLEY 540</t>
  </si>
  <si>
    <t>33-0540</t>
  </si>
  <si>
    <t>SOUTHERN 1</t>
  </si>
  <si>
    <t>34-0001</t>
  </si>
  <si>
    <t>BEATRICE 15</t>
  </si>
  <si>
    <t>34-0015</t>
  </si>
  <si>
    <t>FREEMAN 34</t>
  </si>
  <si>
    <t>34-0034</t>
  </si>
  <si>
    <t>DILLER-ODELL 100</t>
  </si>
  <si>
    <t>34-0100</t>
  </si>
  <si>
    <t>GARDEN CO HIGH 1</t>
  </si>
  <si>
    <t>35-0001</t>
  </si>
  <si>
    <t>BURWELL HIGH 100</t>
  </si>
  <si>
    <t>36-0100</t>
  </si>
  <si>
    <t>ELWOOD 30</t>
  </si>
  <si>
    <t>37-0030</t>
  </si>
  <si>
    <t>HYANNIS HIGH 11</t>
  </si>
  <si>
    <t>38-0011</t>
  </si>
  <si>
    <t>CENTRAL VALLEY 60</t>
  </si>
  <si>
    <t>39-0060</t>
  </si>
  <si>
    <t>GRAND ISLAND 2</t>
  </si>
  <si>
    <t>40-0002</t>
  </si>
  <si>
    <t>NORTHWEST HIGH 82</t>
  </si>
  <si>
    <t>40-0082</t>
  </si>
  <si>
    <t>WOOD RIVER HIGH 83</t>
  </si>
  <si>
    <t>40-0083</t>
  </si>
  <si>
    <t>DONIPHAN-TRUMBULL 126</t>
  </si>
  <si>
    <t>40-0126</t>
  </si>
  <si>
    <t>GILTNER 2</t>
  </si>
  <si>
    <t>41-0002</t>
  </si>
  <si>
    <t>HAMPTON 91</t>
  </si>
  <si>
    <t>41-0091</t>
  </si>
  <si>
    <t>AURORA 4R</t>
  </si>
  <si>
    <t>41-0504</t>
  </si>
  <si>
    <t>ALMA 2</t>
  </si>
  <si>
    <t>42-0002</t>
  </si>
  <si>
    <t>HAYES CENTER 79</t>
  </si>
  <si>
    <t>43-0079</t>
  </si>
  <si>
    <t>HITCHCOCK COUNTY SCHOOLS 70</t>
  </si>
  <si>
    <t>44-0070</t>
  </si>
  <si>
    <t>O'NEILL 7</t>
  </si>
  <si>
    <t>45-0007</t>
  </si>
  <si>
    <t>STUART 44</t>
  </si>
  <si>
    <t>45-0044</t>
  </si>
  <si>
    <t>CHAMBERS 137</t>
  </si>
  <si>
    <t>45-0137</t>
  </si>
  <si>
    <t>WEST HOLT PUBLIC SCH 239</t>
  </si>
  <si>
    <t>45-0239</t>
  </si>
  <si>
    <t>MULLEN 1</t>
  </si>
  <si>
    <t>46-0001</t>
  </si>
  <si>
    <t>ST PAUL 1</t>
  </si>
  <si>
    <t>47-0001</t>
  </si>
  <si>
    <t>CENTURA 100</t>
  </si>
  <si>
    <t>47-0100</t>
  </si>
  <si>
    <t>ELBA 103</t>
  </si>
  <si>
    <t>47-0103</t>
  </si>
  <si>
    <t>FAIRBURY 8</t>
  </si>
  <si>
    <t>48-0008</t>
  </si>
  <si>
    <t>TRI COUNTY 300</t>
  </si>
  <si>
    <t>48-0300</t>
  </si>
  <si>
    <t>MERIDIAN 303</t>
  </si>
  <si>
    <t>48-0303</t>
  </si>
  <si>
    <t>STERLING 33</t>
  </si>
  <si>
    <t>49-0033</t>
  </si>
  <si>
    <t>JOHNSON CO CENTRAL  50</t>
  </si>
  <si>
    <t>49-0050</t>
  </si>
  <si>
    <t>WILCOX-HILDRETH 1</t>
  </si>
  <si>
    <t>50-0001</t>
  </si>
  <si>
    <t>AXTELL R1</t>
  </si>
  <si>
    <t>50-0501</t>
  </si>
  <si>
    <t>MINDEN R3</t>
  </si>
  <si>
    <t>50-0503</t>
  </si>
  <si>
    <t>OGALLALA 1</t>
  </si>
  <si>
    <t>51-0001</t>
  </si>
  <si>
    <t>PAXTON 6</t>
  </si>
  <si>
    <t>51-0006</t>
  </si>
  <si>
    <t>KEYA PAHA CO HIGH 100</t>
  </si>
  <si>
    <t>52-0100</t>
  </si>
  <si>
    <t>KIMBALL 1</t>
  </si>
  <si>
    <t>53-0001</t>
  </si>
  <si>
    <t>CREIGHTON 13</t>
  </si>
  <si>
    <t>54-0013</t>
  </si>
  <si>
    <t>CROFTON 96</t>
  </si>
  <si>
    <t>54-0096</t>
  </si>
  <si>
    <t>NIOBRARA 1R</t>
  </si>
  <si>
    <t>54-0501</t>
  </si>
  <si>
    <t>SANTEE C5</t>
  </si>
  <si>
    <t>54-0505</t>
  </si>
  <si>
    <t>WAUSA 76R</t>
  </si>
  <si>
    <t>54-0576</t>
  </si>
  <si>
    <t>VERDIGRE 83R</t>
  </si>
  <si>
    <t>54-0583</t>
  </si>
  <si>
    <t>BLOOMFIELD 86R</t>
  </si>
  <si>
    <t>54-0586</t>
  </si>
  <si>
    <t>LINCOLN 1</t>
  </si>
  <si>
    <t>55-0001</t>
  </si>
  <si>
    <t>WAVERLY 145</t>
  </si>
  <si>
    <t>55-0145</t>
  </si>
  <si>
    <t>MALCOLM 148</t>
  </si>
  <si>
    <t>55-0148</t>
  </si>
  <si>
    <t>NORRIS 160</t>
  </si>
  <si>
    <t>55-0160</t>
  </si>
  <si>
    <t>RAYMOND CENTRAL 161</t>
  </si>
  <si>
    <t>55-0161</t>
  </si>
  <si>
    <t>NORTH PLATTE 1</t>
  </si>
  <si>
    <t>56-0001</t>
  </si>
  <si>
    <t>BRADY 6</t>
  </si>
  <si>
    <t>56-0006</t>
  </si>
  <si>
    <t>MAXWELL 7</t>
  </si>
  <si>
    <t>56-0007</t>
  </si>
  <si>
    <t>HERSHEY 37</t>
  </si>
  <si>
    <t>56-0037</t>
  </si>
  <si>
    <t>SUTHERLAND 55</t>
  </si>
  <si>
    <t>56-0055</t>
  </si>
  <si>
    <t>WALLACE 65R</t>
  </si>
  <si>
    <t>56-0565</t>
  </si>
  <si>
    <t>STAPLETON R1</t>
  </si>
  <si>
    <t>57-0501</t>
  </si>
  <si>
    <t>LOUP CO 25</t>
  </si>
  <si>
    <t>58-0025</t>
  </si>
  <si>
    <t>MADISON 1</t>
  </si>
  <si>
    <t>59-0001</t>
  </si>
  <si>
    <t>NORFOLK 2</t>
  </si>
  <si>
    <t>59-0002</t>
  </si>
  <si>
    <t>BATTLE CREEK 5</t>
  </si>
  <si>
    <t>59-0005</t>
  </si>
  <si>
    <t>NEWMAN GROVE 13</t>
  </si>
  <si>
    <t>59-0013</t>
  </si>
  <si>
    <t>ELKHORN VALLEY 80</t>
  </si>
  <si>
    <t>59-0080</t>
  </si>
  <si>
    <t>MCPHERSON CO HIGH 90</t>
  </si>
  <si>
    <t>60-0090</t>
  </si>
  <si>
    <t>CENTRAL CITY 4</t>
  </si>
  <si>
    <t>61-0004</t>
  </si>
  <si>
    <t>PALMER 49</t>
  </si>
  <si>
    <t>61-0049</t>
  </si>
  <si>
    <t>BAYARD 21</t>
  </si>
  <si>
    <t>62-0021</t>
  </si>
  <si>
    <t>BRIDGEPORT 63</t>
  </si>
  <si>
    <t>62-0063</t>
  </si>
  <si>
    <t>FULLERTON 1</t>
  </si>
  <si>
    <t>63-0001</t>
  </si>
  <si>
    <t>TWIN RIVER 30</t>
  </si>
  <si>
    <t>63-0030</t>
  </si>
  <si>
    <t>JOHNSON-BROCK 23</t>
  </si>
  <si>
    <t>64-0023</t>
  </si>
  <si>
    <t>AUBURN 29</t>
  </si>
  <si>
    <t>64-0029</t>
  </si>
  <si>
    <t>SUPERIOR 11</t>
  </si>
  <si>
    <t>65-0011</t>
  </si>
  <si>
    <t>SO CENTRAL NE UNIF 5</t>
  </si>
  <si>
    <t>65-2005</t>
  </si>
  <si>
    <t>SYRACUSE-DUNBAR-AVOCA 27</t>
  </si>
  <si>
    <t>66-0027</t>
  </si>
  <si>
    <t>NEBRASKA CITY 111</t>
  </si>
  <si>
    <t>66-0111</t>
  </si>
  <si>
    <t>PALMYRA OR1</t>
  </si>
  <si>
    <t>66-0501</t>
  </si>
  <si>
    <t>PAWNEE CITY 1</t>
  </si>
  <si>
    <t>67-0001</t>
  </si>
  <si>
    <t>LEWISTON 69</t>
  </si>
  <si>
    <t>67-0069</t>
  </si>
  <si>
    <t>PERKINS COUNTY SCHOOLS 20</t>
  </si>
  <si>
    <t>68-0020</t>
  </si>
  <si>
    <t>HOLDREGE 44</t>
  </si>
  <si>
    <t>69-0044</t>
  </si>
  <si>
    <t>BERTRAND 54</t>
  </si>
  <si>
    <t>69-0054</t>
  </si>
  <si>
    <t>LOOMIS 55</t>
  </si>
  <si>
    <t>69-0055</t>
  </si>
  <si>
    <t>PIERCE 2</t>
  </si>
  <si>
    <t>70-0002</t>
  </si>
  <si>
    <t>PLAINVIEW 5</t>
  </si>
  <si>
    <t>70-0005</t>
  </si>
  <si>
    <t>OSMOND 42R</t>
  </si>
  <si>
    <t>70-0542</t>
  </si>
  <si>
    <t>COLUMBUS 1</t>
  </si>
  <si>
    <t>71-0001</t>
  </si>
  <si>
    <t>LAKEVIEW COMMUNITY 5</t>
  </si>
  <si>
    <t>71-0005</t>
  </si>
  <si>
    <t>HUMPHREY 67</t>
  </si>
  <si>
    <t>71-0067</t>
  </si>
  <si>
    <t>CROSS COUNTY 15</t>
  </si>
  <si>
    <t>72-0015</t>
  </si>
  <si>
    <t>OSCEOLA 19</t>
  </si>
  <si>
    <t>72-0019</t>
  </si>
  <si>
    <t>SHELBY-RISING CITY 32</t>
  </si>
  <si>
    <t>72-0032</t>
  </si>
  <si>
    <t>HIGH PLAINS COMMUNITY 75</t>
  </si>
  <si>
    <t>72-0075</t>
  </si>
  <si>
    <t>MCCOOK 17</t>
  </si>
  <si>
    <t>73-0017</t>
  </si>
  <si>
    <t>SOUTHWEST 179</t>
  </si>
  <si>
    <t>73-0179</t>
  </si>
  <si>
    <t>FALLS CITY 56</t>
  </si>
  <si>
    <t>74-0056</t>
  </si>
  <si>
    <t>HUMBOLDT TABLE RK STEINAUER 70</t>
  </si>
  <si>
    <t>74-0070</t>
  </si>
  <si>
    <t>ROCK CO HIGH 100</t>
  </si>
  <si>
    <t>75-0100</t>
  </si>
  <si>
    <t>CRETE 2</t>
  </si>
  <si>
    <t>76-0002</t>
  </si>
  <si>
    <t>DORCHESTER 44</t>
  </si>
  <si>
    <t>76-0044</t>
  </si>
  <si>
    <t>FRIEND 68</t>
  </si>
  <si>
    <t>76-0068</t>
  </si>
  <si>
    <t>WILBER-CLATONIA 82</t>
  </si>
  <si>
    <t>76-0082</t>
  </si>
  <si>
    <t>BELLEVUE 1</t>
  </si>
  <si>
    <t>77-0001</t>
  </si>
  <si>
    <t>PAPILLION-LAVISTA 27</t>
  </si>
  <si>
    <t>77-0027</t>
  </si>
  <si>
    <t>GRETNA 37</t>
  </si>
  <si>
    <t>77-0037</t>
  </si>
  <si>
    <t>SPRINGFIELD PLATTEVIEW 46</t>
  </si>
  <si>
    <t>77-0046</t>
  </si>
  <si>
    <t>ASHLAND-GREENWOOD 1</t>
  </si>
  <si>
    <t>78-0001</t>
  </si>
  <si>
    <t>YUTAN 9</t>
  </si>
  <si>
    <t>78-0009</t>
  </si>
  <si>
    <t>WAHOO 39</t>
  </si>
  <si>
    <t>78-0039</t>
  </si>
  <si>
    <t>MEAD 72</t>
  </si>
  <si>
    <t>78-0072</t>
  </si>
  <si>
    <t>CEDAR BLUFFS 107</t>
  </si>
  <si>
    <t>78-0107</t>
  </si>
  <si>
    <t>MINATARE 2</t>
  </si>
  <si>
    <t>79-0002</t>
  </si>
  <si>
    <t>MORRILL 11</t>
  </si>
  <si>
    <t>79-0011</t>
  </si>
  <si>
    <t>GERING 16</t>
  </si>
  <si>
    <t>79-0016</t>
  </si>
  <si>
    <t>MITCHELL 31</t>
  </si>
  <si>
    <t>79-0031</t>
  </si>
  <si>
    <t>SCOTTSBLUFF 32</t>
  </si>
  <si>
    <t>79-0032</t>
  </si>
  <si>
    <t>MILFORD 5</t>
  </si>
  <si>
    <t>80-0005</t>
  </si>
  <si>
    <t>SEWARD 9</t>
  </si>
  <si>
    <t>80-0009</t>
  </si>
  <si>
    <t>CENTENNIAL 67R</t>
  </si>
  <si>
    <t>80-0567</t>
  </si>
  <si>
    <t>HAY SPRINGS 3</t>
  </si>
  <si>
    <t>81-0003</t>
  </si>
  <si>
    <t>GORDON-RUSHVILLE HIGH SCH 10</t>
  </si>
  <si>
    <t>81-0010</t>
  </si>
  <si>
    <t>LOUP CITY 1</t>
  </si>
  <si>
    <t>82-0001</t>
  </si>
  <si>
    <t>LITCHFIELD 15</t>
  </si>
  <si>
    <t>82-0015</t>
  </si>
  <si>
    <t>SIOUX CO HIGH 500</t>
  </si>
  <si>
    <t>83-0500</t>
  </si>
  <si>
    <t>STANTON 3</t>
  </si>
  <si>
    <t>84-0003</t>
  </si>
  <si>
    <t>DESHLER 60</t>
  </si>
  <si>
    <t>85-0060</t>
  </si>
  <si>
    <t>THAYER CENTRAL COMM 70</t>
  </si>
  <si>
    <t>85-0070</t>
  </si>
  <si>
    <t>BRUNING-DAVENPORT UNIF</t>
  </si>
  <si>
    <t>85-2001</t>
  </si>
  <si>
    <t>THEDFORD HIGH 1</t>
  </si>
  <si>
    <t>86-0001</t>
  </si>
  <si>
    <t>PENDER 1</t>
  </si>
  <si>
    <t>87-0001</t>
  </si>
  <si>
    <t>WALTHILL 13</t>
  </si>
  <si>
    <t>87-0013</t>
  </si>
  <si>
    <t>UMO N HO NATION SCH 16</t>
  </si>
  <si>
    <t>87-0016</t>
  </si>
  <si>
    <t>WINNEBAGO 17</t>
  </si>
  <si>
    <t>87-0017</t>
  </si>
  <si>
    <t>ORD 5</t>
  </si>
  <si>
    <t>88-0005</t>
  </si>
  <si>
    <t>ARCADIA 21</t>
  </si>
  <si>
    <t>88-0021</t>
  </si>
  <si>
    <t>BLAIR 1</t>
  </si>
  <si>
    <t>89-0001</t>
  </si>
  <si>
    <t>FORT CALHOUN 3</t>
  </si>
  <si>
    <t>89-0003</t>
  </si>
  <si>
    <t>ARLINGTON 24</t>
  </si>
  <si>
    <t>89-0024</t>
  </si>
  <si>
    <t>WAYNE 17</t>
  </si>
  <si>
    <t>90-0017</t>
  </si>
  <si>
    <t>WAKEFIELD 60R</t>
  </si>
  <si>
    <t>90-0560</t>
  </si>
  <si>
    <t>WINSIDE 595</t>
  </si>
  <si>
    <t>90-0595</t>
  </si>
  <si>
    <t>RED CLOUD 2</t>
  </si>
  <si>
    <t>91-0002</t>
  </si>
  <si>
    <t>BLUE HILL 74</t>
  </si>
  <si>
    <t>91-0074</t>
  </si>
  <si>
    <t>WHEELER CENTRAL 45</t>
  </si>
  <si>
    <t>92-0045</t>
  </si>
  <si>
    <t>YORK 12</t>
  </si>
  <si>
    <t>93-0012</t>
  </si>
  <si>
    <t>MCCOOL JUNCTION 83</t>
  </si>
  <si>
    <t>93-0083</t>
  </si>
  <si>
    <t>HEARTLAND 96</t>
  </si>
  <si>
    <t>93-0096</t>
  </si>
  <si>
    <t>NE Dept. of Revenue, Property Assessment Division, Certification to Dept of Education</t>
  </si>
  <si>
    <t>Orange=sector %; Yellow=Adjustment Amount; Blue= Adjusted Value</t>
  </si>
  <si>
    <t>% Adjmnt</t>
  </si>
  <si>
    <t>TIF tax increment finance</t>
  </si>
  <si>
    <t xml:space="preserve">%PP of </t>
  </si>
  <si>
    <t>%CAPP of</t>
  </si>
  <si>
    <t>%CAReal of</t>
  </si>
  <si>
    <t>adjust to 96%</t>
  </si>
  <si>
    <t>Adjusted</t>
  </si>
  <si>
    <t>of Unadjust</t>
  </si>
  <si>
    <t>%Resid of</t>
  </si>
  <si>
    <t>%Comm of</t>
  </si>
  <si>
    <t>%Aglandof</t>
  </si>
  <si>
    <t>adjust to 72%</t>
  </si>
  <si>
    <t>%AgImprvFS of</t>
  </si>
  <si>
    <t xml:space="preserve">%Mineral of </t>
  </si>
  <si>
    <t>Total</t>
  </si>
  <si>
    <t xml:space="preserve">Adjustment </t>
  </si>
  <si>
    <t>TOTAL</t>
  </si>
  <si>
    <t>base value backout befor adjsmtn calc.</t>
  </si>
  <si>
    <t>SysCode</t>
  </si>
  <si>
    <t>U/L</t>
  </si>
  <si>
    <t>UNAdjVal</t>
  </si>
  <si>
    <t>Personal Prop</t>
  </si>
  <si>
    <t>Central Asd PP</t>
  </si>
  <si>
    <t>Central Asd Real</t>
  </si>
  <si>
    <t>CentralAsd Real</t>
  </si>
  <si>
    <t>Residential</t>
  </si>
  <si>
    <t>Comm.&amp; Indust.</t>
  </si>
  <si>
    <t>Agland</t>
  </si>
  <si>
    <t>AgImprvmt&amp;Frmsite</t>
  </si>
  <si>
    <t>Mineral</t>
  </si>
  <si>
    <t>UNAdjust Value</t>
  </si>
  <si>
    <t>Adjusted Value</t>
  </si>
  <si>
    <t>Total Value</t>
  </si>
  <si>
    <t>TIF Base Resid</t>
  </si>
  <si>
    <t>TIF Base Comm</t>
  </si>
  <si>
    <t>TIF Base Ag</t>
  </si>
  <si>
    <t>U</t>
  </si>
  <si>
    <t>State Totals 244 School Sys. 2023-2024</t>
  </si>
  <si>
    <t>ck adj amnt</t>
  </si>
  <si>
    <t>ck adjusted</t>
  </si>
  <si>
    <t>reck totadj</t>
  </si>
  <si>
    <t>reck totUNadjust</t>
  </si>
  <si>
    <t>2023 School Adjusted Values BY SECTOR certified Oct 10, 2023 per Neb. Rev. Stat. 79-1016 (used in aid calc 2024-2025)</t>
  </si>
  <si>
    <t>prepared 10-10-23</t>
  </si>
  <si>
    <t>2023 Adj Amnt</t>
  </si>
  <si>
    <t>2023School Adjusted Values by School System, for use in 2024-2025 state aid calculations</t>
  </si>
  <si>
    <r>
      <t xml:space="preserve">Certified to Dept. of Education October 10, 2023, pursuant to  </t>
    </r>
    <r>
      <rPr>
        <b/>
        <sz val="10"/>
        <color indexed="12"/>
        <rFont val="Arial"/>
        <family val="2"/>
      </rPr>
      <t>Neb. Rev. Stat. § 79-1016</t>
    </r>
  </si>
  <si>
    <t>2023 Unadjusted</t>
  </si>
  <si>
    <t>2023 Adjusted</t>
  </si>
  <si>
    <t>State Totals 244 systems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</si>
</sst>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%"/>
    <numFmt numFmtId="165" formatCode="_(* #,##0_);_(* \(#,##0\);_(* &quot;-&quot;??_);_(@_)"/>
  </numFmts>
  <fonts count="13" x14ac:knownFonts="1">
    <font>
      <sz val="10"/>
      <name val="Arial"/>
    </font>
    <font>
      <b/>
      <sz val="1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1" fillId="0" borderId="0" xfId="0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0" fontId="2" fillId="0" borderId="0" xfId="0" applyFont="1"/>
    <xf numFmtId="0" fontId="1" fillId="0" borderId="0" xfId="2" applyFont="1" applyAlignment="1" applyProtection="1">
      <alignment horizontal="centerContinuous"/>
    </xf>
    <xf numFmtId="0" fontId="5" fillId="0" borderId="0" xfId="0" applyFont="1" applyAlignment="1">
      <alignment horizontal="centerContinuous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6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10" fillId="0" borderId="3" xfId="0" applyNumberFormat="1" applyFont="1" applyBorder="1"/>
    <xf numFmtId="1" fontId="9" fillId="0" borderId="3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0" fillId="0" borderId="0" xfId="0" applyNumberFormat="1"/>
    <xf numFmtId="1" fontId="0" fillId="0" borderId="4" xfId="0" applyNumberFormat="1" applyBorder="1"/>
    <xf numFmtId="1" fontId="5" fillId="0" borderId="4" xfId="0" applyNumberFormat="1" applyFont="1" applyBorder="1" applyAlignment="1">
      <alignment horizontal="center"/>
    </xf>
    <xf numFmtId="3" fontId="0" fillId="0" borderId="4" xfId="0" applyNumberFormat="1" applyBorder="1"/>
    <xf numFmtId="164" fontId="8" fillId="0" borderId="4" xfId="0" applyNumberFormat="1" applyFont="1" applyBorder="1"/>
    <xf numFmtId="165" fontId="0" fillId="0" borderId="4" xfId="1" applyNumberFormat="1" applyFont="1" applyBorder="1"/>
    <xf numFmtId="0" fontId="10" fillId="2" borderId="5" xfId="0" applyFont="1" applyFill="1" applyBorder="1"/>
    <xf numFmtId="1" fontId="9" fillId="2" borderId="6" xfId="0" applyNumberFormat="1" applyFont="1" applyFill="1" applyBorder="1" applyAlignment="1">
      <alignment horizontal="center"/>
    </xf>
    <xf numFmtId="1" fontId="9" fillId="2" borderId="7" xfId="0" applyNumberFormat="1" applyFont="1" applyFill="1" applyBorder="1" applyAlignment="1">
      <alignment horizontal="center"/>
    </xf>
    <xf numFmtId="3" fontId="1" fillId="2" borderId="5" xfId="0" applyNumberFormat="1" applyFont="1" applyFill="1" applyBorder="1"/>
    <xf numFmtId="164" fontId="8" fillId="2" borderId="5" xfId="0" applyNumberFormat="1" applyFont="1" applyFill="1" applyBorder="1"/>
    <xf numFmtId="3" fontId="0" fillId="0" borderId="0" xfId="0" applyNumberFormat="1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5" fillId="0" borderId="0" xfId="0" applyNumberFormat="1" applyFont="1" applyAlignment="1">
      <alignment horizontal="center"/>
    </xf>
    <xf numFmtId="1" fontId="8" fillId="0" borderId="0" xfId="0" applyNumberFormat="1" applyFont="1"/>
    <xf numFmtId="1" fontId="1" fillId="0" borderId="0" xfId="0" applyNumberFormat="1" applyFont="1" applyAlignment="1">
      <alignment horizontal="center"/>
    </xf>
    <xf numFmtId="1" fontId="1" fillId="3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1" fillId="5" borderId="0" xfId="0" applyNumberFormat="1" applyFont="1" applyFill="1" applyAlignment="1">
      <alignment horizontal="center"/>
    </xf>
    <xf numFmtId="1" fontId="1" fillId="6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left"/>
    </xf>
    <xf numFmtId="1" fontId="5" fillId="6" borderId="0" xfId="0" applyNumberFormat="1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8" xfId="0" applyNumberFormat="1" applyFont="1" applyBorder="1"/>
    <xf numFmtId="1" fontId="9" fillId="0" borderId="8" xfId="0" applyNumberFormat="1" applyFont="1" applyBorder="1" applyAlignment="1">
      <alignment horizontal="center"/>
    </xf>
    <xf numFmtId="1" fontId="5" fillId="6" borderId="8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11" fillId="5" borderId="8" xfId="0" applyNumberFormat="1" applyFont="1" applyFill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1" fontId="1" fillId="6" borderId="8" xfId="0" applyNumberFormat="1" applyFont="1" applyFill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applyNumberFormat="1" applyFont="1" applyBorder="1"/>
    <xf numFmtId="10" fontId="5" fillId="6" borderId="4" xfId="0" applyNumberFormat="1" applyFont="1" applyFill="1" applyBorder="1" applyAlignment="1">
      <alignment horizontal="right"/>
    </xf>
    <xf numFmtId="3" fontId="12" fillId="0" borderId="4" xfId="0" applyNumberFormat="1" applyFont="1" applyBorder="1"/>
    <xf numFmtId="10" fontId="12" fillId="6" borderId="4" xfId="0" applyNumberFormat="1" applyFont="1" applyFill="1" applyBorder="1"/>
    <xf numFmtId="3" fontId="12" fillId="3" borderId="4" xfId="0" applyNumberFormat="1" applyFont="1" applyFill="1" applyBorder="1"/>
    <xf numFmtId="3" fontId="12" fillId="4" borderId="4" xfId="0" applyNumberFormat="1" applyFont="1" applyFill="1" applyBorder="1"/>
    <xf numFmtId="10" fontId="8" fillId="5" borderId="4" xfId="0" applyNumberFormat="1" applyFont="1" applyFill="1" applyBorder="1"/>
    <xf numFmtId="10" fontId="5" fillId="6" borderId="4" xfId="0" applyNumberFormat="1" applyFont="1" applyFill="1" applyBorder="1"/>
    <xf numFmtId="10" fontId="0" fillId="0" borderId="0" xfId="0" applyNumberFormat="1"/>
    <xf numFmtId="1" fontId="10" fillId="0" borderId="4" xfId="0" applyNumberFormat="1" applyFont="1" applyBorder="1"/>
    <xf numFmtId="3" fontId="10" fillId="0" borderId="4" xfId="0" applyNumberFormat="1" applyFont="1" applyBorder="1"/>
    <xf numFmtId="3" fontId="10" fillId="7" borderId="4" xfId="0" applyNumberFormat="1" applyFont="1" applyFill="1" applyBorder="1"/>
    <xf numFmtId="3" fontId="10" fillId="4" borderId="4" xfId="0" applyNumberFormat="1" applyFont="1" applyFill="1" applyBorder="1"/>
    <xf numFmtId="10" fontId="11" fillId="5" borderId="4" xfId="0" applyNumberFormat="1" applyFont="1" applyFill="1" applyBorder="1"/>
    <xf numFmtId="3" fontId="10" fillId="3" borderId="4" xfId="0" applyNumberFormat="1" applyFont="1" applyFill="1" applyBorder="1"/>
    <xf numFmtId="1" fontId="6" fillId="0" borderId="0" xfId="0" applyNumberFormat="1" applyFont="1"/>
    <xf numFmtId="1" fontId="0" fillId="0" borderId="0" xfId="0" applyNumberFormat="1" applyAlignment="1">
      <alignment horizontal="right"/>
    </xf>
    <xf numFmtId="165" fontId="0" fillId="0" borderId="0" xfId="1" applyNumberFormat="1" applyFo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ebraskalegislature.gov/laws/statutes.php?statute=79-101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5992E-DED3-4411-9FFA-B91FF129B502}">
  <sheetPr>
    <pageSetUpPr fitToPage="1"/>
  </sheetPr>
  <dimension ref="A1:R254"/>
  <sheetViews>
    <sheetView tabSelected="1" workbookViewId="0">
      <selection activeCell="A4" sqref="A4"/>
    </sheetView>
  </sheetViews>
  <sheetFormatPr defaultRowHeight="12.75" x14ac:dyDescent="0.2"/>
  <cols>
    <col min="1" max="1" width="34.7109375" customWidth="1"/>
    <col min="3" max="3" width="5.42578125" bestFit="1" customWidth="1"/>
    <col min="4" max="4" width="17.5703125" customWidth="1"/>
    <col min="5" max="5" width="14.42578125" customWidth="1"/>
    <col min="6" max="6" width="12.5703125" customWidth="1"/>
    <col min="7" max="7" width="18.28515625" customWidth="1"/>
    <col min="10" max="10" width="10.140625" bestFit="1" customWidth="1"/>
    <col min="12" max="12" width="13.28515625" bestFit="1" customWidth="1"/>
    <col min="13" max="13" width="11.28515625" bestFit="1" customWidth="1"/>
    <col min="14" max="14" width="13.42578125" bestFit="1" customWidth="1"/>
    <col min="15" max="15" width="13.85546875" bestFit="1" customWidth="1"/>
    <col min="16" max="16" width="12.5703125" bestFit="1" customWidth="1"/>
    <col min="17" max="17" width="12.5703125" customWidth="1"/>
    <col min="18" max="18" width="13.7109375" bestFit="1" customWidth="1"/>
    <col min="257" max="257" width="34.7109375" customWidth="1"/>
    <col min="259" max="259" width="5.42578125" bestFit="1" customWidth="1"/>
    <col min="260" max="260" width="17.5703125" customWidth="1"/>
    <col min="261" max="261" width="14.42578125" customWidth="1"/>
    <col min="262" max="262" width="12.5703125" customWidth="1"/>
    <col min="263" max="263" width="18.28515625" customWidth="1"/>
    <col min="266" max="266" width="10.140625" bestFit="1" customWidth="1"/>
    <col min="268" max="268" width="13.28515625" bestFit="1" customWidth="1"/>
    <col min="269" max="269" width="11.28515625" bestFit="1" customWidth="1"/>
    <col min="270" max="270" width="13.42578125" bestFit="1" customWidth="1"/>
    <col min="271" max="271" width="13.85546875" bestFit="1" customWidth="1"/>
    <col min="272" max="272" width="12.5703125" bestFit="1" customWidth="1"/>
    <col min="273" max="273" width="12.5703125" customWidth="1"/>
    <col min="274" max="274" width="13.7109375" bestFit="1" customWidth="1"/>
    <col min="513" max="513" width="34.7109375" customWidth="1"/>
    <col min="515" max="515" width="5.42578125" bestFit="1" customWidth="1"/>
    <col min="516" max="516" width="17.5703125" customWidth="1"/>
    <col min="517" max="517" width="14.42578125" customWidth="1"/>
    <col min="518" max="518" width="12.5703125" customWidth="1"/>
    <col min="519" max="519" width="18.28515625" customWidth="1"/>
    <col min="522" max="522" width="10.140625" bestFit="1" customWidth="1"/>
    <col min="524" max="524" width="13.28515625" bestFit="1" customWidth="1"/>
    <col min="525" max="525" width="11.28515625" bestFit="1" customWidth="1"/>
    <col min="526" max="526" width="13.42578125" bestFit="1" customWidth="1"/>
    <col min="527" max="527" width="13.85546875" bestFit="1" customWidth="1"/>
    <col min="528" max="528" width="12.5703125" bestFit="1" customWidth="1"/>
    <col min="529" max="529" width="12.5703125" customWidth="1"/>
    <col min="530" max="530" width="13.7109375" bestFit="1" customWidth="1"/>
    <col min="769" max="769" width="34.7109375" customWidth="1"/>
    <col min="771" max="771" width="5.42578125" bestFit="1" customWidth="1"/>
    <col min="772" max="772" width="17.5703125" customWidth="1"/>
    <col min="773" max="773" width="14.42578125" customWidth="1"/>
    <col min="774" max="774" width="12.5703125" customWidth="1"/>
    <col min="775" max="775" width="18.28515625" customWidth="1"/>
    <col min="778" max="778" width="10.140625" bestFit="1" customWidth="1"/>
    <col min="780" max="780" width="13.28515625" bestFit="1" customWidth="1"/>
    <col min="781" max="781" width="11.28515625" bestFit="1" customWidth="1"/>
    <col min="782" max="782" width="13.42578125" bestFit="1" customWidth="1"/>
    <col min="783" max="783" width="13.85546875" bestFit="1" customWidth="1"/>
    <col min="784" max="784" width="12.5703125" bestFit="1" customWidth="1"/>
    <col min="785" max="785" width="12.5703125" customWidth="1"/>
    <col min="786" max="786" width="13.7109375" bestFit="1" customWidth="1"/>
    <col min="1025" max="1025" width="34.7109375" customWidth="1"/>
    <col min="1027" max="1027" width="5.42578125" bestFit="1" customWidth="1"/>
    <col min="1028" max="1028" width="17.5703125" customWidth="1"/>
    <col min="1029" max="1029" width="14.42578125" customWidth="1"/>
    <col min="1030" max="1030" width="12.5703125" customWidth="1"/>
    <col min="1031" max="1031" width="18.28515625" customWidth="1"/>
    <col min="1034" max="1034" width="10.140625" bestFit="1" customWidth="1"/>
    <col min="1036" max="1036" width="13.28515625" bestFit="1" customWidth="1"/>
    <col min="1037" max="1037" width="11.28515625" bestFit="1" customWidth="1"/>
    <col min="1038" max="1038" width="13.42578125" bestFit="1" customWidth="1"/>
    <col min="1039" max="1039" width="13.85546875" bestFit="1" customWidth="1"/>
    <col min="1040" max="1040" width="12.5703125" bestFit="1" customWidth="1"/>
    <col min="1041" max="1041" width="12.5703125" customWidth="1"/>
    <col min="1042" max="1042" width="13.7109375" bestFit="1" customWidth="1"/>
    <col min="1281" max="1281" width="34.7109375" customWidth="1"/>
    <col min="1283" max="1283" width="5.42578125" bestFit="1" customWidth="1"/>
    <col min="1284" max="1284" width="17.5703125" customWidth="1"/>
    <col min="1285" max="1285" width="14.42578125" customWidth="1"/>
    <col min="1286" max="1286" width="12.5703125" customWidth="1"/>
    <col min="1287" max="1287" width="18.28515625" customWidth="1"/>
    <col min="1290" max="1290" width="10.140625" bestFit="1" customWidth="1"/>
    <col min="1292" max="1292" width="13.28515625" bestFit="1" customWidth="1"/>
    <col min="1293" max="1293" width="11.28515625" bestFit="1" customWidth="1"/>
    <col min="1294" max="1294" width="13.42578125" bestFit="1" customWidth="1"/>
    <col min="1295" max="1295" width="13.85546875" bestFit="1" customWidth="1"/>
    <col min="1296" max="1296" width="12.5703125" bestFit="1" customWidth="1"/>
    <col min="1297" max="1297" width="12.5703125" customWidth="1"/>
    <col min="1298" max="1298" width="13.7109375" bestFit="1" customWidth="1"/>
    <col min="1537" max="1537" width="34.7109375" customWidth="1"/>
    <col min="1539" max="1539" width="5.42578125" bestFit="1" customWidth="1"/>
    <col min="1540" max="1540" width="17.5703125" customWidth="1"/>
    <col min="1541" max="1541" width="14.42578125" customWidth="1"/>
    <col min="1542" max="1542" width="12.5703125" customWidth="1"/>
    <col min="1543" max="1543" width="18.28515625" customWidth="1"/>
    <col min="1546" max="1546" width="10.140625" bestFit="1" customWidth="1"/>
    <col min="1548" max="1548" width="13.28515625" bestFit="1" customWidth="1"/>
    <col min="1549" max="1549" width="11.28515625" bestFit="1" customWidth="1"/>
    <col min="1550" max="1550" width="13.42578125" bestFit="1" customWidth="1"/>
    <col min="1551" max="1551" width="13.85546875" bestFit="1" customWidth="1"/>
    <col min="1552" max="1552" width="12.5703125" bestFit="1" customWidth="1"/>
    <col min="1553" max="1553" width="12.5703125" customWidth="1"/>
    <col min="1554" max="1554" width="13.7109375" bestFit="1" customWidth="1"/>
    <col min="1793" max="1793" width="34.7109375" customWidth="1"/>
    <col min="1795" max="1795" width="5.42578125" bestFit="1" customWidth="1"/>
    <col min="1796" max="1796" width="17.5703125" customWidth="1"/>
    <col min="1797" max="1797" width="14.42578125" customWidth="1"/>
    <col min="1798" max="1798" width="12.5703125" customWidth="1"/>
    <col min="1799" max="1799" width="18.28515625" customWidth="1"/>
    <col min="1802" max="1802" width="10.140625" bestFit="1" customWidth="1"/>
    <col min="1804" max="1804" width="13.28515625" bestFit="1" customWidth="1"/>
    <col min="1805" max="1805" width="11.28515625" bestFit="1" customWidth="1"/>
    <col min="1806" max="1806" width="13.42578125" bestFit="1" customWidth="1"/>
    <col min="1807" max="1807" width="13.85546875" bestFit="1" customWidth="1"/>
    <col min="1808" max="1808" width="12.5703125" bestFit="1" customWidth="1"/>
    <col min="1809" max="1809" width="12.5703125" customWidth="1"/>
    <col min="1810" max="1810" width="13.7109375" bestFit="1" customWidth="1"/>
    <col min="2049" max="2049" width="34.7109375" customWidth="1"/>
    <col min="2051" max="2051" width="5.42578125" bestFit="1" customWidth="1"/>
    <col min="2052" max="2052" width="17.5703125" customWidth="1"/>
    <col min="2053" max="2053" width="14.42578125" customWidth="1"/>
    <col min="2054" max="2054" width="12.5703125" customWidth="1"/>
    <col min="2055" max="2055" width="18.28515625" customWidth="1"/>
    <col min="2058" max="2058" width="10.140625" bestFit="1" customWidth="1"/>
    <col min="2060" max="2060" width="13.28515625" bestFit="1" customWidth="1"/>
    <col min="2061" max="2061" width="11.28515625" bestFit="1" customWidth="1"/>
    <col min="2062" max="2062" width="13.42578125" bestFit="1" customWidth="1"/>
    <col min="2063" max="2063" width="13.85546875" bestFit="1" customWidth="1"/>
    <col min="2064" max="2064" width="12.5703125" bestFit="1" customWidth="1"/>
    <col min="2065" max="2065" width="12.5703125" customWidth="1"/>
    <col min="2066" max="2066" width="13.7109375" bestFit="1" customWidth="1"/>
    <col min="2305" max="2305" width="34.7109375" customWidth="1"/>
    <col min="2307" max="2307" width="5.42578125" bestFit="1" customWidth="1"/>
    <col min="2308" max="2308" width="17.5703125" customWidth="1"/>
    <col min="2309" max="2309" width="14.42578125" customWidth="1"/>
    <col min="2310" max="2310" width="12.5703125" customWidth="1"/>
    <col min="2311" max="2311" width="18.28515625" customWidth="1"/>
    <col min="2314" max="2314" width="10.140625" bestFit="1" customWidth="1"/>
    <col min="2316" max="2316" width="13.28515625" bestFit="1" customWidth="1"/>
    <col min="2317" max="2317" width="11.28515625" bestFit="1" customWidth="1"/>
    <col min="2318" max="2318" width="13.42578125" bestFit="1" customWidth="1"/>
    <col min="2319" max="2319" width="13.85546875" bestFit="1" customWidth="1"/>
    <col min="2320" max="2320" width="12.5703125" bestFit="1" customWidth="1"/>
    <col min="2321" max="2321" width="12.5703125" customWidth="1"/>
    <col min="2322" max="2322" width="13.7109375" bestFit="1" customWidth="1"/>
    <col min="2561" max="2561" width="34.7109375" customWidth="1"/>
    <col min="2563" max="2563" width="5.42578125" bestFit="1" customWidth="1"/>
    <col min="2564" max="2564" width="17.5703125" customWidth="1"/>
    <col min="2565" max="2565" width="14.42578125" customWidth="1"/>
    <col min="2566" max="2566" width="12.5703125" customWidth="1"/>
    <col min="2567" max="2567" width="18.28515625" customWidth="1"/>
    <col min="2570" max="2570" width="10.140625" bestFit="1" customWidth="1"/>
    <col min="2572" max="2572" width="13.28515625" bestFit="1" customWidth="1"/>
    <col min="2573" max="2573" width="11.28515625" bestFit="1" customWidth="1"/>
    <col min="2574" max="2574" width="13.42578125" bestFit="1" customWidth="1"/>
    <col min="2575" max="2575" width="13.85546875" bestFit="1" customWidth="1"/>
    <col min="2576" max="2576" width="12.5703125" bestFit="1" customWidth="1"/>
    <col min="2577" max="2577" width="12.5703125" customWidth="1"/>
    <col min="2578" max="2578" width="13.7109375" bestFit="1" customWidth="1"/>
    <col min="2817" max="2817" width="34.7109375" customWidth="1"/>
    <col min="2819" max="2819" width="5.42578125" bestFit="1" customWidth="1"/>
    <col min="2820" max="2820" width="17.5703125" customWidth="1"/>
    <col min="2821" max="2821" width="14.42578125" customWidth="1"/>
    <col min="2822" max="2822" width="12.5703125" customWidth="1"/>
    <col min="2823" max="2823" width="18.28515625" customWidth="1"/>
    <col min="2826" max="2826" width="10.140625" bestFit="1" customWidth="1"/>
    <col min="2828" max="2828" width="13.28515625" bestFit="1" customWidth="1"/>
    <col min="2829" max="2829" width="11.28515625" bestFit="1" customWidth="1"/>
    <col min="2830" max="2830" width="13.42578125" bestFit="1" customWidth="1"/>
    <col min="2831" max="2831" width="13.85546875" bestFit="1" customWidth="1"/>
    <col min="2832" max="2832" width="12.5703125" bestFit="1" customWidth="1"/>
    <col min="2833" max="2833" width="12.5703125" customWidth="1"/>
    <col min="2834" max="2834" width="13.7109375" bestFit="1" customWidth="1"/>
    <col min="3073" max="3073" width="34.7109375" customWidth="1"/>
    <col min="3075" max="3075" width="5.42578125" bestFit="1" customWidth="1"/>
    <col min="3076" max="3076" width="17.5703125" customWidth="1"/>
    <col min="3077" max="3077" width="14.42578125" customWidth="1"/>
    <col min="3078" max="3078" width="12.5703125" customWidth="1"/>
    <col min="3079" max="3079" width="18.28515625" customWidth="1"/>
    <col min="3082" max="3082" width="10.140625" bestFit="1" customWidth="1"/>
    <col min="3084" max="3084" width="13.28515625" bestFit="1" customWidth="1"/>
    <col min="3085" max="3085" width="11.28515625" bestFit="1" customWidth="1"/>
    <col min="3086" max="3086" width="13.42578125" bestFit="1" customWidth="1"/>
    <col min="3087" max="3087" width="13.85546875" bestFit="1" customWidth="1"/>
    <col min="3088" max="3088" width="12.5703125" bestFit="1" customWidth="1"/>
    <col min="3089" max="3089" width="12.5703125" customWidth="1"/>
    <col min="3090" max="3090" width="13.7109375" bestFit="1" customWidth="1"/>
    <col min="3329" max="3329" width="34.7109375" customWidth="1"/>
    <col min="3331" max="3331" width="5.42578125" bestFit="1" customWidth="1"/>
    <col min="3332" max="3332" width="17.5703125" customWidth="1"/>
    <col min="3333" max="3333" width="14.42578125" customWidth="1"/>
    <col min="3334" max="3334" width="12.5703125" customWidth="1"/>
    <col min="3335" max="3335" width="18.28515625" customWidth="1"/>
    <col min="3338" max="3338" width="10.140625" bestFit="1" customWidth="1"/>
    <col min="3340" max="3340" width="13.28515625" bestFit="1" customWidth="1"/>
    <col min="3341" max="3341" width="11.28515625" bestFit="1" customWidth="1"/>
    <col min="3342" max="3342" width="13.42578125" bestFit="1" customWidth="1"/>
    <col min="3343" max="3343" width="13.85546875" bestFit="1" customWidth="1"/>
    <col min="3344" max="3344" width="12.5703125" bestFit="1" customWidth="1"/>
    <col min="3345" max="3345" width="12.5703125" customWidth="1"/>
    <col min="3346" max="3346" width="13.7109375" bestFit="1" customWidth="1"/>
    <col min="3585" max="3585" width="34.7109375" customWidth="1"/>
    <col min="3587" max="3587" width="5.42578125" bestFit="1" customWidth="1"/>
    <col min="3588" max="3588" width="17.5703125" customWidth="1"/>
    <col min="3589" max="3589" width="14.42578125" customWidth="1"/>
    <col min="3590" max="3590" width="12.5703125" customWidth="1"/>
    <col min="3591" max="3591" width="18.28515625" customWidth="1"/>
    <col min="3594" max="3594" width="10.140625" bestFit="1" customWidth="1"/>
    <col min="3596" max="3596" width="13.28515625" bestFit="1" customWidth="1"/>
    <col min="3597" max="3597" width="11.28515625" bestFit="1" customWidth="1"/>
    <col min="3598" max="3598" width="13.42578125" bestFit="1" customWidth="1"/>
    <col min="3599" max="3599" width="13.85546875" bestFit="1" customWidth="1"/>
    <col min="3600" max="3600" width="12.5703125" bestFit="1" customWidth="1"/>
    <col min="3601" max="3601" width="12.5703125" customWidth="1"/>
    <col min="3602" max="3602" width="13.7109375" bestFit="1" customWidth="1"/>
    <col min="3841" max="3841" width="34.7109375" customWidth="1"/>
    <col min="3843" max="3843" width="5.42578125" bestFit="1" customWidth="1"/>
    <col min="3844" max="3844" width="17.5703125" customWidth="1"/>
    <col min="3845" max="3845" width="14.42578125" customWidth="1"/>
    <col min="3846" max="3846" width="12.5703125" customWidth="1"/>
    <col min="3847" max="3847" width="18.28515625" customWidth="1"/>
    <col min="3850" max="3850" width="10.140625" bestFit="1" customWidth="1"/>
    <col min="3852" max="3852" width="13.28515625" bestFit="1" customWidth="1"/>
    <col min="3853" max="3853" width="11.28515625" bestFit="1" customWidth="1"/>
    <col min="3854" max="3854" width="13.42578125" bestFit="1" customWidth="1"/>
    <col min="3855" max="3855" width="13.85546875" bestFit="1" customWidth="1"/>
    <col min="3856" max="3856" width="12.5703125" bestFit="1" customWidth="1"/>
    <col min="3857" max="3857" width="12.5703125" customWidth="1"/>
    <col min="3858" max="3858" width="13.7109375" bestFit="1" customWidth="1"/>
    <col min="4097" max="4097" width="34.7109375" customWidth="1"/>
    <col min="4099" max="4099" width="5.42578125" bestFit="1" customWidth="1"/>
    <col min="4100" max="4100" width="17.5703125" customWidth="1"/>
    <col min="4101" max="4101" width="14.42578125" customWidth="1"/>
    <col min="4102" max="4102" width="12.5703125" customWidth="1"/>
    <col min="4103" max="4103" width="18.28515625" customWidth="1"/>
    <col min="4106" max="4106" width="10.140625" bestFit="1" customWidth="1"/>
    <col min="4108" max="4108" width="13.28515625" bestFit="1" customWidth="1"/>
    <col min="4109" max="4109" width="11.28515625" bestFit="1" customWidth="1"/>
    <col min="4110" max="4110" width="13.42578125" bestFit="1" customWidth="1"/>
    <col min="4111" max="4111" width="13.85546875" bestFit="1" customWidth="1"/>
    <col min="4112" max="4112" width="12.5703125" bestFit="1" customWidth="1"/>
    <col min="4113" max="4113" width="12.5703125" customWidth="1"/>
    <col min="4114" max="4114" width="13.7109375" bestFit="1" customWidth="1"/>
    <col min="4353" max="4353" width="34.7109375" customWidth="1"/>
    <col min="4355" max="4355" width="5.42578125" bestFit="1" customWidth="1"/>
    <col min="4356" max="4356" width="17.5703125" customWidth="1"/>
    <col min="4357" max="4357" width="14.42578125" customWidth="1"/>
    <col min="4358" max="4358" width="12.5703125" customWidth="1"/>
    <col min="4359" max="4359" width="18.28515625" customWidth="1"/>
    <col min="4362" max="4362" width="10.140625" bestFit="1" customWidth="1"/>
    <col min="4364" max="4364" width="13.28515625" bestFit="1" customWidth="1"/>
    <col min="4365" max="4365" width="11.28515625" bestFit="1" customWidth="1"/>
    <col min="4366" max="4366" width="13.42578125" bestFit="1" customWidth="1"/>
    <col min="4367" max="4367" width="13.85546875" bestFit="1" customWidth="1"/>
    <col min="4368" max="4368" width="12.5703125" bestFit="1" customWidth="1"/>
    <col min="4369" max="4369" width="12.5703125" customWidth="1"/>
    <col min="4370" max="4370" width="13.7109375" bestFit="1" customWidth="1"/>
    <col min="4609" max="4609" width="34.7109375" customWidth="1"/>
    <col min="4611" max="4611" width="5.42578125" bestFit="1" customWidth="1"/>
    <col min="4612" max="4612" width="17.5703125" customWidth="1"/>
    <col min="4613" max="4613" width="14.42578125" customWidth="1"/>
    <col min="4614" max="4614" width="12.5703125" customWidth="1"/>
    <col min="4615" max="4615" width="18.28515625" customWidth="1"/>
    <col min="4618" max="4618" width="10.140625" bestFit="1" customWidth="1"/>
    <col min="4620" max="4620" width="13.28515625" bestFit="1" customWidth="1"/>
    <col min="4621" max="4621" width="11.28515625" bestFit="1" customWidth="1"/>
    <col min="4622" max="4622" width="13.42578125" bestFit="1" customWidth="1"/>
    <col min="4623" max="4623" width="13.85546875" bestFit="1" customWidth="1"/>
    <col min="4624" max="4624" width="12.5703125" bestFit="1" customWidth="1"/>
    <col min="4625" max="4625" width="12.5703125" customWidth="1"/>
    <col min="4626" max="4626" width="13.7109375" bestFit="1" customWidth="1"/>
    <col min="4865" max="4865" width="34.7109375" customWidth="1"/>
    <col min="4867" max="4867" width="5.42578125" bestFit="1" customWidth="1"/>
    <col min="4868" max="4868" width="17.5703125" customWidth="1"/>
    <col min="4869" max="4869" width="14.42578125" customWidth="1"/>
    <col min="4870" max="4870" width="12.5703125" customWidth="1"/>
    <col min="4871" max="4871" width="18.28515625" customWidth="1"/>
    <col min="4874" max="4874" width="10.140625" bestFit="1" customWidth="1"/>
    <col min="4876" max="4876" width="13.28515625" bestFit="1" customWidth="1"/>
    <col min="4877" max="4877" width="11.28515625" bestFit="1" customWidth="1"/>
    <col min="4878" max="4878" width="13.42578125" bestFit="1" customWidth="1"/>
    <col min="4879" max="4879" width="13.85546875" bestFit="1" customWidth="1"/>
    <col min="4880" max="4880" width="12.5703125" bestFit="1" customWidth="1"/>
    <col min="4881" max="4881" width="12.5703125" customWidth="1"/>
    <col min="4882" max="4882" width="13.7109375" bestFit="1" customWidth="1"/>
    <col min="5121" max="5121" width="34.7109375" customWidth="1"/>
    <col min="5123" max="5123" width="5.42578125" bestFit="1" customWidth="1"/>
    <col min="5124" max="5124" width="17.5703125" customWidth="1"/>
    <col min="5125" max="5125" width="14.42578125" customWidth="1"/>
    <col min="5126" max="5126" width="12.5703125" customWidth="1"/>
    <col min="5127" max="5127" width="18.28515625" customWidth="1"/>
    <col min="5130" max="5130" width="10.140625" bestFit="1" customWidth="1"/>
    <col min="5132" max="5132" width="13.28515625" bestFit="1" customWidth="1"/>
    <col min="5133" max="5133" width="11.28515625" bestFit="1" customWidth="1"/>
    <col min="5134" max="5134" width="13.42578125" bestFit="1" customWidth="1"/>
    <col min="5135" max="5135" width="13.85546875" bestFit="1" customWidth="1"/>
    <col min="5136" max="5136" width="12.5703125" bestFit="1" customWidth="1"/>
    <col min="5137" max="5137" width="12.5703125" customWidth="1"/>
    <col min="5138" max="5138" width="13.7109375" bestFit="1" customWidth="1"/>
    <col min="5377" max="5377" width="34.7109375" customWidth="1"/>
    <col min="5379" max="5379" width="5.42578125" bestFit="1" customWidth="1"/>
    <col min="5380" max="5380" width="17.5703125" customWidth="1"/>
    <col min="5381" max="5381" width="14.42578125" customWidth="1"/>
    <col min="5382" max="5382" width="12.5703125" customWidth="1"/>
    <col min="5383" max="5383" width="18.28515625" customWidth="1"/>
    <col min="5386" max="5386" width="10.140625" bestFit="1" customWidth="1"/>
    <col min="5388" max="5388" width="13.28515625" bestFit="1" customWidth="1"/>
    <col min="5389" max="5389" width="11.28515625" bestFit="1" customWidth="1"/>
    <col min="5390" max="5390" width="13.42578125" bestFit="1" customWidth="1"/>
    <col min="5391" max="5391" width="13.85546875" bestFit="1" customWidth="1"/>
    <col min="5392" max="5392" width="12.5703125" bestFit="1" customWidth="1"/>
    <col min="5393" max="5393" width="12.5703125" customWidth="1"/>
    <col min="5394" max="5394" width="13.7109375" bestFit="1" customWidth="1"/>
    <col min="5633" max="5633" width="34.7109375" customWidth="1"/>
    <col min="5635" max="5635" width="5.42578125" bestFit="1" customWidth="1"/>
    <col min="5636" max="5636" width="17.5703125" customWidth="1"/>
    <col min="5637" max="5637" width="14.42578125" customWidth="1"/>
    <col min="5638" max="5638" width="12.5703125" customWidth="1"/>
    <col min="5639" max="5639" width="18.28515625" customWidth="1"/>
    <col min="5642" max="5642" width="10.140625" bestFit="1" customWidth="1"/>
    <col min="5644" max="5644" width="13.28515625" bestFit="1" customWidth="1"/>
    <col min="5645" max="5645" width="11.28515625" bestFit="1" customWidth="1"/>
    <col min="5646" max="5646" width="13.42578125" bestFit="1" customWidth="1"/>
    <col min="5647" max="5647" width="13.85546875" bestFit="1" customWidth="1"/>
    <col min="5648" max="5648" width="12.5703125" bestFit="1" customWidth="1"/>
    <col min="5649" max="5649" width="12.5703125" customWidth="1"/>
    <col min="5650" max="5650" width="13.7109375" bestFit="1" customWidth="1"/>
    <col min="5889" max="5889" width="34.7109375" customWidth="1"/>
    <col min="5891" max="5891" width="5.42578125" bestFit="1" customWidth="1"/>
    <col min="5892" max="5892" width="17.5703125" customWidth="1"/>
    <col min="5893" max="5893" width="14.42578125" customWidth="1"/>
    <col min="5894" max="5894" width="12.5703125" customWidth="1"/>
    <col min="5895" max="5895" width="18.28515625" customWidth="1"/>
    <col min="5898" max="5898" width="10.140625" bestFit="1" customWidth="1"/>
    <col min="5900" max="5900" width="13.28515625" bestFit="1" customWidth="1"/>
    <col min="5901" max="5901" width="11.28515625" bestFit="1" customWidth="1"/>
    <col min="5902" max="5902" width="13.42578125" bestFit="1" customWidth="1"/>
    <col min="5903" max="5903" width="13.85546875" bestFit="1" customWidth="1"/>
    <col min="5904" max="5904" width="12.5703125" bestFit="1" customWidth="1"/>
    <col min="5905" max="5905" width="12.5703125" customWidth="1"/>
    <col min="5906" max="5906" width="13.7109375" bestFit="1" customWidth="1"/>
    <col min="6145" max="6145" width="34.7109375" customWidth="1"/>
    <col min="6147" max="6147" width="5.42578125" bestFit="1" customWidth="1"/>
    <col min="6148" max="6148" width="17.5703125" customWidth="1"/>
    <col min="6149" max="6149" width="14.42578125" customWidth="1"/>
    <col min="6150" max="6150" width="12.5703125" customWidth="1"/>
    <col min="6151" max="6151" width="18.28515625" customWidth="1"/>
    <col min="6154" max="6154" width="10.140625" bestFit="1" customWidth="1"/>
    <col min="6156" max="6156" width="13.28515625" bestFit="1" customWidth="1"/>
    <col min="6157" max="6157" width="11.28515625" bestFit="1" customWidth="1"/>
    <col min="6158" max="6158" width="13.42578125" bestFit="1" customWidth="1"/>
    <col min="6159" max="6159" width="13.85546875" bestFit="1" customWidth="1"/>
    <col min="6160" max="6160" width="12.5703125" bestFit="1" customWidth="1"/>
    <col min="6161" max="6161" width="12.5703125" customWidth="1"/>
    <col min="6162" max="6162" width="13.7109375" bestFit="1" customWidth="1"/>
    <col min="6401" max="6401" width="34.7109375" customWidth="1"/>
    <col min="6403" max="6403" width="5.42578125" bestFit="1" customWidth="1"/>
    <col min="6404" max="6404" width="17.5703125" customWidth="1"/>
    <col min="6405" max="6405" width="14.42578125" customWidth="1"/>
    <col min="6406" max="6406" width="12.5703125" customWidth="1"/>
    <col min="6407" max="6407" width="18.28515625" customWidth="1"/>
    <col min="6410" max="6410" width="10.140625" bestFit="1" customWidth="1"/>
    <col min="6412" max="6412" width="13.28515625" bestFit="1" customWidth="1"/>
    <col min="6413" max="6413" width="11.28515625" bestFit="1" customWidth="1"/>
    <col min="6414" max="6414" width="13.42578125" bestFit="1" customWidth="1"/>
    <col min="6415" max="6415" width="13.85546875" bestFit="1" customWidth="1"/>
    <col min="6416" max="6416" width="12.5703125" bestFit="1" customWidth="1"/>
    <col min="6417" max="6417" width="12.5703125" customWidth="1"/>
    <col min="6418" max="6418" width="13.7109375" bestFit="1" customWidth="1"/>
    <col min="6657" max="6657" width="34.7109375" customWidth="1"/>
    <col min="6659" max="6659" width="5.42578125" bestFit="1" customWidth="1"/>
    <col min="6660" max="6660" width="17.5703125" customWidth="1"/>
    <col min="6661" max="6661" width="14.42578125" customWidth="1"/>
    <col min="6662" max="6662" width="12.5703125" customWidth="1"/>
    <col min="6663" max="6663" width="18.28515625" customWidth="1"/>
    <col min="6666" max="6666" width="10.140625" bestFit="1" customWidth="1"/>
    <col min="6668" max="6668" width="13.28515625" bestFit="1" customWidth="1"/>
    <col min="6669" max="6669" width="11.28515625" bestFit="1" customWidth="1"/>
    <col min="6670" max="6670" width="13.42578125" bestFit="1" customWidth="1"/>
    <col min="6671" max="6671" width="13.85546875" bestFit="1" customWidth="1"/>
    <col min="6672" max="6672" width="12.5703125" bestFit="1" customWidth="1"/>
    <col min="6673" max="6673" width="12.5703125" customWidth="1"/>
    <col min="6674" max="6674" width="13.7109375" bestFit="1" customWidth="1"/>
    <col min="6913" max="6913" width="34.7109375" customWidth="1"/>
    <col min="6915" max="6915" width="5.42578125" bestFit="1" customWidth="1"/>
    <col min="6916" max="6916" width="17.5703125" customWidth="1"/>
    <col min="6917" max="6917" width="14.42578125" customWidth="1"/>
    <col min="6918" max="6918" width="12.5703125" customWidth="1"/>
    <col min="6919" max="6919" width="18.28515625" customWidth="1"/>
    <col min="6922" max="6922" width="10.140625" bestFit="1" customWidth="1"/>
    <col min="6924" max="6924" width="13.28515625" bestFit="1" customWidth="1"/>
    <col min="6925" max="6925" width="11.28515625" bestFit="1" customWidth="1"/>
    <col min="6926" max="6926" width="13.42578125" bestFit="1" customWidth="1"/>
    <col min="6927" max="6927" width="13.85546875" bestFit="1" customWidth="1"/>
    <col min="6928" max="6928" width="12.5703125" bestFit="1" customWidth="1"/>
    <col min="6929" max="6929" width="12.5703125" customWidth="1"/>
    <col min="6930" max="6930" width="13.7109375" bestFit="1" customWidth="1"/>
    <col min="7169" max="7169" width="34.7109375" customWidth="1"/>
    <col min="7171" max="7171" width="5.42578125" bestFit="1" customWidth="1"/>
    <col min="7172" max="7172" width="17.5703125" customWidth="1"/>
    <col min="7173" max="7173" width="14.42578125" customWidth="1"/>
    <col min="7174" max="7174" width="12.5703125" customWidth="1"/>
    <col min="7175" max="7175" width="18.28515625" customWidth="1"/>
    <col min="7178" max="7178" width="10.140625" bestFit="1" customWidth="1"/>
    <col min="7180" max="7180" width="13.28515625" bestFit="1" customWidth="1"/>
    <col min="7181" max="7181" width="11.28515625" bestFit="1" customWidth="1"/>
    <col min="7182" max="7182" width="13.42578125" bestFit="1" customWidth="1"/>
    <col min="7183" max="7183" width="13.85546875" bestFit="1" customWidth="1"/>
    <col min="7184" max="7184" width="12.5703125" bestFit="1" customWidth="1"/>
    <col min="7185" max="7185" width="12.5703125" customWidth="1"/>
    <col min="7186" max="7186" width="13.7109375" bestFit="1" customWidth="1"/>
    <col min="7425" max="7425" width="34.7109375" customWidth="1"/>
    <col min="7427" max="7427" width="5.42578125" bestFit="1" customWidth="1"/>
    <col min="7428" max="7428" width="17.5703125" customWidth="1"/>
    <col min="7429" max="7429" width="14.42578125" customWidth="1"/>
    <col min="7430" max="7430" width="12.5703125" customWidth="1"/>
    <col min="7431" max="7431" width="18.28515625" customWidth="1"/>
    <col min="7434" max="7434" width="10.140625" bestFit="1" customWidth="1"/>
    <col min="7436" max="7436" width="13.28515625" bestFit="1" customWidth="1"/>
    <col min="7437" max="7437" width="11.28515625" bestFit="1" customWidth="1"/>
    <col min="7438" max="7438" width="13.42578125" bestFit="1" customWidth="1"/>
    <col min="7439" max="7439" width="13.85546875" bestFit="1" customWidth="1"/>
    <col min="7440" max="7440" width="12.5703125" bestFit="1" customWidth="1"/>
    <col min="7441" max="7441" width="12.5703125" customWidth="1"/>
    <col min="7442" max="7442" width="13.7109375" bestFit="1" customWidth="1"/>
    <col min="7681" max="7681" width="34.7109375" customWidth="1"/>
    <col min="7683" max="7683" width="5.42578125" bestFit="1" customWidth="1"/>
    <col min="7684" max="7684" width="17.5703125" customWidth="1"/>
    <col min="7685" max="7685" width="14.42578125" customWidth="1"/>
    <col min="7686" max="7686" width="12.5703125" customWidth="1"/>
    <col min="7687" max="7687" width="18.28515625" customWidth="1"/>
    <col min="7690" max="7690" width="10.140625" bestFit="1" customWidth="1"/>
    <col min="7692" max="7692" width="13.28515625" bestFit="1" customWidth="1"/>
    <col min="7693" max="7693" width="11.28515625" bestFit="1" customWidth="1"/>
    <col min="7694" max="7694" width="13.42578125" bestFit="1" customWidth="1"/>
    <col min="7695" max="7695" width="13.85546875" bestFit="1" customWidth="1"/>
    <col min="7696" max="7696" width="12.5703125" bestFit="1" customWidth="1"/>
    <col min="7697" max="7697" width="12.5703125" customWidth="1"/>
    <col min="7698" max="7698" width="13.7109375" bestFit="1" customWidth="1"/>
    <col min="7937" max="7937" width="34.7109375" customWidth="1"/>
    <col min="7939" max="7939" width="5.42578125" bestFit="1" customWidth="1"/>
    <col min="7940" max="7940" width="17.5703125" customWidth="1"/>
    <col min="7941" max="7941" width="14.42578125" customWidth="1"/>
    <col min="7942" max="7942" width="12.5703125" customWidth="1"/>
    <col min="7943" max="7943" width="18.28515625" customWidth="1"/>
    <col min="7946" max="7946" width="10.140625" bestFit="1" customWidth="1"/>
    <col min="7948" max="7948" width="13.28515625" bestFit="1" customWidth="1"/>
    <col min="7949" max="7949" width="11.28515625" bestFit="1" customWidth="1"/>
    <col min="7950" max="7950" width="13.42578125" bestFit="1" customWidth="1"/>
    <col min="7951" max="7951" width="13.85546875" bestFit="1" customWidth="1"/>
    <col min="7952" max="7952" width="12.5703125" bestFit="1" customWidth="1"/>
    <col min="7953" max="7953" width="12.5703125" customWidth="1"/>
    <col min="7954" max="7954" width="13.7109375" bestFit="1" customWidth="1"/>
    <col min="8193" max="8193" width="34.7109375" customWidth="1"/>
    <col min="8195" max="8195" width="5.42578125" bestFit="1" customWidth="1"/>
    <col min="8196" max="8196" width="17.5703125" customWidth="1"/>
    <col min="8197" max="8197" width="14.42578125" customWidth="1"/>
    <col min="8198" max="8198" width="12.5703125" customWidth="1"/>
    <col min="8199" max="8199" width="18.28515625" customWidth="1"/>
    <col min="8202" max="8202" width="10.140625" bestFit="1" customWidth="1"/>
    <col min="8204" max="8204" width="13.28515625" bestFit="1" customWidth="1"/>
    <col min="8205" max="8205" width="11.28515625" bestFit="1" customWidth="1"/>
    <col min="8206" max="8206" width="13.42578125" bestFit="1" customWidth="1"/>
    <col min="8207" max="8207" width="13.85546875" bestFit="1" customWidth="1"/>
    <col min="8208" max="8208" width="12.5703125" bestFit="1" customWidth="1"/>
    <col min="8209" max="8209" width="12.5703125" customWidth="1"/>
    <col min="8210" max="8210" width="13.7109375" bestFit="1" customWidth="1"/>
    <col min="8449" max="8449" width="34.7109375" customWidth="1"/>
    <col min="8451" max="8451" width="5.42578125" bestFit="1" customWidth="1"/>
    <col min="8452" max="8452" width="17.5703125" customWidth="1"/>
    <col min="8453" max="8453" width="14.42578125" customWidth="1"/>
    <col min="8454" max="8454" width="12.5703125" customWidth="1"/>
    <col min="8455" max="8455" width="18.28515625" customWidth="1"/>
    <col min="8458" max="8458" width="10.140625" bestFit="1" customWidth="1"/>
    <col min="8460" max="8460" width="13.28515625" bestFit="1" customWidth="1"/>
    <col min="8461" max="8461" width="11.28515625" bestFit="1" customWidth="1"/>
    <col min="8462" max="8462" width="13.42578125" bestFit="1" customWidth="1"/>
    <col min="8463" max="8463" width="13.85546875" bestFit="1" customWidth="1"/>
    <col min="8464" max="8464" width="12.5703125" bestFit="1" customWidth="1"/>
    <col min="8465" max="8465" width="12.5703125" customWidth="1"/>
    <col min="8466" max="8466" width="13.7109375" bestFit="1" customWidth="1"/>
    <col min="8705" max="8705" width="34.7109375" customWidth="1"/>
    <col min="8707" max="8707" width="5.42578125" bestFit="1" customWidth="1"/>
    <col min="8708" max="8708" width="17.5703125" customWidth="1"/>
    <col min="8709" max="8709" width="14.42578125" customWidth="1"/>
    <col min="8710" max="8710" width="12.5703125" customWidth="1"/>
    <col min="8711" max="8711" width="18.28515625" customWidth="1"/>
    <col min="8714" max="8714" width="10.140625" bestFit="1" customWidth="1"/>
    <col min="8716" max="8716" width="13.28515625" bestFit="1" customWidth="1"/>
    <col min="8717" max="8717" width="11.28515625" bestFit="1" customWidth="1"/>
    <col min="8718" max="8718" width="13.42578125" bestFit="1" customWidth="1"/>
    <col min="8719" max="8719" width="13.85546875" bestFit="1" customWidth="1"/>
    <col min="8720" max="8720" width="12.5703125" bestFit="1" customWidth="1"/>
    <col min="8721" max="8721" width="12.5703125" customWidth="1"/>
    <col min="8722" max="8722" width="13.7109375" bestFit="1" customWidth="1"/>
    <col min="8961" max="8961" width="34.7109375" customWidth="1"/>
    <col min="8963" max="8963" width="5.42578125" bestFit="1" customWidth="1"/>
    <col min="8964" max="8964" width="17.5703125" customWidth="1"/>
    <col min="8965" max="8965" width="14.42578125" customWidth="1"/>
    <col min="8966" max="8966" width="12.5703125" customWidth="1"/>
    <col min="8967" max="8967" width="18.28515625" customWidth="1"/>
    <col min="8970" max="8970" width="10.140625" bestFit="1" customWidth="1"/>
    <col min="8972" max="8972" width="13.28515625" bestFit="1" customWidth="1"/>
    <col min="8973" max="8973" width="11.28515625" bestFit="1" customWidth="1"/>
    <col min="8974" max="8974" width="13.42578125" bestFit="1" customWidth="1"/>
    <col min="8975" max="8975" width="13.85546875" bestFit="1" customWidth="1"/>
    <col min="8976" max="8976" width="12.5703125" bestFit="1" customWidth="1"/>
    <col min="8977" max="8977" width="12.5703125" customWidth="1"/>
    <col min="8978" max="8978" width="13.7109375" bestFit="1" customWidth="1"/>
    <col min="9217" max="9217" width="34.7109375" customWidth="1"/>
    <col min="9219" max="9219" width="5.42578125" bestFit="1" customWidth="1"/>
    <col min="9220" max="9220" width="17.5703125" customWidth="1"/>
    <col min="9221" max="9221" width="14.42578125" customWidth="1"/>
    <col min="9222" max="9222" width="12.5703125" customWidth="1"/>
    <col min="9223" max="9223" width="18.28515625" customWidth="1"/>
    <col min="9226" max="9226" width="10.140625" bestFit="1" customWidth="1"/>
    <col min="9228" max="9228" width="13.28515625" bestFit="1" customWidth="1"/>
    <col min="9229" max="9229" width="11.28515625" bestFit="1" customWidth="1"/>
    <col min="9230" max="9230" width="13.42578125" bestFit="1" customWidth="1"/>
    <col min="9231" max="9231" width="13.85546875" bestFit="1" customWidth="1"/>
    <col min="9232" max="9232" width="12.5703125" bestFit="1" customWidth="1"/>
    <col min="9233" max="9233" width="12.5703125" customWidth="1"/>
    <col min="9234" max="9234" width="13.7109375" bestFit="1" customWidth="1"/>
    <col min="9473" max="9473" width="34.7109375" customWidth="1"/>
    <col min="9475" max="9475" width="5.42578125" bestFit="1" customWidth="1"/>
    <col min="9476" max="9476" width="17.5703125" customWidth="1"/>
    <col min="9477" max="9477" width="14.42578125" customWidth="1"/>
    <col min="9478" max="9478" width="12.5703125" customWidth="1"/>
    <col min="9479" max="9479" width="18.28515625" customWidth="1"/>
    <col min="9482" max="9482" width="10.140625" bestFit="1" customWidth="1"/>
    <col min="9484" max="9484" width="13.28515625" bestFit="1" customWidth="1"/>
    <col min="9485" max="9485" width="11.28515625" bestFit="1" customWidth="1"/>
    <col min="9486" max="9486" width="13.42578125" bestFit="1" customWidth="1"/>
    <col min="9487" max="9487" width="13.85546875" bestFit="1" customWidth="1"/>
    <col min="9488" max="9488" width="12.5703125" bestFit="1" customWidth="1"/>
    <col min="9489" max="9489" width="12.5703125" customWidth="1"/>
    <col min="9490" max="9490" width="13.7109375" bestFit="1" customWidth="1"/>
    <col min="9729" max="9729" width="34.7109375" customWidth="1"/>
    <col min="9731" max="9731" width="5.42578125" bestFit="1" customWidth="1"/>
    <col min="9732" max="9732" width="17.5703125" customWidth="1"/>
    <col min="9733" max="9733" width="14.42578125" customWidth="1"/>
    <col min="9734" max="9734" width="12.5703125" customWidth="1"/>
    <col min="9735" max="9735" width="18.28515625" customWidth="1"/>
    <col min="9738" max="9738" width="10.140625" bestFit="1" customWidth="1"/>
    <col min="9740" max="9740" width="13.28515625" bestFit="1" customWidth="1"/>
    <col min="9741" max="9741" width="11.28515625" bestFit="1" customWidth="1"/>
    <col min="9742" max="9742" width="13.42578125" bestFit="1" customWidth="1"/>
    <col min="9743" max="9743" width="13.85546875" bestFit="1" customWidth="1"/>
    <col min="9744" max="9744" width="12.5703125" bestFit="1" customWidth="1"/>
    <col min="9745" max="9745" width="12.5703125" customWidth="1"/>
    <col min="9746" max="9746" width="13.7109375" bestFit="1" customWidth="1"/>
    <col min="9985" max="9985" width="34.7109375" customWidth="1"/>
    <col min="9987" max="9987" width="5.42578125" bestFit="1" customWidth="1"/>
    <col min="9988" max="9988" width="17.5703125" customWidth="1"/>
    <col min="9989" max="9989" width="14.42578125" customWidth="1"/>
    <col min="9990" max="9990" width="12.5703125" customWidth="1"/>
    <col min="9991" max="9991" width="18.28515625" customWidth="1"/>
    <col min="9994" max="9994" width="10.140625" bestFit="1" customWidth="1"/>
    <col min="9996" max="9996" width="13.28515625" bestFit="1" customWidth="1"/>
    <col min="9997" max="9997" width="11.28515625" bestFit="1" customWidth="1"/>
    <col min="9998" max="9998" width="13.42578125" bestFit="1" customWidth="1"/>
    <col min="9999" max="9999" width="13.85546875" bestFit="1" customWidth="1"/>
    <col min="10000" max="10000" width="12.5703125" bestFit="1" customWidth="1"/>
    <col min="10001" max="10001" width="12.5703125" customWidth="1"/>
    <col min="10002" max="10002" width="13.7109375" bestFit="1" customWidth="1"/>
    <col min="10241" max="10241" width="34.7109375" customWidth="1"/>
    <col min="10243" max="10243" width="5.42578125" bestFit="1" customWidth="1"/>
    <col min="10244" max="10244" width="17.5703125" customWidth="1"/>
    <col min="10245" max="10245" width="14.42578125" customWidth="1"/>
    <col min="10246" max="10246" width="12.5703125" customWidth="1"/>
    <col min="10247" max="10247" width="18.28515625" customWidth="1"/>
    <col min="10250" max="10250" width="10.140625" bestFit="1" customWidth="1"/>
    <col min="10252" max="10252" width="13.28515625" bestFit="1" customWidth="1"/>
    <col min="10253" max="10253" width="11.28515625" bestFit="1" customWidth="1"/>
    <col min="10254" max="10254" width="13.42578125" bestFit="1" customWidth="1"/>
    <col min="10255" max="10255" width="13.85546875" bestFit="1" customWidth="1"/>
    <col min="10256" max="10256" width="12.5703125" bestFit="1" customWidth="1"/>
    <col min="10257" max="10257" width="12.5703125" customWidth="1"/>
    <col min="10258" max="10258" width="13.7109375" bestFit="1" customWidth="1"/>
    <col min="10497" max="10497" width="34.7109375" customWidth="1"/>
    <col min="10499" max="10499" width="5.42578125" bestFit="1" customWidth="1"/>
    <col min="10500" max="10500" width="17.5703125" customWidth="1"/>
    <col min="10501" max="10501" width="14.42578125" customWidth="1"/>
    <col min="10502" max="10502" width="12.5703125" customWidth="1"/>
    <col min="10503" max="10503" width="18.28515625" customWidth="1"/>
    <col min="10506" max="10506" width="10.140625" bestFit="1" customWidth="1"/>
    <col min="10508" max="10508" width="13.28515625" bestFit="1" customWidth="1"/>
    <col min="10509" max="10509" width="11.28515625" bestFit="1" customWidth="1"/>
    <col min="10510" max="10510" width="13.42578125" bestFit="1" customWidth="1"/>
    <col min="10511" max="10511" width="13.85546875" bestFit="1" customWidth="1"/>
    <col min="10512" max="10512" width="12.5703125" bestFit="1" customWidth="1"/>
    <col min="10513" max="10513" width="12.5703125" customWidth="1"/>
    <col min="10514" max="10514" width="13.7109375" bestFit="1" customWidth="1"/>
    <col min="10753" max="10753" width="34.7109375" customWidth="1"/>
    <col min="10755" max="10755" width="5.42578125" bestFit="1" customWidth="1"/>
    <col min="10756" max="10756" width="17.5703125" customWidth="1"/>
    <col min="10757" max="10757" width="14.42578125" customWidth="1"/>
    <col min="10758" max="10758" width="12.5703125" customWidth="1"/>
    <col min="10759" max="10759" width="18.28515625" customWidth="1"/>
    <col min="10762" max="10762" width="10.140625" bestFit="1" customWidth="1"/>
    <col min="10764" max="10764" width="13.28515625" bestFit="1" customWidth="1"/>
    <col min="10765" max="10765" width="11.28515625" bestFit="1" customWidth="1"/>
    <col min="10766" max="10766" width="13.42578125" bestFit="1" customWidth="1"/>
    <col min="10767" max="10767" width="13.85546875" bestFit="1" customWidth="1"/>
    <col min="10768" max="10768" width="12.5703125" bestFit="1" customWidth="1"/>
    <col min="10769" max="10769" width="12.5703125" customWidth="1"/>
    <col min="10770" max="10770" width="13.7109375" bestFit="1" customWidth="1"/>
    <col min="11009" max="11009" width="34.7109375" customWidth="1"/>
    <col min="11011" max="11011" width="5.42578125" bestFit="1" customWidth="1"/>
    <col min="11012" max="11012" width="17.5703125" customWidth="1"/>
    <col min="11013" max="11013" width="14.42578125" customWidth="1"/>
    <col min="11014" max="11014" width="12.5703125" customWidth="1"/>
    <col min="11015" max="11015" width="18.28515625" customWidth="1"/>
    <col min="11018" max="11018" width="10.140625" bestFit="1" customWidth="1"/>
    <col min="11020" max="11020" width="13.28515625" bestFit="1" customWidth="1"/>
    <col min="11021" max="11021" width="11.28515625" bestFit="1" customWidth="1"/>
    <col min="11022" max="11022" width="13.42578125" bestFit="1" customWidth="1"/>
    <col min="11023" max="11023" width="13.85546875" bestFit="1" customWidth="1"/>
    <col min="11024" max="11024" width="12.5703125" bestFit="1" customWidth="1"/>
    <col min="11025" max="11025" width="12.5703125" customWidth="1"/>
    <col min="11026" max="11026" width="13.7109375" bestFit="1" customWidth="1"/>
    <col min="11265" max="11265" width="34.7109375" customWidth="1"/>
    <col min="11267" max="11267" width="5.42578125" bestFit="1" customWidth="1"/>
    <col min="11268" max="11268" width="17.5703125" customWidth="1"/>
    <col min="11269" max="11269" width="14.42578125" customWidth="1"/>
    <col min="11270" max="11270" width="12.5703125" customWidth="1"/>
    <col min="11271" max="11271" width="18.28515625" customWidth="1"/>
    <col min="11274" max="11274" width="10.140625" bestFit="1" customWidth="1"/>
    <col min="11276" max="11276" width="13.28515625" bestFit="1" customWidth="1"/>
    <col min="11277" max="11277" width="11.28515625" bestFit="1" customWidth="1"/>
    <col min="11278" max="11278" width="13.42578125" bestFit="1" customWidth="1"/>
    <col min="11279" max="11279" width="13.85546875" bestFit="1" customWidth="1"/>
    <col min="11280" max="11280" width="12.5703125" bestFit="1" customWidth="1"/>
    <col min="11281" max="11281" width="12.5703125" customWidth="1"/>
    <col min="11282" max="11282" width="13.7109375" bestFit="1" customWidth="1"/>
    <col min="11521" max="11521" width="34.7109375" customWidth="1"/>
    <col min="11523" max="11523" width="5.42578125" bestFit="1" customWidth="1"/>
    <col min="11524" max="11524" width="17.5703125" customWidth="1"/>
    <col min="11525" max="11525" width="14.42578125" customWidth="1"/>
    <col min="11526" max="11526" width="12.5703125" customWidth="1"/>
    <col min="11527" max="11527" width="18.28515625" customWidth="1"/>
    <col min="11530" max="11530" width="10.140625" bestFit="1" customWidth="1"/>
    <col min="11532" max="11532" width="13.28515625" bestFit="1" customWidth="1"/>
    <col min="11533" max="11533" width="11.28515625" bestFit="1" customWidth="1"/>
    <col min="11534" max="11534" width="13.42578125" bestFit="1" customWidth="1"/>
    <col min="11535" max="11535" width="13.85546875" bestFit="1" customWidth="1"/>
    <col min="11536" max="11536" width="12.5703125" bestFit="1" customWidth="1"/>
    <col min="11537" max="11537" width="12.5703125" customWidth="1"/>
    <col min="11538" max="11538" width="13.7109375" bestFit="1" customWidth="1"/>
    <col min="11777" max="11777" width="34.7109375" customWidth="1"/>
    <col min="11779" max="11779" width="5.42578125" bestFit="1" customWidth="1"/>
    <col min="11780" max="11780" width="17.5703125" customWidth="1"/>
    <col min="11781" max="11781" width="14.42578125" customWidth="1"/>
    <col min="11782" max="11782" width="12.5703125" customWidth="1"/>
    <col min="11783" max="11783" width="18.28515625" customWidth="1"/>
    <col min="11786" max="11786" width="10.140625" bestFit="1" customWidth="1"/>
    <col min="11788" max="11788" width="13.28515625" bestFit="1" customWidth="1"/>
    <col min="11789" max="11789" width="11.28515625" bestFit="1" customWidth="1"/>
    <col min="11790" max="11790" width="13.42578125" bestFit="1" customWidth="1"/>
    <col min="11791" max="11791" width="13.85546875" bestFit="1" customWidth="1"/>
    <col min="11792" max="11792" width="12.5703125" bestFit="1" customWidth="1"/>
    <col min="11793" max="11793" width="12.5703125" customWidth="1"/>
    <col min="11794" max="11794" width="13.7109375" bestFit="1" customWidth="1"/>
    <col min="12033" max="12033" width="34.7109375" customWidth="1"/>
    <col min="12035" max="12035" width="5.42578125" bestFit="1" customWidth="1"/>
    <col min="12036" max="12036" width="17.5703125" customWidth="1"/>
    <col min="12037" max="12037" width="14.42578125" customWidth="1"/>
    <col min="12038" max="12038" width="12.5703125" customWidth="1"/>
    <col min="12039" max="12039" width="18.28515625" customWidth="1"/>
    <col min="12042" max="12042" width="10.140625" bestFit="1" customWidth="1"/>
    <col min="12044" max="12044" width="13.28515625" bestFit="1" customWidth="1"/>
    <col min="12045" max="12045" width="11.28515625" bestFit="1" customWidth="1"/>
    <col min="12046" max="12046" width="13.42578125" bestFit="1" customWidth="1"/>
    <col min="12047" max="12047" width="13.85546875" bestFit="1" customWidth="1"/>
    <col min="12048" max="12048" width="12.5703125" bestFit="1" customWidth="1"/>
    <col min="12049" max="12049" width="12.5703125" customWidth="1"/>
    <col min="12050" max="12050" width="13.7109375" bestFit="1" customWidth="1"/>
    <col min="12289" max="12289" width="34.7109375" customWidth="1"/>
    <col min="12291" max="12291" width="5.42578125" bestFit="1" customWidth="1"/>
    <col min="12292" max="12292" width="17.5703125" customWidth="1"/>
    <col min="12293" max="12293" width="14.42578125" customWidth="1"/>
    <col min="12294" max="12294" width="12.5703125" customWidth="1"/>
    <col min="12295" max="12295" width="18.28515625" customWidth="1"/>
    <col min="12298" max="12298" width="10.140625" bestFit="1" customWidth="1"/>
    <col min="12300" max="12300" width="13.28515625" bestFit="1" customWidth="1"/>
    <col min="12301" max="12301" width="11.28515625" bestFit="1" customWidth="1"/>
    <col min="12302" max="12302" width="13.42578125" bestFit="1" customWidth="1"/>
    <col min="12303" max="12303" width="13.85546875" bestFit="1" customWidth="1"/>
    <col min="12304" max="12304" width="12.5703125" bestFit="1" customWidth="1"/>
    <col min="12305" max="12305" width="12.5703125" customWidth="1"/>
    <col min="12306" max="12306" width="13.7109375" bestFit="1" customWidth="1"/>
    <col min="12545" max="12545" width="34.7109375" customWidth="1"/>
    <col min="12547" max="12547" width="5.42578125" bestFit="1" customWidth="1"/>
    <col min="12548" max="12548" width="17.5703125" customWidth="1"/>
    <col min="12549" max="12549" width="14.42578125" customWidth="1"/>
    <col min="12550" max="12550" width="12.5703125" customWidth="1"/>
    <col min="12551" max="12551" width="18.28515625" customWidth="1"/>
    <col min="12554" max="12554" width="10.140625" bestFit="1" customWidth="1"/>
    <col min="12556" max="12556" width="13.28515625" bestFit="1" customWidth="1"/>
    <col min="12557" max="12557" width="11.28515625" bestFit="1" customWidth="1"/>
    <col min="12558" max="12558" width="13.42578125" bestFit="1" customWidth="1"/>
    <col min="12559" max="12559" width="13.85546875" bestFit="1" customWidth="1"/>
    <col min="12560" max="12560" width="12.5703125" bestFit="1" customWidth="1"/>
    <col min="12561" max="12561" width="12.5703125" customWidth="1"/>
    <col min="12562" max="12562" width="13.7109375" bestFit="1" customWidth="1"/>
    <col min="12801" max="12801" width="34.7109375" customWidth="1"/>
    <col min="12803" max="12803" width="5.42578125" bestFit="1" customWidth="1"/>
    <col min="12804" max="12804" width="17.5703125" customWidth="1"/>
    <col min="12805" max="12805" width="14.42578125" customWidth="1"/>
    <col min="12806" max="12806" width="12.5703125" customWidth="1"/>
    <col min="12807" max="12807" width="18.28515625" customWidth="1"/>
    <col min="12810" max="12810" width="10.140625" bestFit="1" customWidth="1"/>
    <col min="12812" max="12812" width="13.28515625" bestFit="1" customWidth="1"/>
    <col min="12813" max="12813" width="11.28515625" bestFit="1" customWidth="1"/>
    <col min="12814" max="12814" width="13.42578125" bestFit="1" customWidth="1"/>
    <col min="12815" max="12815" width="13.85546875" bestFit="1" customWidth="1"/>
    <col min="12816" max="12816" width="12.5703125" bestFit="1" customWidth="1"/>
    <col min="12817" max="12817" width="12.5703125" customWidth="1"/>
    <col min="12818" max="12818" width="13.7109375" bestFit="1" customWidth="1"/>
    <col min="13057" max="13057" width="34.7109375" customWidth="1"/>
    <col min="13059" max="13059" width="5.42578125" bestFit="1" customWidth="1"/>
    <col min="13060" max="13060" width="17.5703125" customWidth="1"/>
    <col min="13061" max="13061" width="14.42578125" customWidth="1"/>
    <col min="13062" max="13062" width="12.5703125" customWidth="1"/>
    <col min="13063" max="13063" width="18.28515625" customWidth="1"/>
    <col min="13066" max="13066" width="10.140625" bestFit="1" customWidth="1"/>
    <col min="13068" max="13068" width="13.28515625" bestFit="1" customWidth="1"/>
    <col min="13069" max="13069" width="11.28515625" bestFit="1" customWidth="1"/>
    <col min="13070" max="13070" width="13.42578125" bestFit="1" customWidth="1"/>
    <col min="13071" max="13071" width="13.85546875" bestFit="1" customWidth="1"/>
    <col min="13072" max="13072" width="12.5703125" bestFit="1" customWidth="1"/>
    <col min="13073" max="13073" width="12.5703125" customWidth="1"/>
    <col min="13074" max="13074" width="13.7109375" bestFit="1" customWidth="1"/>
    <col min="13313" max="13313" width="34.7109375" customWidth="1"/>
    <col min="13315" max="13315" width="5.42578125" bestFit="1" customWidth="1"/>
    <col min="13316" max="13316" width="17.5703125" customWidth="1"/>
    <col min="13317" max="13317" width="14.42578125" customWidth="1"/>
    <col min="13318" max="13318" width="12.5703125" customWidth="1"/>
    <col min="13319" max="13319" width="18.28515625" customWidth="1"/>
    <col min="13322" max="13322" width="10.140625" bestFit="1" customWidth="1"/>
    <col min="13324" max="13324" width="13.28515625" bestFit="1" customWidth="1"/>
    <col min="13325" max="13325" width="11.28515625" bestFit="1" customWidth="1"/>
    <col min="13326" max="13326" width="13.42578125" bestFit="1" customWidth="1"/>
    <col min="13327" max="13327" width="13.85546875" bestFit="1" customWidth="1"/>
    <col min="13328" max="13328" width="12.5703125" bestFit="1" customWidth="1"/>
    <col min="13329" max="13329" width="12.5703125" customWidth="1"/>
    <col min="13330" max="13330" width="13.7109375" bestFit="1" customWidth="1"/>
    <col min="13569" max="13569" width="34.7109375" customWidth="1"/>
    <col min="13571" max="13571" width="5.42578125" bestFit="1" customWidth="1"/>
    <col min="13572" max="13572" width="17.5703125" customWidth="1"/>
    <col min="13573" max="13573" width="14.42578125" customWidth="1"/>
    <col min="13574" max="13574" width="12.5703125" customWidth="1"/>
    <col min="13575" max="13575" width="18.28515625" customWidth="1"/>
    <col min="13578" max="13578" width="10.140625" bestFit="1" customWidth="1"/>
    <col min="13580" max="13580" width="13.28515625" bestFit="1" customWidth="1"/>
    <col min="13581" max="13581" width="11.28515625" bestFit="1" customWidth="1"/>
    <col min="13582" max="13582" width="13.42578125" bestFit="1" customWidth="1"/>
    <col min="13583" max="13583" width="13.85546875" bestFit="1" customWidth="1"/>
    <col min="13584" max="13584" width="12.5703125" bestFit="1" customWidth="1"/>
    <col min="13585" max="13585" width="12.5703125" customWidth="1"/>
    <col min="13586" max="13586" width="13.7109375" bestFit="1" customWidth="1"/>
    <col min="13825" max="13825" width="34.7109375" customWidth="1"/>
    <col min="13827" max="13827" width="5.42578125" bestFit="1" customWidth="1"/>
    <col min="13828" max="13828" width="17.5703125" customWidth="1"/>
    <col min="13829" max="13829" width="14.42578125" customWidth="1"/>
    <col min="13830" max="13830" width="12.5703125" customWidth="1"/>
    <col min="13831" max="13831" width="18.28515625" customWidth="1"/>
    <col min="13834" max="13834" width="10.140625" bestFit="1" customWidth="1"/>
    <col min="13836" max="13836" width="13.28515625" bestFit="1" customWidth="1"/>
    <col min="13837" max="13837" width="11.28515625" bestFit="1" customWidth="1"/>
    <col min="13838" max="13838" width="13.42578125" bestFit="1" customWidth="1"/>
    <col min="13839" max="13839" width="13.85546875" bestFit="1" customWidth="1"/>
    <col min="13840" max="13840" width="12.5703125" bestFit="1" customWidth="1"/>
    <col min="13841" max="13841" width="12.5703125" customWidth="1"/>
    <col min="13842" max="13842" width="13.7109375" bestFit="1" customWidth="1"/>
    <col min="14081" max="14081" width="34.7109375" customWidth="1"/>
    <col min="14083" max="14083" width="5.42578125" bestFit="1" customWidth="1"/>
    <col min="14084" max="14084" width="17.5703125" customWidth="1"/>
    <col min="14085" max="14085" width="14.42578125" customWidth="1"/>
    <col min="14086" max="14086" width="12.5703125" customWidth="1"/>
    <col min="14087" max="14087" width="18.28515625" customWidth="1"/>
    <col min="14090" max="14090" width="10.140625" bestFit="1" customWidth="1"/>
    <col min="14092" max="14092" width="13.28515625" bestFit="1" customWidth="1"/>
    <col min="14093" max="14093" width="11.28515625" bestFit="1" customWidth="1"/>
    <col min="14094" max="14094" width="13.42578125" bestFit="1" customWidth="1"/>
    <col min="14095" max="14095" width="13.85546875" bestFit="1" customWidth="1"/>
    <col min="14096" max="14096" width="12.5703125" bestFit="1" customWidth="1"/>
    <col min="14097" max="14097" width="12.5703125" customWidth="1"/>
    <col min="14098" max="14098" width="13.7109375" bestFit="1" customWidth="1"/>
    <col min="14337" max="14337" width="34.7109375" customWidth="1"/>
    <col min="14339" max="14339" width="5.42578125" bestFit="1" customWidth="1"/>
    <col min="14340" max="14340" width="17.5703125" customWidth="1"/>
    <col min="14341" max="14341" width="14.42578125" customWidth="1"/>
    <col min="14342" max="14342" width="12.5703125" customWidth="1"/>
    <col min="14343" max="14343" width="18.28515625" customWidth="1"/>
    <col min="14346" max="14346" width="10.140625" bestFit="1" customWidth="1"/>
    <col min="14348" max="14348" width="13.28515625" bestFit="1" customWidth="1"/>
    <col min="14349" max="14349" width="11.28515625" bestFit="1" customWidth="1"/>
    <col min="14350" max="14350" width="13.42578125" bestFit="1" customWidth="1"/>
    <col min="14351" max="14351" width="13.85546875" bestFit="1" customWidth="1"/>
    <col min="14352" max="14352" width="12.5703125" bestFit="1" customWidth="1"/>
    <col min="14353" max="14353" width="12.5703125" customWidth="1"/>
    <col min="14354" max="14354" width="13.7109375" bestFit="1" customWidth="1"/>
    <col min="14593" max="14593" width="34.7109375" customWidth="1"/>
    <col min="14595" max="14595" width="5.42578125" bestFit="1" customWidth="1"/>
    <col min="14596" max="14596" width="17.5703125" customWidth="1"/>
    <col min="14597" max="14597" width="14.42578125" customWidth="1"/>
    <col min="14598" max="14598" width="12.5703125" customWidth="1"/>
    <col min="14599" max="14599" width="18.28515625" customWidth="1"/>
    <col min="14602" max="14602" width="10.140625" bestFit="1" customWidth="1"/>
    <col min="14604" max="14604" width="13.28515625" bestFit="1" customWidth="1"/>
    <col min="14605" max="14605" width="11.28515625" bestFit="1" customWidth="1"/>
    <col min="14606" max="14606" width="13.42578125" bestFit="1" customWidth="1"/>
    <col min="14607" max="14607" width="13.85546875" bestFit="1" customWidth="1"/>
    <col min="14608" max="14608" width="12.5703125" bestFit="1" customWidth="1"/>
    <col min="14609" max="14609" width="12.5703125" customWidth="1"/>
    <col min="14610" max="14610" width="13.7109375" bestFit="1" customWidth="1"/>
    <col min="14849" max="14849" width="34.7109375" customWidth="1"/>
    <col min="14851" max="14851" width="5.42578125" bestFit="1" customWidth="1"/>
    <col min="14852" max="14852" width="17.5703125" customWidth="1"/>
    <col min="14853" max="14853" width="14.42578125" customWidth="1"/>
    <col min="14854" max="14854" width="12.5703125" customWidth="1"/>
    <col min="14855" max="14855" width="18.28515625" customWidth="1"/>
    <col min="14858" max="14858" width="10.140625" bestFit="1" customWidth="1"/>
    <col min="14860" max="14860" width="13.28515625" bestFit="1" customWidth="1"/>
    <col min="14861" max="14861" width="11.28515625" bestFit="1" customWidth="1"/>
    <col min="14862" max="14862" width="13.42578125" bestFit="1" customWidth="1"/>
    <col min="14863" max="14863" width="13.85546875" bestFit="1" customWidth="1"/>
    <col min="14864" max="14864" width="12.5703125" bestFit="1" customWidth="1"/>
    <col min="14865" max="14865" width="12.5703125" customWidth="1"/>
    <col min="14866" max="14866" width="13.7109375" bestFit="1" customWidth="1"/>
    <col min="15105" max="15105" width="34.7109375" customWidth="1"/>
    <col min="15107" max="15107" width="5.42578125" bestFit="1" customWidth="1"/>
    <col min="15108" max="15108" width="17.5703125" customWidth="1"/>
    <col min="15109" max="15109" width="14.42578125" customWidth="1"/>
    <col min="15110" max="15110" width="12.5703125" customWidth="1"/>
    <col min="15111" max="15111" width="18.28515625" customWidth="1"/>
    <col min="15114" max="15114" width="10.140625" bestFit="1" customWidth="1"/>
    <col min="15116" max="15116" width="13.28515625" bestFit="1" customWidth="1"/>
    <col min="15117" max="15117" width="11.28515625" bestFit="1" customWidth="1"/>
    <col min="15118" max="15118" width="13.42578125" bestFit="1" customWidth="1"/>
    <col min="15119" max="15119" width="13.85546875" bestFit="1" customWidth="1"/>
    <col min="15120" max="15120" width="12.5703125" bestFit="1" customWidth="1"/>
    <col min="15121" max="15121" width="12.5703125" customWidth="1"/>
    <col min="15122" max="15122" width="13.7109375" bestFit="1" customWidth="1"/>
    <col min="15361" max="15361" width="34.7109375" customWidth="1"/>
    <col min="15363" max="15363" width="5.42578125" bestFit="1" customWidth="1"/>
    <col min="15364" max="15364" width="17.5703125" customWidth="1"/>
    <col min="15365" max="15365" width="14.42578125" customWidth="1"/>
    <col min="15366" max="15366" width="12.5703125" customWidth="1"/>
    <col min="15367" max="15367" width="18.28515625" customWidth="1"/>
    <col min="15370" max="15370" width="10.140625" bestFit="1" customWidth="1"/>
    <col min="15372" max="15372" width="13.28515625" bestFit="1" customWidth="1"/>
    <col min="15373" max="15373" width="11.28515625" bestFit="1" customWidth="1"/>
    <col min="15374" max="15374" width="13.42578125" bestFit="1" customWidth="1"/>
    <col min="15375" max="15375" width="13.85546875" bestFit="1" customWidth="1"/>
    <col min="15376" max="15376" width="12.5703125" bestFit="1" customWidth="1"/>
    <col min="15377" max="15377" width="12.5703125" customWidth="1"/>
    <col min="15378" max="15378" width="13.7109375" bestFit="1" customWidth="1"/>
    <col min="15617" max="15617" width="34.7109375" customWidth="1"/>
    <col min="15619" max="15619" width="5.42578125" bestFit="1" customWidth="1"/>
    <col min="15620" max="15620" width="17.5703125" customWidth="1"/>
    <col min="15621" max="15621" width="14.42578125" customWidth="1"/>
    <col min="15622" max="15622" width="12.5703125" customWidth="1"/>
    <col min="15623" max="15623" width="18.28515625" customWidth="1"/>
    <col min="15626" max="15626" width="10.140625" bestFit="1" customWidth="1"/>
    <col min="15628" max="15628" width="13.28515625" bestFit="1" customWidth="1"/>
    <col min="15629" max="15629" width="11.28515625" bestFit="1" customWidth="1"/>
    <col min="15630" max="15630" width="13.42578125" bestFit="1" customWidth="1"/>
    <col min="15631" max="15631" width="13.85546875" bestFit="1" customWidth="1"/>
    <col min="15632" max="15632" width="12.5703125" bestFit="1" customWidth="1"/>
    <col min="15633" max="15633" width="12.5703125" customWidth="1"/>
    <col min="15634" max="15634" width="13.7109375" bestFit="1" customWidth="1"/>
    <col min="15873" max="15873" width="34.7109375" customWidth="1"/>
    <col min="15875" max="15875" width="5.42578125" bestFit="1" customWidth="1"/>
    <col min="15876" max="15876" width="17.5703125" customWidth="1"/>
    <col min="15877" max="15877" width="14.42578125" customWidth="1"/>
    <col min="15878" max="15878" width="12.5703125" customWidth="1"/>
    <col min="15879" max="15879" width="18.28515625" customWidth="1"/>
    <col min="15882" max="15882" width="10.140625" bestFit="1" customWidth="1"/>
    <col min="15884" max="15884" width="13.28515625" bestFit="1" customWidth="1"/>
    <col min="15885" max="15885" width="11.28515625" bestFit="1" customWidth="1"/>
    <col min="15886" max="15886" width="13.42578125" bestFit="1" customWidth="1"/>
    <col min="15887" max="15887" width="13.85546875" bestFit="1" customWidth="1"/>
    <col min="15888" max="15888" width="12.5703125" bestFit="1" customWidth="1"/>
    <col min="15889" max="15889" width="12.5703125" customWidth="1"/>
    <col min="15890" max="15890" width="13.7109375" bestFit="1" customWidth="1"/>
    <col min="16129" max="16129" width="34.7109375" customWidth="1"/>
    <col min="16131" max="16131" width="5.42578125" bestFit="1" customWidth="1"/>
    <col min="16132" max="16132" width="17.5703125" customWidth="1"/>
    <col min="16133" max="16133" width="14.42578125" customWidth="1"/>
    <col min="16134" max="16134" width="12.5703125" customWidth="1"/>
    <col min="16135" max="16135" width="18.28515625" customWidth="1"/>
    <col min="16138" max="16138" width="10.140625" bestFit="1" customWidth="1"/>
    <col min="16140" max="16140" width="13.28515625" bestFit="1" customWidth="1"/>
    <col min="16141" max="16141" width="11.28515625" bestFit="1" customWidth="1"/>
    <col min="16142" max="16142" width="13.42578125" bestFit="1" customWidth="1"/>
    <col min="16143" max="16143" width="13.85546875" bestFit="1" customWidth="1"/>
    <col min="16144" max="16144" width="12.5703125" bestFit="1" customWidth="1"/>
    <col min="16145" max="16145" width="12.5703125" customWidth="1"/>
    <col min="16146" max="16146" width="13.7109375" bestFit="1" customWidth="1"/>
  </cols>
  <sheetData>
    <row r="1" spans="1:18" x14ac:dyDescent="0.2">
      <c r="A1" s="1" t="s">
        <v>0</v>
      </c>
      <c r="B1" s="1"/>
      <c r="C1" s="1"/>
      <c r="D1" s="2"/>
      <c r="E1" s="2"/>
      <c r="F1" s="2"/>
      <c r="G1" s="2"/>
      <c r="K1" s="3"/>
    </row>
    <row r="2" spans="1:18" x14ac:dyDescent="0.2">
      <c r="A2" s="1" t="s">
        <v>547</v>
      </c>
      <c r="B2" s="1"/>
      <c r="C2" s="1"/>
      <c r="D2" s="2"/>
      <c r="E2" s="2"/>
      <c r="F2" s="2"/>
      <c r="G2" s="2"/>
    </row>
    <row r="3" spans="1:18" x14ac:dyDescent="0.2">
      <c r="A3" s="4" t="s">
        <v>548</v>
      </c>
      <c r="B3" s="1"/>
      <c r="C3" s="1"/>
      <c r="D3" s="2"/>
      <c r="E3" s="2"/>
      <c r="F3" s="2"/>
      <c r="G3" s="2"/>
    </row>
    <row r="4" spans="1:18" x14ac:dyDescent="0.2">
      <c r="A4" s="5"/>
      <c r="B4" s="1"/>
      <c r="C4" s="1"/>
      <c r="D4" s="2"/>
      <c r="E4" s="2"/>
      <c r="F4" s="2"/>
      <c r="G4" s="2"/>
    </row>
    <row r="5" spans="1:18" x14ac:dyDescent="0.2">
      <c r="A5" s="6"/>
      <c r="B5" s="7" t="s">
        <v>1</v>
      </c>
      <c r="C5" s="8"/>
      <c r="D5" s="7"/>
      <c r="E5" s="9"/>
      <c r="F5" s="10" t="s">
        <v>2</v>
      </c>
      <c r="G5" s="7"/>
    </row>
    <row r="6" spans="1:18" x14ac:dyDescent="0.2">
      <c r="A6" s="11"/>
      <c r="B6" s="12" t="s">
        <v>3</v>
      </c>
      <c r="C6" s="13"/>
      <c r="D6" s="14" t="s">
        <v>549</v>
      </c>
      <c r="E6" s="15" t="s">
        <v>4</v>
      </c>
      <c r="F6" s="16" t="s">
        <v>5</v>
      </c>
      <c r="G6" s="14" t="s">
        <v>550</v>
      </c>
    </row>
    <row r="7" spans="1:18" x14ac:dyDescent="0.2">
      <c r="A7" s="17" t="s">
        <v>6</v>
      </c>
      <c r="B7" s="18" t="s">
        <v>7</v>
      </c>
      <c r="C7" s="18" t="s">
        <v>8</v>
      </c>
      <c r="D7" s="19" t="s">
        <v>9</v>
      </c>
      <c r="E7" s="20" t="s">
        <v>10</v>
      </c>
      <c r="F7" s="21" t="s">
        <v>11</v>
      </c>
      <c r="G7" s="19" t="s">
        <v>9</v>
      </c>
      <c r="I7" s="22"/>
      <c r="J7" s="22"/>
      <c r="K7" s="22"/>
      <c r="L7" s="22"/>
      <c r="M7" s="22"/>
      <c r="N7" s="22"/>
      <c r="O7" s="22"/>
      <c r="P7" s="22"/>
      <c r="R7" s="22"/>
    </row>
    <row r="8" spans="1:18" x14ac:dyDescent="0.2">
      <c r="A8" s="23" t="s">
        <v>12</v>
      </c>
      <c r="B8" s="24" t="s">
        <v>13</v>
      </c>
      <c r="C8" s="24">
        <v>3</v>
      </c>
      <c r="D8" s="25">
        <v>505851615</v>
      </c>
      <c r="E8" s="25">
        <v>14597423</v>
      </c>
      <c r="F8" s="26">
        <f t="shared" ref="F8:F71" si="0">+E8/D8</f>
        <v>2.8857124435591651E-2</v>
      </c>
      <c r="G8" s="27">
        <v>520449038</v>
      </c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x14ac:dyDescent="0.2">
      <c r="A9" s="23" t="s">
        <v>14</v>
      </c>
      <c r="B9" s="24" t="s">
        <v>15</v>
      </c>
      <c r="C9" s="24">
        <v>3</v>
      </c>
      <c r="D9" s="25">
        <v>1571009886</v>
      </c>
      <c r="E9" s="25">
        <v>35230090</v>
      </c>
      <c r="F9" s="26">
        <f t="shared" si="0"/>
        <v>2.2425123045979354E-2</v>
      </c>
      <c r="G9" s="27">
        <v>1606239976</v>
      </c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x14ac:dyDescent="0.2">
      <c r="A10" s="23" t="s">
        <v>16</v>
      </c>
      <c r="B10" s="24" t="s">
        <v>17</v>
      </c>
      <c r="C10" s="24">
        <v>3</v>
      </c>
      <c r="D10" s="25">
        <v>2062316304</v>
      </c>
      <c r="E10" s="25">
        <v>57551363</v>
      </c>
      <c r="F10" s="26">
        <f t="shared" si="0"/>
        <v>2.7906176607523925E-2</v>
      </c>
      <c r="G10" s="27">
        <v>2119867667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x14ac:dyDescent="0.2">
      <c r="A11" s="23" t="s">
        <v>18</v>
      </c>
      <c r="B11" s="24" t="s">
        <v>19</v>
      </c>
      <c r="C11" s="24">
        <v>3</v>
      </c>
      <c r="D11" s="25">
        <v>856971187</v>
      </c>
      <c r="E11" s="25">
        <v>8346656</v>
      </c>
      <c r="F11" s="26">
        <f t="shared" si="0"/>
        <v>9.7397160215142685E-3</v>
      </c>
      <c r="G11" s="27">
        <v>865317843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x14ac:dyDescent="0.2">
      <c r="A12" s="23" t="s">
        <v>20</v>
      </c>
      <c r="B12" s="24" t="s">
        <v>21</v>
      </c>
      <c r="C12" s="24">
        <v>3</v>
      </c>
      <c r="D12" s="25">
        <v>602966244</v>
      </c>
      <c r="E12" s="25">
        <v>6405863</v>
      </c>
      <c r="F12" s="26">
        <f t="shared" si="0"/>
        <v>1.0623916452609908E-2</v>
      </c>
      <c r="G12" s="27">
        <v>609372107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x14ac:dyDescent="0.2">
      <c r="A13" s="23" t="s">
        <v>22</v>
      </c>
      <c r="B13" s="24" t="s">
        <v>23</v>
      </c>
      <c r="C13" s="24">
        <v>3</v>
      </c>
      <c r="D13" s="25">
        <v>783392234</v>
      </c>
      <c r="E13" s="25">
        <v>12414239</v>
      </c>
      <c r="F13" s="26">
        <f t="shared" si="0"/>
        <v>1.5846773124891612E-2</v>
      </c>
      <c r="G13" s="27">
        <v>795806473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x14ac:dyDescent="0.2">
      <c r="A14" s="23" t="s">
        <v>24</v>
      </c>
      <c r="B14" s="24" t="s">
        <v>25</v>
      </c>
      <c r="C14" s="24">
        <v>3</v>
      </c>
      <c r="D14" s="25">
        <v>1152505095</v>
      </c>
      <c r="E14" s="25">
        <v>22408878</v>
      </c>
      <c r="F14" s="26">
        <f t="shared" si="0"/>
        <v>1.9443625973731594E-2</v>
      </c>
      <c r="G14" s="27">
        <v>1174913973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x14ac:dyDescent="0.2">
      <c r="A15" s="23" t="s">
        <v>26</v>
      </c>
      <c r="B15" s="24" t="s">
        <v>27</v>
      </c>
      <c r="C15" s="24">
        <v>3</v>
      </c>
      <c r="D15" s="25">
        <v>275365916</v>
      </c>
      <c r="E15" s="25">
        <v>3527453</v>
      </c>
      <c r="F15" s="26">
        <f t="shared" si="0"/>
        <v>1.2810056710141279E-2</v>
      </c>
      <c r="G15" s="27">
        <v>278893369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x14ac:dyDescent="0.2">
      <c r="A16" s="23" t="s">
        <v>28</v>
      </c>
      <c r="B16" s="24" t="s">
        <v>29</v>
      </c>
      <c r="C16" s="24">
        <v>3</v>
      </c>
      <c r="D16" s="25">
        <v>330722063</v>
      </c>
      <c r="E16" s="25">
        <v>6421216</v>
      </c>
      <c r="F16" s="26">
        <f t="shared" si="0"/>
        <v>1.9415747294730681E-2</v>
      </c>
      <c r="G16" s="27">
        <v>337143279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x14ac:dyDescent="0.2">
      <c r="A17" s="23" t="s">
        <v>30</v>
      </c>
      <c r="B17" s="24" t="s">
        <v>31</v>
      </c>
      <c r="C17" s="24">
        <v>3</v>
      </c>
      <c r="D17" s="25">
        <v>461511150</v>
      </c>
      <c r="E17" s="25">
        <v>-564947</v>
      </c>
      <c r="F17" s="26">
        <f t="shared" si="0"/>
        <v>-1.224124270887063E-3</v>
      </c>
      <c r="G17" s="27">
        <v>460946203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x14ac:dyDescent="0.2">
      <c r="A18" s="23" t="s">
        <v>32</v>
      </c>
      <c r="B18" s="24" t="s">
        <v>33</v>
      </c>
      <c r="C18" s="24">
        <v>3</v>
      </c>
      <c r="D18" s="25">
        <v>1550197694</v>
      </c>
      <c r="E18" s="25">
        <v>27216335</v>
      </c>
      <c r="F18" s="26">
        <f t="shared" si="0"/>
        <v>1.7556686547361099E-2</v>
      </c>
      <c r="G18" s="27">
        <v>1577414029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x14ac:dyDescent="0.2">
      <c r="A19" s="23" t="s">
        <v>34</v>
      </c>
      <c r="B19" s="24" t="s">
        <v>35</v>
      </c>
      <c r="C19" s="24">
        <v>3</v>
      </c>
      <c r="D19" s="25">
        <v>471953865</v>
      </c>
      <c r="E19" s="25">
        <v>2249834</v>
      </c>
      <c r="F19" s="26">
        <f t="shared" si="0"/>
        <v>4.7670634077760969E-3</v>
      </c>
      <c r="G19" s="27">
        <v>474203699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x14ac:dyDescent="0.2">
      <c r="A20" s="23" t="s">
        <v>36</v>
      </c>
      <c r="B20" s="24" t="s">
        <v>37</v>
      </c>
      <c r="C20" s="24">
        <v>3</v>
      </c>
      <c r="D20" s="25">
        <v>866164224</v>
      </c>
      <c r="E20" s="25">
        <v>7889266</v>
      </c>
      <c r="F20" s="26">
        <f t="shared" si="0"/>
        <v>9.1082796788429805E-3</v>
      </c>
      <c r="G20" s="27">
        <v>874053490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x14ac:dyDescent="0.2">
      <c r="A21" s="23" t="s">
        <v>38</v>
      </c>
      <c r="B21" s="24" t="s">
        <v>39</v>
      </c>
      <c r="C21" s="24">
        <v>3</v>
      </c>
      <c r="D21" s="25">
        <v>1234096154</v>
      </c>
      <c r="E21" s="25">
        <v>-7927814</v>
      </c>
      <c r="F21" s="26">
        <f t="shared" si="0"/>
        <v>-6.4239840423325721E-3</v>
      </c>
      <c r="G21" s="27">
        <v>1226168340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x14ac:dyDescent="0.2">
      <c r="A22" s="23" t="s">
        <v>40</v>
      </c>
      <c r="B22" s="24" t="s">
        <v>41</v>
      </c>
      <c r="C22" s="24">
        <v>3</v>
      </c>
      <c r="D22" s="25">
        <v>708401030</v>
      </c>
      <c r="E22" s="25">
        <v>4306172</v>
      </c>
      <c r="F22" s="26">
        <f t="shared" si="0"/>
        <v>6.07872069299504E-3</v>
      </c>
      <c r="G22" s="27">
        <v>712707202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x14ac:dyDescent="0.2">
      <c r="A23" s="23" t="s">
        <v>42</v>
      </c>
      <c r="B23" s="24" t="s">
        <v>43</v>
      </c>
      <c r="C23" s="24">
        <v>3</v>
      </c>
      <c r="D23" s="25">
        <v>684866355</v>
      </c>
      <c r="E23" s="25">
        <v>-654039</v>
      </c>
      <c r="F23" s="26">
        <f t="shared" si="0"/>
        <v>-9.5498778006111859E-4</v>
      </c>
      <c r="G23" s="27">
        <v>684212316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x14ac:dyDescent="0.2">
      <c r="A24" s="23" t="s">
        <v>44</v>
      </c>
      <c r="B24" s="24" t="s">
        <v>45</v>
      </c>
      <c r="C24" s="24">
        <v>3</v>
      </c>
      <c r="D24" s="25">
        <v>1008009039</v>
      </c>
      <c r="E24" s="25">
        <v>4371442</v>
      </c>
      <c r="F24" s="26">
        <f t="shared" si="0"/>
        <v>4.3367091274664647E-3</v>
      </c>
      <c r="G24" s="27">
        <v>1012380481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x14ac:dyDescent="0.2">
      <c r="A25" s="23" t="s">
        <v>46</v>
      </c>
      <c r="B25" s="24" t="s">
        <v>47</v>
      </c>
      <c r="C25" s="24">
        <v>3</v>
      </c>
      <c r="D25" s="25">
        <v>672427824</v>
      </c>
      <c r="E25" s="25">
        <v>-5113571</v>
      </c>
      <c r="F25" s="26">
        <f t="shared" si="0"/>
        <v>-7.604639215524193E-3</v>
      </c>
      <c r="G25" s="27">
        <v>667314253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x14ac:dyDescent="0.2">
      <c r="A26" s="23" t="s">
        <v>48</v>
      </c>
      <c r="B26" s="24" t="s">
        <v>49</v>
      </c>
      <c r="C26" s="24">
        <v>3</v>
      </c>
      <c r="D26" s="25">
        <v>4687127529</v>
      </c>
      <c r="E26" s="25">
        <v>60072765</v>
      </c>
      <c r="F26" s="26">
        <f t="shared" si="0"/>
        <v>1.2816541608548155E-2</v>
      </c>
      <c r="G26" s="27">
        <v>4747200294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x14ac:dyDescent="0.2">
      <c r="A27" s="23" t="s">
        <v>50</v>
      </c>
      <c r="B27" s="24" t="s">
        <v>51</v>
      </c>
      <c r="C27" s="24">
        <v>3</v>
      </c>
      <c r="D27" s="25">
        <v>449503387</v>
      </c>
      <c r="E27" s="25">
        <v>1108477</v>
      </c>
      <c r="F27" s="26">
        <f t="shared" si="0"/>
        <v>2.4660036655074192E-3</v>
      </c>
      <c r="G27" s="27">
        <v>450611864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2">
      <c r="A28" s="23" t="s">
        <v>52</v>
      </c>
      <c r="B28" s="24" t="s">
        <v>53</v>
      </c>
      <c r="C28" s="24">
        <v>3</v>
      </c>
      <c r="D28" s="25">
        <v>393301736</v>
      </c>
      <c r="E28" s="25">
        <v>-4217465</v>
      </c>
      <c r="F28" s="26">
        <f t="shared" si="0"/>
        <v>-1.0723230064766356E-2</v>
      </c>
      <c r="G28" s="27">
        <v>389084271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x14ac:dyDescent="0.2">
      <c r="A29" s="23" t="s">
        <v>54</v>
      </c>
      <c r="B29" s="24" t="s">
        <v>55</v>
      </c>
      <c r="C29" s="24">
        <v>3</v>
      </c>
      <c r="D29" s="25">
        <v>788660820</v>
      </c>
      <c r="E29" s="25">
        <v>-4452669</v>
      </c>
      <c r="F29" s="26">
        <f t="shared" si="0"/>
        <v>-5.6458605360920552E-3</v>
      </c>
      <c r="G29" s="27">
        <v>784208151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x14ac:dyDescent="0.2">
      <c r="A30" s="23" t="s">
        <v>56</v>
      </c>
      <c r="B30" s="24" t="s">
        <v>57</v>
      </c>
      <c r="C30" s="24">
        <v>3</v>
      </c>
      <c r="D30" s="25">
        <v>427256225</v>
      </c>
      <c r="E30" s="25">
        <v>-6431184</v>
      </c>
      <c r="F30" s="26">
        <f t="shared" si="0"/>
        <v>-1.5052288588656608E-2</v>
      </c>
      <c r="G30" s="27">
        <v>420825041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x14ac:dyDescent="0.2">
      <c r="A31" s="23" t="s">
        <v>58</v>
      </c>
      <c r="B31" s="24" t="s">
        <v>59</v>
      </c>
      <c r="C31" s="24">
        <v>3</v>
      </c>
      <c r="D31" s="25">
        <v>390365459</v>
      </c>
      <c r="E31" s="25">
        <v>-6668067</v>
      </c>
      <c r="F31" s="26">
        <f t="shared" si="0"/>
        <v>-1.7081600962035936E-2</v>
      </c>
      <c r="G31" s="27">
        <v>383697392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x14ac:dyDescent="0.2">
      <c r="A32" s="23" t="s">
        <v>60</v>
      </c>
      <c r="B32" s="24" t="s">
        <v>61</v>
      </c>
      <c r="C32" s="24">
        <v>3</v>
      </c>
      <c r="D32" s="25">
        <v>1080612661</v>
      </c>
      <c r="E32" s="25">
        <v>-8998796</v>
      </c>
      <c r="F32" s="26">
        <f t="shared" si="0"/>
        <v>-8.3274945082287902E-3</v>
      </c>
      <c r="G32" s="27">
        <v>1071613865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x14ac:dyDescent="0.2">
      <c r="A33" s="23" t="s">
        <v>62</v>
      </c>
      <c r="B33" s="24" t="s">
        <v>63</v>
      </c>
      <c r="C33" s="24">
        <v>3</v>
      </c>
      <c r="D33" s="25">
        <v>619796188</v>
      </c>
      <c r="E33" s="25">
        <v>-3884432</v>
      </c>
      <c r="F33" s="26">
        <f t="shared" si="0"/>
        <v>-6.2672731378593119E-3</v>
      </c>
      <c r="G33" s="27">
        <v>615911756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x14ac:dyDescent="0.2">
      <c r="A34" s="23" t="s">
        <v>64</v>
      </c>
      <c r="B34" s="24" t="s">
        <v>65</v>
      </c>
      <c r="C34" s="24">
        <v>3</v>
      </c>
      <c r="D34" s="25">
        <v>630205072</v>
      </c>
      <c r="E34" s="25">
        <v>-2962578</v>
      </c>
      <c r="F34" s="26">
        <f t="shared" si="0"/>
        <v>-4.700974542458141E-3</v>
      </c>
      <c r="G34" s="27">
        <v>627242494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x14ac:dyDescent="0.2">
      <c r="A35" s="23" t="s">
        <v>66</v>
      </c>
      <c r="B35" s="24" t="s">
        <v>67</v>
      </c>
      <c r="C35" s="24">
        <v>3</v>
      </c>
      <c r="D35" s="25">
        <v>1533510733</v>
      </c>
      <c r="E35" s="25">
        <v>-4000222</v>
      </c>
      <c r="F35" s="26">
        <f t="shared" si="0"/>
        <v>-2.6085386387706489E-3</v>
      </c>
      <c r="G35" s="27">
        <v>1529510511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x14ac:dyDescent="0.2">
      <c r="A36" s="23" t="s">
        <v>68</v>
      </c>
      <c r="B36" s="24" t="s">
        <v>69</v>
      </c>
      <c r="C36" s="24">
        <v>3</v>
      </c>
      <c r="D36" s="25">
        <v>1027969774</v>
      </c>
      <c r="E36" s="25">
        <v>5087508</v>
      </c>
      <c r="F36" s="26">
        <f t="shared" si="0"/>
        <v>4.9490832597184906E-3</v>
      </c>
      <c r="G36" s="27">
        <v>1033057282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x14ac:dyDescent="0.2">
      <c r="A37" s="23" t="s">
        <v>70</v>
      </c>
      <c r="B37" s="24" t="s">
        <v>71</v>
      </c>
      <c r="C37" s="24">
        <v>3</v>
      </c>
      <c r="D37" s="25">
        <v>1029043088</v>
      </c>
      <c r="E37" s="25">
        <v>33888520</v>
      </c>
      <c r="F37" s="26">
        <f t="shared" si="0"/>
        <v>3.2932070964942918E-2</v>
      </c>
      <c r="G37" s="27">
        <v>1062931608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x14ac:dyDescent="0.2">
      <c r="A38" s="23" t="s">
        <v>72</v>
      </c>
      <c r="B38" s="24" t="s">
        <v>73</v>
      </c>
      <c r="C38" s="24">
        <v>3</v>
      </c>
      <c r="D38" s="25">
        <v>425452996</v>
      </c>
      <c r="E38" s="25">
        <v>6352169</v>
      </c>
      <c r="F38" s="26">
        <f t="shared" si="0"/>
        <v>1.4930366126743646E-2</v>
      </c>
      <c r="G38" s="27">
        <v>431805165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x14ac:dyDescent="0.2">
      <c r="A39" s="23" t="s">
        <v>74</v>
      </c>
      <c r="B39" s="24" t="s">
        <v>75</v>
      </c>
      <c r="C39" s="24">
        <v>3</v>
      </c>
      <c r="D39" s="25">
        <v>696301971</v>
      </c>
      <c r="E39" s="25">
        <v>18234500</v>
      </c>
      <c r="F39" s="26">
        <f t="shared" si="0"/>
        <v>2.6187632319656325E-2</v>
      </c>
      <c r="G39" s="27">
        <v>714536471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x14ac:dyDescent="0.2">
      <c r="A40" s="23" t="s">
        <v>76</v>
      </c>
      <c r="B40" s="24" t="s">
        <v>77</v>
      </c>
      <c r="C40" s="24">
        <v>3</v>
      </c>
      <c r="D40" s="25">
        <v>982394658</v>
      </c>
      <c r="E40" s="25">
        <v>27264008</v>
      </c>
      <c r="F40" s="26">
        <f t="shared" si="0"/>
        <v>2.7752602050488757E-2</v>
      </c>
      <c r="G40" s="27">
        <v>1009658666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x14ac:dyDescent="0.2">
      <c r="A41" s="23" t="s">
        <v>78</v>
      </c>
      <c r="B41" s="24" t="s">
        <v>79</v>
      </c>
      <c r="C41" s="24">
        <v>3</v>
      </c>
      <c r="D41" s="25">
        <v>549339304</v>
      </c>
      <c r="E41" s="25">
        <v>8389032</v>
      </c>
      <c r="F41" s="26">
        <f t="shared" si="0"/>
        <v>1.5271130135629253E-2</v>
      </c>
      <c r="G41" s="27">
        <v>557728336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x14ac:dyDescent="0.2">
      <c r="A42" s="23" t="s">
        <v>80</v>
      </c>
      <c r="B42" s="24" t="s">
        <v>81</v>
      </c>
      <c r="C42" s="24">
        <v>3</v>
      </c>
      <c r="D42" s="25">
        <v>1268850009</v>
      </c>
      <c r="E42" s="25">
        <v>874645</v>
      </c>
      <c r="F42" s="26">
        <f t="shared" si="0"/>
        <v>6.8932103384648357E-4</v>
      </c>
      <c r="G42" s="27">
        <v>1269724654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x14ac:dyDescent="0.2">
      <c r="A43" s="23" t="s">
        <v>82</v>
      </c>
      <c r="B43" s="24" t="s">
        <v>83</v>
      </c>
      <c r="C43" s="24">
        <v>3</v>
      </c>
      <c r="D43" s="25">
        <v>798574991</v>
      </c>
      <c r="E43" s="25">
        <v>-7591645</v>
      </c>
      <c r="F43" s="26">
        <f t="shared" si="0"/>
        <v>-9.5064897918898141E-3</v>
      </c>
      <c r="G43" s="27">
        <v>790983346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x14ac:dyDescent="0.2">
      <c r="A44" s="23" t="s">
        <v>84</v>
      </c>
      <c r="B44" s="24" t="s">
        <v>85</v>
      </c>
      <c r="C44" s="24">
        <v>3</v>
      </c>
      <c r="D44" s="25">
        <v>1102258192</v>
      </c>
      <c r="E44" s="25">
        <v>-3706743</v>
      </c>
      <c r="F44" s="26">
        <f t="shared" si="0"/>
        <v>-3.362862736610081E-3</v>
      </c>
      <c r="G44" s="27">
        <v>1098551449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x14ac:dyDescent="0.2">
      <c r="A45" s="23" t="s">
        <v>86</v>
      </c>
      <c r="B45" s="24" t="s">
        <v>87</v>
      </c>
      <c r="C45" s="24">
        <v>3</v>
      </c>
      <c r="D45" s="25">
        <v>210930931</v>
      </c>
      <c r="E45" s="25">
        <v>-53459</v>
      </c>
      <c r="F45" s="26">
        <f t="shared" si="0"/>
        <v>-2.5344315196712427E-4</v>
      </c>
      <c r="G45" s="27">
        <v>210877472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x14ac:dyDescent="0.2">
      <c r="A46" s="23" t="s">
        <v>88</v>
      </c>
      <c r="B46" s="24" t="s">
        <v>89</v>
      </c>
      <c r="C46" s="24">
        <v>3</v>
      </c>
      <c r="D46" s="25">
        <v>1399923782</v>
      </c>
      <c r="E46" s="25">
        <v>17188074</v>
      </c>
      <c r="F46" s="26">
        <f t="shared" si="0"/>
        <v>1.2277864138749234E-2</v>
      </c>
      <c r="G46" s="27">
        <v>1417111856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x14ac:dyDescent="0.2">
      <c r="A47" s="23" t="s">
        <v>90</v>
      </c>
      <c r="B47" s="24" t="s">
        <v>91</v>
      </c>
      <c r="C47" s="24">
        <v>3</v>
      </c>
      <c r="D47" s="25">
        <v>445353408</v>
      </c>
      <c r="E47" s="25">
        <v>189409</v>
      </c>
      <c r="F47" s="26">
        <f t="shared" si="0"/>
        <v>4.2530043915146149E-4</v>
      </c>
      <c r="G47" s="27">
        <v>445542817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x14ac:dyDescent="0.2">
      <c r="A48" s="23" t="s">
        <v>92</v>
      </c>
      <c r="B48" s="24" t="s">
        <v>93</v>
      </c>
      <c r="C48" s="24">
        <v>3</v>
      </c>
      <c r="D48" s="25">
        <v>1483987110</v>
      </c>
      <c r="E48" s="25">
        <v>-15290381</v>
      </c>
      <c r="F48" s="26">
        <f t="shared" si="0"/>
        <v>-1.0303580736627826E-2</v>
      </c>
      <c r="G48" s="27">
        <v>1468696729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x14ac:dyDescent="0.2">
      <c r="A49" s="23" t="s">
        <v>94</v>
      </c>
      <c r="B49" s="24" t="s">
        <v>95</v>
      </c>
      <c r="C49" s="24">
        <v>3</v>
      </c>
      <c r="D49" s="25">
        <v>212816804</v>
      </c>
      <c r="E49" s="25">
        <v>-2318288</v>
      </c>
      <c r="F49" s="26">
        <f t="shared" si="0"/>
        <v>-1.0893350320212497E-2</v>
      </c>
      <c r="G49" s="27">
        <v>210498516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x14ac:dyDescent="0.2">
      <c r="A50" s="23" t="s">
        <v>96</v>
      </c>
      <c r="B50" s="24" t="s">
        <v>97</v>
      </c>
      <c r="C50" s="24">
        <v>3</v>
      </c>
      <c r="D50" s="25">
        <v>775557532</v>
      </c>
      <c r="E50" s="25">
        <v>26295056</v>
      </c>
      <c r="F50" s="26">
        <f t="shared" si="0"/>
        <v>3.3904713596411826E-2</v>
      </c>
      <c r="G50" s="27">
        <v>801852588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x14ac:dyDescent="0.2">
      <c r="A51" s="23" t="s">
        <v>98</v>
      </c>
      <c r="B51" s="24" t="s">
        <v>99</v>
      </c>
      <c r="C51" s="24">
        <v>3</v>
      </c>
      <c r="D51" s="25">
        <v>449805792</v>
      </c>
      <c r="E51" s="25">
        <v>9957268</v>
      </c>
      <c r="F51" s="26">
        <f t="shared" si="0"/>
        <v>2.2136815881641649E-2</v>
      </c>
      <c r="G51" s="27">
        <v>459763060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x14ac:dyDescent="0.2">
      <c r="A52" s="23" t="s">
        <v>100</v>
      </c>
      <c r="B52" s="24" t="s">
        <v>101</v>
      </c>
      <c r="C52" s="24">
        <v>3</v>
      </c>
      <c r="D52" s="25">
        <v>372031896</v>
      </c>
      <c r="E52" s="25">
        <v>3676296</v>
      </c>
      <c r="F52" s="26">
        <f t="shared" si="0"/>
        <v>9.8816688556187665E-3</v>
      </c>
      <c r="G52" s="27">
        <v>375708192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x14ac:dyDescent="0.2">
      <c r="A53" s="23" t="s">
        <v>102</v>
      </c>
      <c r="B53" s="24" t="s">
        <v>103</v>
      </c>
      <c r="C53" s="24">
        <v>3</v>
      </c>
      <c r="D53" s="25">
        <v>844078604</v>
      </c>
      <c r="E53" s="25">
        <v>-567644</v>
      </c>
      <c r="F53" s="26">
        <f t="shared" si="0"/>
        <v>-6.7250134917529549E-4</v>
      </c>
      <c r="G53" s="27">
        <v>843510960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x14ac:dyDescent="0.2">
      <c r="A54" s="23" t="s">
        <v>104</v>
      </c>
      <c r="B54" s="24" t="s">
        <v>105</v>
      </c>
      <c r="C54" s="24">
        <v>3</v>
      </c>
      <c r="D54" s="25">
        <v>393656577</v>
      </c>
      <c r="E54" s="25">
        <v>3583839</v>
      </c>
      <c r="F54" s="26">
        <f t="shared" si="0"/>
        <v>9.10397338541101E-3</v>
      </c>
      <c r="G54" s="27">
        <v>397240416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x14ac:dyDescent="0.2">
      <c r="A55" s="23" t="s">
        <v>106</v>
      </c>
      <c r="B55" s="24" t="s">
        <v>107</v>
      </c>
      <c r="C55" s="24">
        <v>3</v>
      </c>
      <c r="D55" s="25">
        <v>501173022</v>
      </c>
      <c r="E55" s="25">
        <v>-9013723</v>
      </c>
      <c r="F55" s="26">
        <f t="shared" si="0"/>
        <v>-1.7985251807907568E-2</v>
      </c>
      <c r="G55" s="27">
        <v>492159299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18" x14ac:dyDescent="0.2">
      <c r="A56" s="23" t="s">
        <v>108</v>
      </c>
      <c r="B56" s="24" t="s">
        <v>109</v>
      </c>
      <c r="C56" s="24">
        <v>3</v>
      </c>
      <c r="D56" s="25">
        <v>470211233</v>
      </c>
      <c r="E56" s="25">
        <v>-9156585</v>
      </c>
      <c r="F56" s="26">
        <f t="shared" si="0"/>
        <v>-1.9473343802486318E-2</v>
      </c>
      <c r="G56" s="27">
        <v>461054648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18" x14ac:dyDescent="0.2">
      <c r="A57" s="23" t="s">
        <v>110</v>
      </c>
      <c r="B57" s="24" t="s">
        <v>111</v>
      </c>
      <c r="C57" s="24">
        <v>3</v>
      </c>
      <c r="D57" s="25">
        <v>862925549</v>
      </c>
      <c r="E57" s="25">
        <v>-6964159</v>
      </c>
      <c r="F57" s="26">
        <f t="shared" si="0"/>
        <v>-8.070405387892856E-3</v>
      </c>
      <c r="G57" s="27">
        <v>855961390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x14ac:dyDescent="0.2">
      <c r="A58" s="23" t="s">
        <v>112</v>
      </c>
      <c r="B58" s="24" t="s">
        <v>113</v>
      </c>
      <c r="C58" s="24">
        <v>3</v>
      </c>
      <c r="D58" s="25">
        <v>1656227941</v>
      </c>
      <c r="E58" s="25">
        <v>-20841741</v>
      </c>
      <c r="F58" s="26">
        <f t="shared" si="0"/>
        <v>-1.2583860279169147E-2</v>
      </c>
      <c r="G58" s="27">
        <v>1635386200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8" x14ac:dyDescent="0.2">
      <c r="A59" s="23" t="s">
        <v>114</v>
      </c>
      <c r="B59" s="24" t="s">
        <v>115</v>
      </c>
      <c r="C59" s="24">
        <v>3</v>
      </c>
      <c r="D59" s="25">
        <v>1600745956</v>
      </c>
      <c r="E59" s="25">
        <v>4475599</v>
      </c>
      <c r="F59" s="26">
        <f t="shared" si="0"/>
        <v>2.795945842139613E-3</v>
      </c>
      <c r="G59" s="27">
        <v>1605221555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1:18" x14ac:dyDescent="0.2">
      <c r="A60" s="23" t="s">
        <v>116</v>
      </c>
      <c r="B60" s="24" t="s">
        <v>117</v>
      </c>
      <c r="C60" s="24">
        <v>3</v>
      </c>
      <c r="D60" s="25">
        <v>474938825</v>
      </c>
      <c r="E60" s="25">
        <v>4036747</v>
      </c>
      <c r="F60" s="26">
        <f t="shared" si="0"/>
        <v>8.4995093841822682E-3</v>
      </c>
      <c r="G60" s="27">
        <v>478975572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1:18" x14ac:dyDescent="0.2">
      <c r="A61" s="23" t="s">
        <v>118</v>
      </c>
      <c r="B61" s="24" t="s">
        <v>119</v>
      </c>
      <c r="C61" s="24">
        <v>3</v>
      </c>
      <c r="D61" s="25">
        <v>1068773326</v>
      </c>
      <c r="E61" s="25">
        <v>-5586644</v>
      </c>
      <c r="F61" s="26">
        <f t="shared" si="0"/>
        <v>-5.2271551545065411E-3</v>
      </c>
      <c r="G61" s="27">
        <v>1063186682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1:18" x14ac:dyDescent="0.2">
      <c r="A62" s="23" t="s">
        <v>120</v>
      </c>
      <c r="B62" s="24" t="s">
        <v>121</v>
      </c>
      <c r="C62" s="24">
        <v>3</v>
      </c>
      <c r="D62" s="25">
        <v>654276700</v>
      </c>
      <c r="E62" s="25">
        <v>-6091447</v>
      </c>
      <c r="F62" s="26">
        <f t="shared" si="0"/>
        <v>-9.3102001034119052E-3</v>
      </c>
      <c r="G62" s="27">
        <v>648185253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1:18" x14ac:dyDescent="0.2">
      <c r="A63" s="23" t="s">
        <v>122</v>
      </c>
      <c r="B63" s="24" t="s">
        <v>123</v>
      </c>
      <c r="C63" s="24">
        <v>3</v>
      </c>
      <c r="D63" s="25">
        <v>987718592</v>
      </c>
      <c r="E63" s="25">
        <v>-9493983</v>
      </c>
      <c r="F63" s="26">
        <f t="shared" si="0"/>
        <v>-9.6120322902659306E-3</v>
      </c>
      <c r="G63" s="27">
        <v>978224609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1:18" x14ac:dyDescent="0.2">
      <c r="A64" s="23" t="s">
        <v>124</v>
      </c>
      <c r="B64" s="24" t="s">
        <v>125</v>
      </c>
      <c r="C64" s="24">
        <v>3</v>
      </c>
      <c r="D64" s="25">
        <v>379442587</v>
      </c>
      <c r="E64" s="25">
        <v>-3659086</v>
      </c>
      <c r="F64" s="26">
        <f t="shared" si="0"/>
        <v>-9.6433192408104679E-3</v>
      </c>
      <c r="G64" s="27">
        <v>375783501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18" x14ac:dyDescent="0.2">
      <c r="A65" s="23" t="s">
        <v>126</v>
      </c>
      <c r="B65" s="24" t="s">
        <v>127</v>
      </c>
      <c r="C65" s="24">
        <v>3</v>
      </c>
      <c r="D65" s="25">
        <v>377186004</v>
      </c>
      <c r="E65" s="25">
        <v>-4395316</v>
      </c>
      <c r="F65" s="26">
        <f t="shared" si="0"/>
        <v>-1.1652913823387784E-2</v>
      </c>
      <c r="G65" s="27">
        <v>372790688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1:18" x14ac:dyDescent="0.2">
      <c r="A66" s="23" t="s">
        <v>128</v>
      </c>
      <c r="B66" s="24" t="s">
        <v>129</v>
      </c>
      <c r="C66" s="24">
        <v>3</v>
      </c>
      <c r="D66" s="25">
        <v>466331493</v>
      </c>
      <c r="E66" s="25">
        <v>-1658775</v>
      </c>
      <c r="F66" s="26">
        <f t="shared" si="0"/>
        <v>-3.5570726508921411E-3</v>
      </c>
      <c r="G66" s="27">
        <v>464672718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1:18" x14ac:dyDescent="0.2">
      <c r="A67" s="23" t="s">
        <v>130</v>
      </c>
      <c r="B67" s="24" t="s">
        <v>131</v>
      </c>
      <c r="C67" s="24">
        <v>3</v>
      </c>
      <c r="D67" s="25">
        <v>483525350</v>
      </c>
      <c r="E67" s="25">
        <v>-4912175</v>
      </c>
      <c r="F67" s="26">
        <f t="shared" si="0"/>
        <v>-1.0159084730511027E-2</v>
      </c>
      <c r="G67" s="27">
        <v>478613175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1:18" x14ac:dyDescent="0.2">
      <c r="A68" s="23" t="s">
        <v>132</v>
      </c>
      <c r="B68" s="24" t="s">
        <v>133</v>
      </c>
      <c r="C68" s="24">
        <v>3</v>
      </c>
      <c r="D68" s="25">
        <v>1431159207</v>
      </c>
      <c r="E68" s="25">
        <v>32710595</v>
      </c>
      <c r="F68" s="26">
        <f t="shared" si="0"/>
        <v>2.2856014089842627E-2</v>
      </c>
      <c r="G68" s="27">
        <v>1463869802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1:18" x14ac:dyDescent="0.2">
      <c r="A69" s="23" t="s">
        <v>134</v>
      </c>
      <c r="B69" s="24" t="s">
        <v>135</v>
      </c>
      <c r="C69" s="24">
        <v>3</v>
      </c>
      <c r="D69" s="25">
        <v>481142817</v>
      </c>
      <c r="E69" s="25">
        <v>7538543</v>
      </c>
      <c r="F69" s="26">
        <f t="shared" si="0"/>
        <v>1.5667994478238256E-2</v>
      </c>
      <c r="G69" s="27">
        <v>488681360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1:18" x14ac:dyDescent="0.2">
      <c r="A70" s="23" t="s">
        <v>136</v>
      </c>
      <c r="B70" s="24" t="s">
        <v>137</v>
      </c>
      <c r="C70" s="24">
        <v>3</v>
      </c>
      <c r="D70" s="25">
        <v>674669472</v>
      </c>
      <c r="E70" s="25">
        <v>-11092406</v>
      </c>
      <c r="F70" s="26">
        <f t="shared" si="0"/>
        <v>-1.6441244876720908E-2</v>
      </c>
      <c r="G70" s="27">
        <v>663577066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1:18" x14ac:dyDescent="0.2">
      <c r="A71" s="23" t="s">
        <v>138</v>
      </c>
      <c r="B71" s="24" t="s">
        <v>139</v>
      </c>
      <c r="C71" s="24">
        <v>3</v>
      </c>
      <c r="D71" s="25">
        <v>288445964</v>
      </c>
      <c r="E71" s="25">
        <v>-2399739</v>
      </c>
      <c r="F71" s="26">
        <f t="shared" si="0"/>
        <v>-8.3195443844033129E-3</v>
      </c>
      <c r="G71" s="27">
        <v>286046225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1:18" x14ac:dyDescent="0.2">
      <c r="A72" s="23" t="s">
        <v>140</v>
      </c>
      <c r="B72" s="24" t="s">
        <v>141</v>
      </c>
      <c r="C72" s="24">
        <v>3</v>
      </c>
      <c r="D72" s="25">
        <v>1282182300</v>
      </c>
      <c r="E72" s="25">
        <v>12927599</v>
      </c>
      <c r="F72" s="26">
        <f t="shared" ref="F72:F135" si="1">+E72/D72</f>
        <v>1.0082496849316981E-2</v>
      </c>
      <c r="G72" s="27">
        <v>1295109899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1:18" x14ac:dyDescent="0.2">
      <c r="A73" s="23" t="s">
        <v>142</v>
      </c>
      <c r="B73" s="24" t="s">
        <v>143</v>
      </c>
      <c r="C73" s="24">
        <v>3</v>
      </c>
      <c r="D73" s="25">
        <v>372631532</v>
      </c>
      <c r="E73" s="25">
        <v>5636846</v>
      </c>
      <c r="F73" s="26">
        <f t="shared" si="1"/>
        <v>1.5127131001892776E-2</v>
      </c>
      <c r="G73" s="27">
        <v>378268378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1:18" x14ac:dyDescent="0.2">
      <c r="A74" s="23" t="s">
        <v>144</v>
      </c>
      <c r="B74" s="24" t="s">
        <v>145</v>
      </c>
      <c r="C74" s="24">
        <v>3</v>
      </c>
      <c r="D74" s="25">
        <v>913302544</v>
      </c>
      <c r="E74" s="25">
        <v>12250661</v>
      </c>
      <c r="F74" s="26">
        <f t="shared" si="1"/>
        <v>1.3413584666419148E-2</v>
      </c>
      <c r="G74" s="27">
        <v>925553205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spans="1:18" x14ac:dyDescent="0.2">
      <c r="A75" s="23" t="s">
        <v>146</v>
      </c>
      <c r="B75" s="24" t="s">
        <v>147</v>
      </c>
      <c r="C75" s="24">
        <v>3</v>
      </c>
      <c r="D75" s="25">
        <v>962085509</v>
      </c>
      <c r="E75" s="25">
        <v>10478484</v>
      </c>
      <c r="F75" s="26">
        <f t="shared" si="1"/>
        <v>1.0891426907460052E-2</v>
      </c>
      <c r="G75" s="27">
        <v>972563993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</row>
    <row r="76" spans="1:18" x14ac:dyDescent="0.2">
      <c r="A76" s="23" t="s">
        <v>148</v>
      </c>
      <c r="B76" s="24" t="s">
        <v>149</v>
      </c>
      <c r="C76" s="24">
        <v>3</v>
      </c>
      <c r="D76" s="25">
        <v>408377896</v>
      </c>
      <c r="E76" s="25">
        <v>1043175</v>
      </c>
      <c r="F76" s="26">
        <f t="shared" si="1"/>
        <v>2.5544355123471229E-3</v>
      </c>
      <c r="G76" s="27">
        <v>409421071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</row>
    <row r="77" spans="1:18" x14ac:dyDescent="0.2">
      <c r="A77" s="23" t="s">
        <v>150</v>
      </c>
      <c r="B77" s="24" t="s">
        <v>151</v>
      </c>
      <c r="C77" s="24">
        <v>3</v>
      </c>
      <c r="D77" s="25">
        <v>502414485</v>
      </c>
      <c r="E77" s="25">
        <v>4745828</v>
      </c>
      <c r="F77" s="26">
        <f t="shared" si="1"/>
        <v>9.4460413497035219E-3</v>
      </c>
      <c r="G77" s="27">
        <v>507160313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1:18" x14ac:dyDescent="0.2">
      <c r="A78" s="23" t="s">
        <v>152</v>
      </c>
      <c r="B78" s="24" t="s">
        <v>153</v>
      </c>
      <c r="C78" s="24">
        <v>3</v>
      </c>
      <c r="D78" s="25">
        <v>500514948</v>
      </c>
      <c r="E78" s="25">
        <v>4168266</v>
      </c>
      <c r="F78" s="26">
        <f t="shared" si="1"/>
        <v>8.3279550723827731E-3</v>
      </c>
      <c r="G78" s="27">
        <v>504683214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</row>
    <row r="79" spans="1:18" x14ac:dyDescent="0.2">
      <c r="A79" s="23" t="s">
        <v>154</v>
      </c>
      <c r="B79" s="24" t="s">
        <v>155</v>
      </c>
      <c r="C79" s="24">
        <v>3</v>
      </c>
      <c r="D79" s="25">
        <v>508209459</v>
      </c>
      <c r="E79" s="25">
        <v>5310655</v>
      </c>
      <c r="F79" s="26">
        <f t="shared" si="1"/>
        <v>1.0449736631131849E-2</v>
      </c>
      <c r="G79" s="27">
        <v>513520114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</row>
    <row r="80" spans="1:18" x14ac:dyDescent="0.2">
      <c r="A80" s="23" t="s">
        <v>156</v>
      </c>
      <c r="B80" s="24" t="s">
        <v>157</v>
      </c>
      <c r="C80" s="24">
        <v>3</v>
      </c>
      <c r="D80" s="25">
        <v>405754096</v>
      </c>
      <c r="E80" s="25">
        <v>4255982</v>
      </c>
      <c r="F80" s="26">
        <f t="shared" si="1"/>
        <v>1.0489067250229311E-2</v>
      </c>
      <c r="G80" s="27">
        <v>410010078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</row>
    <row r="81" spans="1:18" x14ac:dyDescent="0.2">
      <c r="A81" s="23" t="s">
        <v>158</v>
      </c>
      <c r="B81" s="24" t="s">
        <v>159</v>
      </c>
      <c r="C81" s="24">
        <v>3</v>
      </c>
      <c r="D81" s="25">
        <v>519030716</v>
      </c>
      <c r="E81" s="25">
        <v>8103345</v>
      </c>
      <c r="F81" s="26">
        <f t="shared" si="1"/>
        <v>1.5612457510125469E-2</v>
      </c>
      <c r="G81" s="27">
        <v>527134061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</row>
    <row r="82" spans="1:18" x14ac:dyDescent="0.2">
      <c r="A82" s="23" t="s">
        <v>160</v>
      </c>
      <c r="B82" s="24" t="s">
        <v>161</v>
      </c>
      <c r="C82" s="24">
        <v>3</v>
      </c>
      <c r="D82" s="25">
        <v>3468314859</v>
      </c>
      <c r="E82" s="25">
        <v>75970435</v>
      </c>
      <c r="F82" s="26">
        <f t="shared" si="1"/>
        <v>2.1904134453901377E-2</v>
      </c>
      <c r="G82" s="27">
        <v>3544285294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</row>
    <row r="83" spans="1:18" x14ac:dyDescent="0.2">
      <c r="A83" s="23" t="s">
        <v>162</v>
      </c>
      <c r="B83" s="24" t="s">
        <v>163</v>
      </c>
      <c r="C83" s="24">
        <v>3</v>
      </c>
      <c r="D83" s="25">
        <v>554900406</v>
      </c>
      <c r="E83" s="25">
        <v>-1400743</v>
      </c>
      <c r="F83" s="26">
        <f t="shared" si="1"/>
        <v>-2.5243142460414781E-3</v>
      </c>
      <c r="G83" s="27">
        <v>553499663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</row>
    <row r="84" spans="1:18" x14ac:dyDescent="0.2">
      <c r="A84" s="23" t="s">
        <v>164</v>
      </c>
      <c r="B84" s="24" t="s">
        <v>165</v>
      </c>
      <c r="C84" s="24">
        <v>3</v>
      </c>
      <c r="D84" s="25">
        <v>993742666</v>
      </c>
      <c r="E84" s="25">
        <v>-4048085</v>
      </c>
      <c r="F84" s="26">
        <f t="shared" si="1"/>
        <v>-4.0735747175818654E-3</v>
      </c>
      <c r="G84" s="27">
        <v>989694581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</row>
    <row r="85" spans="1:18" x14ac:dyDescent="0.2">
      <c r="A85" s="23" t="s">
        <v>166</v>
      </c>
      <c r="B85" s="24" t="s">
        <v>167</v>
      </c>
      <c r="C85" s="24">
        <v>3</v>
      </c>
      <c r="D85" s="25">
        <v>1215130442</v>
      </c>
      <c r="E85" s="25">
        <v>7188648</v>
      </c>
      <c r="F85" s="26">
        <f t="shared" si="1"/>
        <v>5.9159475818646307E-3</v>
      </c>
      <c r="G85" s="27">
        <v>1222319090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</row>
    <row r="86" spans="1:18" x14ac:dyDescent="0.2">
      <c r="A86" s="23" t="s">
        <v>168</v>
      </c>
      <c r="B86" s="24" t="s">
        <v>169</v>
      </c>
      <c r="C86" s="24">
        <v>5</v>
      </c>
      <c r="D86" s="25">
        <v>32008203524</v>
      </c>
      <c r="E86" s="25">
        <v>691429807</v>
      </c>
      <c r="F86" s="26">
        <f t="shared" si="1"/>
        <v>2.1601643668678894E-2</v>
      </c>
      <c r="G86" s="27">
        <v>32699633331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1:18" x14ac:dyDescent="0.2">
      <c r="A87" s="23" t="s">
        <v>170</v>
      </c>
      <c r="B87" s="24" t="s">
        <v>171</v>
      </c>
      <c r="C87" s="24">
        <v>3</v>
      </c>
      <c r="D87" s="25">
        <v>9964812195</v>
      </c>
      <c r="E87" s="25">
        <v>231492833</v>
      </c>
      <c r="F87" s="26">
        <f t="shared" si="1"/>
        <v>2.3231028188986355E-2</v>
      </c>
      <c r="G87" s="27">
        <v>10196305028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</row>
    <row r="88" spans="1:18" x14ac:dyDescent="0.2">
      <c r="A88" s="23" t="s">
        <v>172</v>
      </c>
      <c r="B88" s="24" t="s">
        <v>173</v>
      </c>
      <c r="C88" s="24">
        <v>3</v>
      </c>
      <c r="D88" s="25">
        <v>1641374350</v>
      </c>
      <c r="E88" s="25">
        <v>31255168</v>
      </c>
      <c r="F88" s="26">
        <f t="shared" si="1"/>
        <v>1.9042071663907749E-2</v>
      </c>
      <c r="G88" s="27">
        <v>1672629518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spans="1:18" x14ac:dyDescent="0.2">
      <c r="A89" s="23" t="s">
        <v>174</v>
      </c>
      <c r="B89" s="24" t="s">
        <v>175</v>
      </c>
      <c r="C89" s="24">
        <v>3</v>
      </c>
      <c r="D89" s="25">
        <v>15100945068</v>
      </c>
      <c r="E89" s="25">
        <v>298780048</v>
      </c>
      <c r="F89" s="26">
        <f t="shared" si="1"/>
        <v>1.9785519823731869E-2</v>
      </c>
      <c r="G89" s="27">
        <v>15399725116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</row>
    <row r="90" spans="1:18" x14ac:dyDescent="0.2">
      <c r="A90" s="23" t="s">
        <v>176</v>
      </c>
      <c r="B90" s="24" t="s">
        <v>177</v>
      </c>
      <c r="C90" s="24">
        <v>3</v>
      </c>
      <c r="D90" s="25">
        <v>2340248555</v>
      </c>
      <c r="E90" s="25">
        <v>57309305</v>
      </c>
      <c r="F90" s="26">
        <f t="shared" si="1"/>
        <v>2.4488554806521394E-2</v>
      </c>
      <c r="G90" s="27">
        <v>2397557860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</row>
    <row r="91" spans="1:18" x14ac:dyDescent="0.2">
      <c r="A91" s="23" t="s">
        <v>178</v>
      </c>
      <c r="B91" s="24" t="s">
        <v>179</v>
      </c>
      <c r="C91" s="24">
        <v>3</v>
      </c>
      <c r="D91" s="25">
        <v>2574696225</v>
      </c>
      <c r="E91" s="25">
        <v>53059387</v>
      </c>
      <c r="F91" s="26">
        <f t="shared" si="1"/>
        <v>2.0608018330395463E-2</v>
      </c>
      <c r="G91" s="27">
        <v>2627755612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</row>
    <row r="92" spans="1:18" x14ac:dyDescent="0.2">
      <c r="A92" s="23" t="s">
        <v>180</v>
      </c>
      <c r="B92" s="24" t="s">
        <v>181</v>
      </c>
      <c r="C92" s="24">
        <v>3</v>
      </c>
      <c r="D92" s="25">
        <v>4809046780</v>
      </c>
      <c r="E92" s="25">
        <v>112775696</v>
      </c>
      <c r="F92" s="26">
        <f t="shared" si="1"/>
        <v>2.3450737985959039E-2</v>
      </c>
      <c r="G92" s="27">
        <v>4921822476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</row>
    <row r="93" spans="1:18" x14ac:dyDescent="0.2">
      <c r="A93" s="23" t="s">
        <v>182</v>
      </c>
      <c r="B93" s="24" t="s">
        <v>183</v>
      </c>
      <c r="C93" s="24">
        <v>3</v>
      </c>
      <c r="D93" s="25">
        <v>1053958179</v>
      </c>
      <c r="E93" s="25">
        <v>-20691102</v>
      </c>
      <c r="F93" s="26">
        <f t="shared" si="1"/>
        <v>-1.9631805523471345E-2</v>
      </c>
      <c r="G93" s="27">
        <v>1033267077</v>
      </c>
      <c r="I93" s="22"/>
      <c r="J93" s="22"/>
      <c r="K93" s="22"/>
      <c r="L93" s="22"/>
      <c r="M93" s="22"/>
      <c r="N93" s="22"/>
      <c r="O93" s="22"/>
      <c r="P93" s="22"/>
      <c r="Q93" s="22"/>
      <c r="R93" s="22"/>
    </row>
    <row r="94" spans="1:18" x14ac:dyDescent="0.2">
      <c r="A94" s="23" t="s">
        <v>184</v>
      </c>
      <c r="B94" s="24" t="s">
        <v>185</v>
      </c>
      <c r="C94" s="24">
        <v>3</v>
      </c>
      <c r="D94" s="25">
        <v>744112977</v>
      </c>
      <c r="E94" s="25">
        <v>-4351690</v>
      </c>
      <c r="F94" s="26">
        <f t="shared" si="1"/>
        <v>-5.8481576514690997E-3</v>
      </c>
      <c r="G94" s="27">
        <v>739761287</v>
      </c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spans="1:18" x14ac:dyDescent="0.2">
      <c r="A95" s="23" t="s">
        <v>186</v>
      </c>
      <c r="B95" s="24" t="s">
        <v>187</v>
      </c>
      <c r="C95" s="24">
        <v>3</v>
      </c>
      <c r="D95" s="25">
        <v>1221412160</v>
      </c>
      <c r="E95" s="25">
        <v>-17954575</v>
      </c>
      <c r="F95" s="26">
        <f t="shared" si="1"/>
        <v>-1.46998495577447E-2</v>
      </c>
      <c r="G95" s="27">
        <v>1203457585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</row>
    <row r="96" spans="1:18" x14ac:dyDescent="0.2">
      <c r="A96" s="23" t="s">
        <v>188</v>
      </c>
      <c r="B96" s="24" t="s">
        <v>189</v>
      </c>
      <c r="C96" s="24">
        <v>3</v>
      </c>
      <c r="D96" s="25">
        <v>527385066</v>
      </c>
      <c r="E96" s="25">
        <v>-7995724</v>
      </c>
      <c r="F96" s="26">
        <f t="shared" si="1"/>
        <v>-1.5161073977017013E-2</v>
      </c>
      <c r="G96" s="27">
        <v>519389342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</row>
    <row r="97" spans="1:18" x14ac:dyDescent="0.2">
      <c r="A97" s="23" t="s">
        <v>190</v>
      </c>
      <c r="B97" s="24" t="s">
        <v>191</v>
      </c>
      <c r="C97" s="24">
        <v>3</v>
      </c>
      <c r="D97" s="25">
        <v>492385952</v>
      </c>
      <c r="E97" s="25">
        <v>-1304756</v>
      </c>
      <c r="F97" s="26">
        <f t="shared" si="1"/>
        <v>-2.6498643893073538E-3</v>
      </c>
      <c r="G97" s="27">
        <v>491081196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1:18" x14ac:dyDescent="0.2">
      <c r="A98" s="23" t="s">
        <v>192</v>
      </c>
      <c r="B98" s="24" t="s">
        <v>193</v>
      </c>
      <c r="C98" s="24">
        <v>3</v>
      </c>
      <c r="D98" s="25">
        <v>373677568</v>
      </c>
      <c r="E98" s="25">
        <v>3569629</v>
      </c>
      <c r="F98" s="26">
        <f t="shared" si="1"/>
        <v>9.5526981164681529E-3</v>
      </c>
      <c r="G98" s="27">
        <v>377247197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</row>
    <row r="99" spans="1:18" x14ac:dyDescent="0.2">
      <c r="A99" s="23" t="s">
        <v>194</v>
      </c>
      <c r="B99" s="24" t="s">
        <v>195</v>
      </c>
      <c r="C99" s="24">
        <v>3</v>
      </c>
      <c r="D99" s="25">
        <v>468513293</v>
      </c>
      <c r="E99" s="25">
        <v>2818095</v>
      </c>
      <c r="F99" s="26">
        <f t="shared" si="1"/>
        <v>6.0149734107971193E-3</v>
      </c>
      <c r="G99" s="27">
        <v>471331388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spans="1:18" x14ac:dyDescent="0.2">
      <c r="A100" s="23" t="s">
        <v>196</v>
      </c>
      <c r="B100" s="24" t="s">
        <v>197</v>
      </c>
      <c r="C100" s="24">
        <v>3</v>
      </c>
      <c r="D100" s="25">
        <v>316191953</v>
      </c>
      <c r="E100" s="25">
        <v>946546</v>
      </c>
      <c r="F100" s="26">
        <f t="shared" si="1"/>
        <v>2.9935802951949254E-3</v>
      </c>
      <c r="G100" s="27">
        <v>317138499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</row>
    <row r="101" spans="1:18" x14ac:dyDescent="0.2">
      <c r="A101" s="23" t="s">
        <v>198</v>
      </c>
      <c r="B101" s="24" t="s">
        <v>199</v>
      </c>
      <c r="C101" s="24">
        <v>3</v>
      </c>
      <c r="D101" s="25">
        <v>541101416</v>
      </c>
      <c r="E101" s="25">
        <v>-3973600</v>
      </c>
      <c r="F101" s="26">
        <f t="shared" si="1"/>
        <v>-7.3435401987563828E-3</v>
      </c>
      <c r="G101" s="27">
        <v>537127816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</row>
    <row r="102" spans="1:18" x14ac:dyDescent="0.2">
      <c r="A102" s="23" t="s">
        <v>200</v>
      </c>
      <c r="B102" s="24" t="s">
        <v>201</v>
      </c>
      <c r="C102" s="24">
        <v>3</v>
      </c>
      <c r="D102" s="25">
        <v>381976119</v>
      </c>
      <c r="E102" s="25">
        <v>-2342161</v>
      </c>
      <c r="F102" s="26">
        <f t="shared" si="1"/>
        <v>-6.1316948455617977E-3</v>
      </c>
      <c r="G102" s="27">
        <v>379633958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</row>
    <row r="103" spans="1:18" x14ac:dyDescent="0.2">
      <c r="A103" s="23" t="s">
        <v>202</v>
      </c>
      <c r="B103" s="24" t="s">
        <v>203</v>
      </c>
      <c r="C103" s="24">
        <v>3</v>
      </c>
      <c r="D103" s="25">
        <v>909687397</v>
      </c>
      <c r="E103" s="25">
        <v>-10373147</v>
      </c>
      <c r="F103" s="26">
        <f t="shared" si="1"/>
        <v>-1.1402979786472736E-2</v>
      </c>
      <c r="G103" s="27">
        <v>899314250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</row>
    <row r="104" spans="1:18" x14ac:dyDescent="0.2">
      <c r="A104" s="23" t="s">
        <v>204</v>
      </c>
      <c r="B104" s="24" t="s">
        <v>205</v>
      </c>
      <c r="C104" s="24">
        <v>3</v>
      </c>
      <c r="D104" s="25">
        <v>435392405</v>
      </c>
      <c r="E104" s="25">
        <v>1789365</v>
      </c>
      <c r="F104" s="26">
        <f t="shared" si="1"/>
        <v>4.1097754105288075E-3</v>
      </c>
      <c r="G104" s="27">
        <v>437181770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</row>
    <row r="105" spans="1:18" x14ac:dyDescent="0.2">
      <c r="A105" s="23" t="s">
        <v>206</v>
      </c>
      <c r="B105" s="24" t="s">
        <v>207</v>
      </c>
      <c r="C105" s="24">
        <v>3</v>
      </c>
      <c r="D105" s="25">
        <v>1560643346</v>
      </c>
      <c r="E105" s="25">
        <v>11637984</v>
      </c>
      <c r="F105" s="26">
        <f t="shared" si="1"/>
        <v>7.4571708070448528E-3</v>
      </c>
      <c r="G105" s="27">
        <v>1572281330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</row>
    <row r="106" spans="1:18" x14ac:dyDescent="0.2">
      <c r="A106" s="23" t="s">
        <v>208</v>
      </c>
      <c r="B106" s="24" t="s">
        <v>209</v>
      </c>
      <c r="C106" s="24">
        <v>3</v>
      </c>
      <c r="D106" s="25">
        <v>637101179</v>
      </c>
      <c r="E106" s="25">
        <v>2688418</v>
      </c>
      <c r="F106" s="26">
        <f t="shared" si="1"/>
        <v>4.2197661668430218E-3</v>
      </c>
      <c r="G106" s="27">
        <v>639789597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</row>
    <row r="107" spans="1:18" x14ac:dyDescent="0.2">
      <c r="A107" s="23" t="s">
        <v>210</v>
      </c>
      <c r="B107" s="24" t="s">
        <v>211</v>
      </c>
      <c r="C107" s="24">
        <v>3</v>
      </c>
      <c r="D107" s="25">
        <v>642147402</v>
      </c>
      <c r="E107" s="25">
        <v>550985</v>
      </c>
      <c r="F107" s="26">
        <f t="shared" si="1"/>
        <v>8.5803508397593736E-4</v>
      </c>
      <c r="G107" s="27">
        <v>642698387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2"/>
    </row>
    <row r="108" spans="1:18" x14ac:dyDescent="0.2">
      <c r="A108" s="23" t="s">
        <v>212</v>
      </c>
      <c r="B108" s="24" t="s">
        <v>213</v>
      </c>
      <c r="C108" s="24">
        <v>3</v>
      </c>
      <c r="D108" s="25">
        <v>913744945</v>
      </c>
      <c r="E108" s="25">
        <v>2122967</v>
      </c>
      <c r="F108" s="26">
        <f t="shared" si="1"/>
        <v>2.323369351170528E-3</v>
      </c>
      <c r="G108" s="27">
        <v>915867912</v>
      </c>
      <c r="I108" s="22"/>
      <c r="J108" s="22"/>
      <c r="K108" s="22"/>
      <c r="L108" s="22"/>
      <c r="M108" s="22"/>
      <c r="N108" s="22"/>
      <c r="O108" s="22"/>
      <c r="P108" s="22"/>
      <c r="Q108" s="22"/>
      <c r="R108" s="22"/>
    </row>
    <row r="109" spans="1:18" x14ac:dyDescent="0.2">
      <c r="A109" s="23" t="s">
        <v>214</v>
      </c>
      <c r="B109" s="24" t="s">
        <v>215</v>
      </c>
      <c r="C109" s="24">
        <v>3</v>
      </c>
      <c r="D109" s="25">
        <v>497097750</v>
      </c>
      <c r="E109" s="25">
        <v>111140</v>
      </c>
      <c r="F109" s="26">
        <f t="shared" si="1"/>
        <v>2.2357775709103492E-4</v>
      </c>
      <c r="G109" s="27">
        <v>497208890</v>
      </c>
      <c r="I109" s="22"/>
      <c r="J109" s="22"/>
      <c r="K109" s="22"/>
      <c r="L109" s="22"/>
      <c r="M109" s="22"/>
      <c r="N109" s="22"/>
      <c r="O109" s="22"/>
      <c r="P109" s="22"/>
      <c r="Q109" s="22"/>
      <c r="R109" s="22"/>
    </row>
    <row r="110" spans="1:18" x14ac:dyDescent="0.2">
      <c r="A110" s="23" t="s">
        <v>216</v>
      </c>
      <c r="B110" s="24" t="s">
        <v>217</v>
      </c>
      <c r="C110" s="24">
        <v>3</v>
      </c>
      <c r="D110" s="25">
        <v>627070405</v>
      </c>
      <c r="E110" s="25">
        <v>9592978</v>
      </c>
      <c r="F110" s="26">
        <f t="shared" si="1"/>
        <v>1.5298087620639663E-2</v>
      </c>
      <c r="G110" s="27">
        <v>636663383</v>
      </c>
      <c r="I110" s="22"/>
      <c r="J110" s="22"/>
      <c r="K110" s="22"/>
      <c r="L110" s="22"/>
      <c r="M110" s="22"/>
      <c r="N110" s="22"/>
      <c r="O110" s="22"/>
      <c r="P110" s="22"/>
      <c r="Q110" s="22"/>
      <c r="R110" s="22"/>
    </row>
    <row r="111" spans="1:18" x14ac:dyDescent="0.2">
      <c r="A111" s="23" t="s">
        <v>218</v>
      </c>
      <c r="B111" s="24" t="s">
        <v>219</v>
      </c>
      <c r="C111" s="24">
        <v>3</v>
      </c>
      <c r="D111" s="25">
        <v>711916981</v>
      </c>
      <c r="E111" s="25">
        <v>1639746</v>
      </c>
      <c r="F111" s="26">
        <f t="shared" si="1"/>
        <v>2.3032826070488125E-3</v>
      </c>
      <c r="G111" s="27">
        <v>713556727</v>
      </c>
      <c r="I111" s="22"/>
      <c r="J111" s="22"/>
      <c r="K111" s="22"/>
      <c r="L111" s="22"/>
      <c r="M111" s="22"/>
      <c r="N111" s="22"/>
      <c r="O111" s="22"/>
      <c r="P111" s="22"/>
      <c r="Q111" s="22"/>
      <c r="R111" s="22"/>
    </row>
    <row r="112" spans="1:18" x14ac:dyDescent="0.2">
      <c r="A112" s="23" t="s">
        <v>220</v>
      </c>
      <c r="B112" s="24" t="s">
        <v>221</v>
      </c>
      <c r="C112" s="24">
        <v>3</v>
      </c>
      <c r="D112" s="25">
        <v>916633954</v>
      </c>
      <c r="E112" s="25">
        <v>-14500553</v>
      </c>
      <c r="F112" s="26">
        <f t="shared" si="1"/>
        <v>-1.5819349628848681E-2</v>
      </c>
      <c r="G112" s="27">
        <v>902133401</v>
      </c>
      <c r="I112" s="22"/>
      <c r="J112" s="22"/>
      <c r="K112" s="22"/>
      <c r="L112" s="22"/>
      <c r="M112" s="22"/>
      <c r="N112" s="22"/>
      <c r="O112" s="22"/>
      <c r="P112" s="22"/>
      <c r="Q112" s="22"/>
      <c r="R112" s="22"/>
    </row>
    <row r="113" spans="1:18" x14ac:dyDescent="0.2">
      <c r="A113" s="23" t="s">
        <v>222</v>
      </c>
      <c r="B113" s="24" t="s">
        <v>223</v>
      </c>
      <c r="C113" s="24">
        <v>3</v>
      </c>
      <c r="D113" s="25">
        <v>4582001622</v>
      </c>
      <c r="E113" s="25">
        <v>27843381</v>
      </c>
      <c r="F113" s="26">
        <f t="shared" si="1"/>
        <v>6.0766851033646364E-3</v>
      </c>
      <c r="G113" s="27">
        <v>4609845003</v>
      </c>
      <c r="I113" s="22"/>
      <c r="J113" s="22"/>
      <c r="K113" s="22"/>
      <c r="L113" s="22"/>
      <c r="M113" s="22"/>
      <c r="N113" s="22"/>
      <c r="O113" s="22"/>
      <c r="P113" s="22"/>
      <c r="Q113" s="22"/>
      <c r="R113" s="22"/>
    </row>
    <row r="114" spans="1:18" x14ac:dyDescent="0.2">
      <c r="A114" s="23" t="s">
        <v>224</v>
      </c>
      <c r="B114" s="24" t="s">
        <v>225</v>
      </c>
      <c r="C114" s="24">
        <v>3</v>
      </c>
      <c r="D114" s="25">
        <v>1128573660</v>
      </c>
      <c r="E114" s="25">
        <v>-4483722</v>
      </c>
      <c r="F114" s="26">
        <f t="shared" si="1"/>
        <v>-3.9729103725493643E-3</v>
      </c>
      <c r="G114" s="27">
        <v>1124089938</v>
      </c>
      <c r="I114" s="22"/>
      <c r="J114" s="22"/>
      <c r="K114" s="22"/>
      <c r="L114" s="22"/>
      <c r="M114" s="22"/>
      <c r="N114" s="22"/>
      <c r="O114" s="22"/>
      <c r="P114" s="22"/>
      <c r="Q114" s="22"/>
      <c r="R114" s="22"/>
    </row>
    <row r="115" spans="1:18" x14ac:dyDescent="0.2">
      <c r="A115" s="23" t="s">
        <v>226</v>
      </c>
      <c r="B115" s="24" t="s">
        <v>227</v>
      </c>
      <c r="C115" s="24">
        <v>3</v>
      </c>
      <c r="D115" s="25">
        <v>839821687</v>
      </c>
      <c r="E115" s="25">
        <v>-10778998</v>
      </c>
      <c r="F115" s="26">
        <f t="shared" si="1"/>
        <v>-1.2834865027723439E-2</v>
      </c>
      <c r="G115" s="27">
        <v>829042689</v>
      </c>
      <c r="I115" s="22"/>
      <c r="J115" s="22"/>
      <c r="K115" s="22"/>
      <c r="L115" s="22"/>
      <c r="M115" s="22"/>
      <c r="N115" s="22"/>
      <c r="O115" s="22"/>
      <c r="P115" s="22"/>
      <c r="Q115" s="22"/>
      <c r="R115" s="22"/>
    </row>
    <row r="116" spans="1:18" x14ac:dyDescent="0.2">
      <c r="A116" s="23" t="s">
        <v>228</v>
      </c>
      <c r="B116" s="24" t="s">
        <v>229</v>
      </c>
      <c r="C116" s="24">
        <v>3</v>
      </c>
      <c r="D116" s="25">
        <v>763560352</v>
      </c>
      <c r="E116" s="25">
        <v>-1084164</v>
      </c>
      <c r="F116" s="26">
        <f t="shared" si="1"/>
        <v>-1.4198799049220407E-3</v>
      </c>
      <c r="G116" s="27">
        <v>762476188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</row>
    <row r="117" spans="1:18" x14ac:dyDescent="0.2">
      <c r="A117" s="23" t="s">
        <v>230</v>
      </c>
      <c r="B117" s="24" t="s">
        <v>231</v>
      </c>
      <c r="C117" s="24">
        <v>3</v>
      </c>
      <c r="D117" s="25">
        <v>382770714</v>
      </c>
      <c r="E117" s="25">
        <v>5047588</v>
      </c>
      <c r="F117" s="26">
        <f t="shared" si="1"/>
        <v>1.3186975427801407E-2</v>
      </c>
      <c r="G117" s="27">
        <v>387818302</v>
      </c>
      <c r="I117" s="22"/>
      <c r="J117" s="22"/>
      <c r="K117" s="22"/>
      <c r="L117" s="22"/>
      <c r="M117" s="22"/>
      <c r="N117" s="22"/>
      <c r="O117" s="22"/>
      <c r="P117" s="22"/>
      <c r="Q117" s="22"/>
      <c r="R117" s="22"/>
    </row>
    <row r="118" spans="1:18" x14ac:dyDescent="0.2">
      <c r="A118" s="23" t="s">
        <v>232</v>
      </c>
      <c r="B118" s="24" t="s">
        <v>233</v>
      </c>
      <c r="C118" s="24">
        <v>3</v>
      </c>
      <c r="D118" s="25">
        <v>379624873</v>
      </c>
      <c r="E118" s="25">
        <v>4984889</v>
      </c>
      <c r="F118" s="26">
        <f t="shared" si="1"/>
        <v>1.3131091650045806E-2</v>
      </c>
      <c r="G118" s="27">
        <v>384609762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22"/>
    </row>
    <row r="119" spans="1:18" x14ac:dyDescent="0.2">
      <c r="A119" s="23" t="s">
        <v>234</v>
      </c>
      <c r="B119" s="24" t="s">
        <v>235</v>
      </c>
      <c r="C119" s="24">
        <v>3</v>
      </c>
      <c r="D119" s="25">
        <v>1880705257</v>
      </c>
      <c r="E119" s="25">
        <v>18746705</v>
      </c>
      <c r="F119" s="26">
        <f t="shared" si="1"/>
        <v>9.9679122660101122E-3</v>
      </c>
      <c r="G119" s="27">
        <v>1899451962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22"/>
    </row>
    <row r="120" spans="1:18" x14ac:dyDescent="0.2">
      <c r="A120" s="23" t="s">
        <v>236</v>
      </c>
      <c r="B120" s="24" t="s">
        <v>237</v>
      </c>
      <c r="C120" s="24">
        <v>3</v>
      </c>
      <c r="D120" s="25">
        <v>446400616</v>
      </c>
      <c r="E120" s="25">
        <v>-2957911</v>
      </c>
      <c r="F120" s="26">
        <f t="shared" si="1"/>
        <v>-6.6261355696695546E-3</v>
      </c>
      <c r="G120" s="27">
        <v>443442705</v>
      </c>
      <c r="I120" s="22"/>
      <c r="J120" s="22"/>
      <c r="K120" s="22"/>
      <c r="L120" s="22"/>
      <c r="M120" s="22"/>
      <c r="N120" s="22"/>
      <c r="O120" s="22"/>
      <c r="P120" s="22"/>
      <c r="Q120" s="22"/>
      <c r="R120" s="22"/>
    </row>
    <row r="121" spans="1:18" x14ac:dyDescent="0.2">
      <c r="A121" s="23" t="s">
        <v>238</v>
      </c>
      <c r="B121" s="24" t="s">
        <v>239</v>
      </c>
      <c r="C121" s="24">
        <v>3</v>
      </c>
      <c r="D121" s="25">
        <v>408975190</v>
      </c>
      <c r="E121" s="25">
        <v>5246591</v>
      </c>
      <c r="F121" s="26">
        <f t="shared" si="1"/>
        <v>1.2828629042265376E-2</v>
      </c>
      <c r="G121" s="27">
        <v>414221781</v>
      </c>
      <c r="I121" s="22"/>
      <c r="J121" s="22"/>
      <c r="K121" s="22"/>
      <c r="L121" s="22"/>
      <c r="M121" s="22"/>
      <c r="N121" s="22"/>
      <c r="O121" s="22"/>
      <c r="P121" s="22"/>
      <c r="Q121" s="22"/>
      <c r="R121" s="22"/>
    </row>
    <row r="122" spans="1:18" x14ac:dyDescent="0.2">
      <c r="A122" s="23" t="s">
        <v>240</v>
      </c>
      <c r="B122" s="24" t="s">
        <v>241</v>
      </c>
      <c r="C122" s="24">
        <v>3</v>
      </c>
      <c r="D122" s="25">
        <v>477919057</v>
      </c>
      <c r="E122" s="25">
        <v>-6341246</v>
      </c>
      <c r="F122" s="26">
        <f t="shared" si="1"/>
        <v>-1.3268451858365631E-2</v>
      </c>
      <c r="G122" s="27">
        <v>471577811</v>
      </c>
      <c r="I122" s="22"/>
      <c r="J122" s="22"/>
      <c r="K122" s="22"/>
      <c r="L122" s="22"/>
      <c r="M122" s="22"/>
      <c r="N122" s="22"/>
      <c r="O122" s="22"/>
      <c r="P122" s="22"/>
      <c r="Q122" s="22"/>
      <c r="R122" s="22"/>
    </row>
    <row r="123" spans="1:18" x14ac:dyDescent="0.2">
      <c r="A123" s="23" t="s">
        <v>242</v>
      </c>
      <c r="B123" s="24" t="s">
        <v>243</v>
      </c>
      <c r="C123" s="24">
        <v>3</v>
      </c>
      <c r="D123" s="25">
        <v>1182397972</v>
      </c>
      <c r="E123" s="25">
        <v>40802676</v>
      </c>
      <c r="F123" s="26">
        <f t="shared" si="1"/>
        <v>3.4508411690679051E-2</v>
      </c>
      <c r="G123" s="27">
        <v>1223200648</v>
      </c>
      <c r="I123" s="22"/>
      <c r="J123" s="22"/>
      <c r="K123" s="22"/>
      <c r="L123" s="22"/>
      <c r="M123" s="22"/>
      <c r="N123" s="22"/>
      <c r="O123" s="22"/>
      <c r="P123" s="22"/>
      <c r="Q123" s="22"/>
      <c r="R123" s="22"/>
    </row>
    <row r="124" spans="1:18" x14ac:dyDescent="0.2">
      <c r="A124" s="23" t="s">
        <v>244</v>
      </c>
      <c r="B124" s="24" t="s">
        <v>245</v>
      </c>
      <c r="C124" s="24">
        <v>3</v>
      </c>
      <c r="D124" s="25">
        <v>194051775</v>
      </c>
      <c r="E124" s="25">
        <v>6380326</v>
      </c>
      <c r="F124" s="26">
        <f t="shared" si="1"/>
        <v>3.2879503421187464E-2</v>
      </c>
      <c r="G124" s="27">
        <v>200432101</v>
      </c>
      <c r="I124" s="22"/>
      <c r="J124" s="22"/>
      <c r="K124" s="22"/>
      <c r="L124" s="22"/>
      <c r="M124" s="22"/>
      <c r="N124" s="22"/>
      <c r="O124" s="22"/>
      <c r="P124" s="22"/>
      <c r="Q124" s="22"/>
      <c r="R124" s="22"/>
    </row>
    <row r="125" spans="1:18" x14ac:dyDescent="0.2">
      <c r="A125" s="23" t="s">
        <v>246</v>
      </c>
      <c r="B125" s="24" t="s">
        <v>247</v>
      </c>
      <c r="C125" s="24">
        <v>3</v>
      </c>
      <c r="D125" s="25">
        <v>302788227</v>
      </c>
      <c r="E125" s="25">
        <v>10783508</v>
      </c>
      <c r="F125" s="26">
        <f t="shared" si="1"/>
        <v>3.5614026697279748E-2</v>
      </c>
      <c r="G125" s="27">
        <v>313571735</v>
      </c>
      <c r="I125" s="22"/>
      <c r="J125" s="22"/>
      <c r="K125" s="22"/>
      <c r="L125" s="22"/>
      <c r="M125" s="22"/>
      <c r="N125" s="22"/>
      <c r="O125" s="22"/>
      <c r="P125" s="22"/>
      <c r="Q125" s="22"/>
      <c r="R125" s="22"/>
    </row>
    <row r="126" spans="1:18" x14ac:dyDescent="0.2">
      <c r="A126" s="23" t="s">
        <v>248</v>
      </c>
      <c r="B126" s="24" t="s">
        <v>249</v>
      </c>
      <c r="C126" s="24">
        <v>3</v>
      </c>
      <c r="D126" s="25">
        <v>1025760122</v>
      </c>
      <c r="E126" s="25">
        <v>36572522</v>
      </c>
      <c r="F126" s="26">
        <f t="shared" si="1"/>
        <v>3.5654068836963426E-2</v>
      </c>
      <c r="G126" s="27">
        <v>1062332644</v>
      </c>
      <c r="I126" s="22"/>
      <c r="J126" s="22"/>
      <c r="K126" s="22"/>
      <c r="L126" s="22"/>
      <c r="M126" s="22"/>
      <c r="N126" s="22"/>
      <c r="O126" s="22"/>
      <c r="P126" s="22"/>
      <c r="Q126" s="22"/>
      <c r="R126" s="22"/>
    </row>
    <row r="127" spans="1:18" x14ac:dyDescent="0.2">
      <c r="A127" s="23" t="s">
        <v>250</v>
      </c>
      <c r="B127" s="24" t="s">
        <v>251</v>
      </c>
      <c r="C127" s="24">
        <v>3</v>
      </c>
      <c r="D127" s="25">
        <v>654800702</v>
      </c>
      <c r="E127" s="25">
        <v>-3946930</v>
      </c>
      <c r="F127" s="26">
        <f t="shared" si="1"/>
        <v>-6.0276813814411582E-3</v>
      </c>
      <c r="G127" s="27">
        <v>650853772</v>
      </c>
      <c r="I127" s="22"/>
      <c r="J127" s="22"/>
      <c r="K127" s="22"/>
      <c r="L127" s="22"/>
      <c r="M127" s="22"/>
      <c r="N127" s="22"/>
      <c r="O127" s="22"/>
      <c r="P127" s="22"/>
      <c r="Q127" s="22"/>
      <c r="R127" s="22"/>
    </row>
    <row r="128" spans="1:18" x14ac:dyDescent="0.2">
      <c r="A128" s="23" t="s">
        <v>252</v>
      </c>
      <c r="B128" s="24" t="s">
        <v>253</v>
      </c>
      <c r="C128" s="24">
        <v>3</v>
      </c>
      <c r="D128" s="25">
        <v>725411089</v>
      </c>
      <c r="E128" s="25">
        <v>-3025584</v>
      </c>
      <c r="F128" s="26">
        <f t="shared" si="1"/>
        <v>-4.1708543553846886E-3</v>
      </c>
      <c r="G128" s="27">
        <v>722385505</v>
      </c>
      <c r="I128" s="22"/>
      <c r="J128" s="22"/>
      <c r="K128" s="22"/>
      <c r="L128" s="22"/>
      <c r="M128" s="22"/>
      <c r="N128" s="22"/>
      <c r="O128" s="22"/>
      <c r="P128" s="22"/>
      <c r="Q128" s="22"/>
      <c r="R128" s="22"/>
    </row>
    <row r="129" spans="1:18" x14ac:dyDescent="0.2">
      <c r="A129" s="23" t="s">
        <v>254</v>
      </c>
      <c r="B129" s="24" t="s">
        <v>255</v>
      </c>
      <c r="C129" s="24">
        <v>3</v>
      </c>
      <c r="D129" s="25">
        <v>655100038</v>
      </c>
      <c r="E129" s="25">
        <v>-5283726</v>
      </c>
      <c r="F129" s="26">
        <f t="shared" si="1"/>
        <v>-8.0655254060601964E-3</v>
      </c>
      <c r="G129" s="27">
        <v>649816312</v>
      </c>
      <c r="I129" s="22"/>
      <c r="J129" s="22"/>
      <c r="K129" s="22"/>
      <c r="L129" s="22"/>
      <c r="M129" s="22"/>
      <c r="N129" s="22"/>
      <c r="O129" s="22"/>
      <c r="P129" s="22"/>
      <c r="Q129" s="22"/>
      <c r="R129" s="22"/>
    </row>
    <row r="130" spans="1:18" x14ac:dyDescent="0.2">
      <c r="A130" s="23" t="s">
        <v>256</v>
      </c>
      <c r="B130" s="24" t="s">
        <v>257</v>
      </c>
      <c r="C130" s="24">
        <v>3</v>
      </c>
      <c r="D130" s="25">
        <v>177165560</v>
      </c>
      <c r="E130" s="25">
        <v>-1454298</v>
      </c>
      <c r="F130" s="26">
        <f t="shared" si="1"/>
        <v>-8.2086947372841546E-3</v>
      </c>
      <c r="G130" s="27">
        <v>175711262</v>
      </c>
      <c r="I130" s="22"/>
      <c r="J130" s="22"/>
      <c r="K130" s="22"/>
      <c r="L130" s="22"/>
      <c r="M130" s="22"/>
      <c r="N130" s="22"/>
      <c r="O130" s="22"/>
      <c r="P130" s="22"/>
      <c r="Q130" s="22"/>
      <c r="R130" s="22"/>
    </row>
    <row r="131" spans="1:18" x14ac:dyDescent="0.2">
      <c r="A131" s="23" t="s">
        <v>258</v>
      </c>
      <c r="B131" s="24" t="s">
        <v>259</v>
      </c>
      <c r="C131" s="24">
        <v>3</v>
      </c>
      <c r="D131" s="25">
        <v>1264828050</v>
      </c>
      <c r="E131" s="25">
        <v>-4932691</v>
      </c>
      <c r="F131" s="26">
        <f t="shared" si="1"/>
        <v>-3.8998905819648765E-3</v>
      </c>
      <c r="G131" s="27">
        <v>1259895359</v>
      </c>
      <c r="I131" s="22"/>
      <c r="J131" s="22"/>
      <c r="K131" s="22"/>
      <c r="L131" s="22"/>
      <c r="M131" s="22"/>
      <c r="N131" s="22"/>
      <c r="O131" s="22"/>
      <c r="P131" s="22"/>
      <c r="Q131" s="22"/>
      <c r="R131" s="22"/>
    </row>
    <row r="132" spans="1:18" x14ac:dyDescent="0.2">
      <c r="A132" s="23" t="s">
        <v>260</v>
      </c>
      <c r="B132" s="24" t="s">
        <v>261</v>
      </c>
      <c r="C132" s="24">
        <v>3</v>
      </c>
      <c r="D132" s="25">
        <v>966328786</v>
      </c>
      <c r="E132" s="25">
        <v>3065761</v>
      </c>
      <c r="F132" s="26">
        <f t="shared" si="1"/>
        <v>3.1725858159419459E-3</v>
      </c>
      <c r="G132" s="27">
        <v>969394547</v>
      </c>
      <c r="I132" s="22"/>
      <c r="J132" s="22"/>
      <c r="K132" s="22"/>
      <c r="L132" s="22"/>
      <c r="M132" s="22"/>
      <c r="N132" s="22"/>
      <c r="O132" s="22"/>
      <c r="P132" s="22"/>
      <c r="Q132" s="22"/>
      <c r="R132" s="22"/>
    </row>
    <row r="133" spans="1:18" x14ac:dyDescent="0.2">
      <c r="A133" s="23" t="s">
        <v>262</v>
      </c>
      <c r="B133" s="24" t="s">
        <v>263</v>
      </c>
      <c r="C133" s="24">
        <v>3</v>
      </c>
      <c r="D133" s="25">
        <v>470599413</v>
      </c>
      <c r="E133" s="25">
        <v>624717</v>
      </c>
      <c r="F133" s="26">
        <f t="shared" si="1"/>
        <v>1.3274920935781107E-3</v>
      </c>
      <c r="G133" s="27">
        <v>471224130</v>
      </c>
      <c r="I133" s="22"/>
      <c r="J133" s="22"/>
      <c r="K133" s="22"/>
      <c r="L133" s="22"/>
      <c r="M133" s="22"/>
      <c r="N133" s="22"/>
      <c r="O133" s="22"/>
      <c r="P133" s="22"/>
      <c r="Q133" s="22"/>
      <c r="R133" s="22"/>
    </row>
    <row r="134" spans="1:18" x14ac:dyDescent="0.2">
      <c r="A134" s="23" t="s">
        <v>264</v>
      </c>
      <c r="B134" s="24" t="s">
        <v>265</v>
      </c>
      <c r="C134" s="24">
        <v>3</v>
      </c>
      <c r="D134" s="25">
        <v>351542511</v>
      </c>
      <c r="E134" s="25">
        <v>1879605</v>
      </c>
      <c r="F134" s="26">
        <f t="shared" si="1"/>
        <v>5.3467360025769399E-3</v>
      </c>
      <c r="G134" s="27">
        <v>353422116</v>
      </c>
      <c r="I134" s="22"/>
      <c r="J134" s="22"/>
      <c r="K134" s="22"/>
      <c r="L134" s="22"/>
      <c r="M134" s="22"/>
      <c r="N134" s="22"/>
      <c r="O134" s="22"/>
      <c r="P134" s="22"/>
      <c r="Q134" s="22"/>
      <c r="R134" s="22"/>
    </row>
    <row r="135" spans="1:18" x14ac:dyDescent="0.2">
      <c r="A135" s="23" t="s">
        <v>266</v>
      </c>
      <c r="B135" s="24" t="s">
        <v>267</v>
      </c>
      <c r="C135" s="24">
        <v>3</v>
      </c>
      <c r="D135" s="25">
        <v>809971586</v>
      </c>
      <c r="E135" s="25">
        <v>1561930</v>
      </c>
      <c r="F135" s="26">
        <f t="shared" si="1"/>
        <v>1.9283762875109054E-3</v>
      </c>
      <c r="G135" s="27">
        <v>811533516</v>
      </c>
      <c r="I135" s="22"/>
      <c r="J135" s="22"/>
      <c r="K135" s="22"/>
      <c r="L135" s="22"/>
      <c r="M135" s="22"/>
      <c r="N135" s="22"/>
      <c r="O135" s="22"/>
      <c r="P135" s="22"/>
      <c r="Q135" s="22"/>
      <c r="R135" s="22"/>
    </row>
    <row r="136" spans="1:18" x14ac:dyDescent="0.2">
      <c r="A136" s="23" t="s">
        <v>268</v>
      </c>
      <c r="B136" s="24" t="s">
        <v>269</v>
      </c>
      <c r="C136" s="24">
        <v>3</v>
      </c>
      <c r="D136" s="25">
        <v>816536845</v>
      </c>
      <c r="E136" s="25">
        <v>1045927</v>
      </c>
      <c r="F136" s="26">
        <f t="shared" ref="F136:F199" si="2">+E136/D136</f>
        <v>1.2809305622944669E-3</v>
      </c>
      <c r="G136" s="27">
        <v>817582772</v>
      </c>
      <c r="I136" s="22"/>
      <c r="J136" s="22"/>
      <c r="K136" s="22"/>
      <c r="L136" s="22"/>
      <c r="M136" s="22"/>
      <c r="N136" s="22"/>
      <c r="O136" s="22"/>
      <c r="P136" s="22"/>
      <c r="Q136" s="22"/>
      <c r="R136" s="22"/>
    </row>
    <row r="137" spans="1:18" x14ac:dyDescent="0.2">
      <c r="A137" s="23" t="s">
        <v>270</v>
      </c>
      <c r="B137" s="24" t="s">
        <v>271</v>
      </c>
      <c r="C137" s="24">
        <v>3</v>
      </c>
      <c r="D137" s="25">
        <v>582004837</v>
      </c>
      <c r="E137" s="25">
        <v>9676635</v>
      </c>
      <c r="F137" s="26">
        <f t="shared" si="2"/>
        <v>1.6626382436749406E-2</v>
      </c>
      <c r="G137" s="27">
        <v>591681472</v>
      </c>
      <c r="I137" s="22"/>
      <c r="J137" s="22"/>
      <c r="K137" s="22"/>
      <c r="L137" s="22"/>
      <c r="M137" s="22"/>
      <c r="N137" s="22"/>
      <c r="O137" s="22"/>
      <c r="P137" s="22"/>
      <c r="Q137" s="22"/>
      <c r="R137" s="22"/>
    </row>
    <row r="138" spans="1:18" x14ac:dyDescent="0.2">
      <c r="A138" s="23" t="s">
        <v>272</v>
      </c>
      <c r="B138" s="24" t="s">
        <v>273</v>
      </c>
      <c r="C138" s="24">
        <v>3</v>
      </c>
      <c r="D138" s="25">
        <v>1385417961</v>
      </c>
      <c r="E138" s="25">
        <v>15672773</v>
      </c>
      <c r="F138" s="26">
        <f t="shared" si="2"/>
        <v>1.1312667686715518E-2</v>
      </c>
      <c r="G138" s="27">
        <v>1401090734</v>
      </c>
      <c r="I138" s="22"/>
      <c r="J138" s="22"/>
      <c r="K138" s="22"/>
      <c r="L138" s="22"/>
      <c r="M138" s="22"/>
      <c r="N138" s="22"/>
      <c r="O138" s="22"/>
      <c r="P138" s="22"/>
      <c r="Q138" s="22"/>
      <c r="R138" s="22"/>
    </row>
    <row r="139" spans="1:18" x14ac:dyDescent="0.2">
      <c r="A139" s="23" t="s">
        <v>274</v>
      </c>
      <c r="B139" s="24" t="s">
        <v>275</v>
      </c>
      <c r="C139" s="24">
        <v>3</v>
      </c>
      <c r="D139" s="25">
        <v>1502755045</v>
      </c>
      <c r="E139" s="25">
        <v>40919803</v>
      </c>
      <c r="F139" s="26">
        <f t="shared" si="2"/>
        <v>2.7229855681502636E-2</v>
      </c>
      <c r="G139" s="27">
        <v>1543674848</v>
      </c>
      <c r="I139" s="22"/>
      <c r="J139" s="22"/>
      <c r="K139" s="22"/>
      <c r="L139" s="22"/>
      <c r="M139" s="22"/>
      <c r="N139" s="22"/>
      <c r="O139" s="22"/>
      <c r="P139" s="22"/>
      <c r="Q139" s="22"/>
      <c r="R139" s="22"/>
    </row>
    <row r="140" spans="1:18" x14ac:dyDescent="0.2">
      <c r="A140" s="23" t="s">
        <v>276</v>
      </c>
      <c r="B140" s="24" t="s">
        <v>277</v>
      </c>
      <c r="C140" s="24">
        <v>3</v>
      </c>
      <c r="D140" s="25">
        <v>532912869</v>
      </c>
      <c r="E140" s="25">
        <v>4906767</v>
      </c>
      <c r="F140" s="26">
        <f t="shared" si="2"/>
        <v>9.2074470057505776E-3</v>
      </c>
      <c r="G140" s="27">
        <v>537819636</v>
      </c>
      <c r="I140" s="22"/>
      <c r="J140" s="22"/>
      <c r="K140" s="22"/>
      <c r="L140" s="22"/>
      <c r="M140" s="22"/>
      <c r="N140" s="22"/>
      <c r="O140" s="22"/>
      <c r="P140" s="22"/>
      <c r="Q140" s="22"/>
      <c r="R140" s="22"/>
    </row>
    <row r="141" spans="1:18" x14ac:dyDescent="0.2">
      <c r="A141" s="23" t="s">
        <v>278</v>
      </c>
      <c r="B141" s="24" t="s">
        <v>279</v>
      </c>
      <c r="C141" s="24">
        <v>3</v>
      </c>
      <c r="D141" s="25">
        <v>586005394</v>
      </c>
      <c r="E141" s="25">
        <v>22740135</v>
      </c>
      <c r="F141" s="26">
        <f t="shared" si="2"/>
        <v>3.8805333931789712E-2</v>
      </c>
      <c r="G141" s="27">
        <v>608745529</v>
      </c>
      <c r="I141" s="22"/>
      <c r="J141" s="22"/>
      <c r="K141" s="22"/>
      <c r="L141" s="22"/>
      <c r="M141" s="22"/>
      <c r="N141" s="22"/>
      <c r="O141" s="22"/>
      <c r="P141" s="22"/>
      <c r="Q141" s="22"/>
      <c r="R141" s="22"/>
    </row>
    <row r="142" spans="1:18" x14ac:dyDescent="0.2">
      <c r="A142" s="23" t="s">
        <v>280</v>
      </c>
      <c r="B142" s="24" t="s">
        <v>281</v>
      </c>
      <c r="C142" s="24">
        <v>3</v>
      </c>
      <c r="D142" s="25">
        <v>643405723</v>
      </c>
      <c r="E142" s="25">
        <v>-7777799</v>
      </c>
      <c r="F142" s="26">
        <f t="shared" si="2"/>
        <v>-1.2088482775276774E-2</v>
      </c>
      <c r="G142" s="27">
        <v>635627924</v>
      </c>
      <c r="I142" s="22"/>
      <c r="J142" s="22"/>
      <c r="K142" s="22"/>
      <c r="L142" s="22"/>
      <c r="M142" s="22"/>
      <c r="N142" s="22"/>
      <c r="O142" s="22"/>
      <c r="P142" s="22"/>
      <c r="Q142" s="22"/>
      <c r="R142" s="22"/>
    </row>
    <row r="143" spans="1:18" x14ac:dyDescent="0.2">
      <c r="A143" s="23" t="s">
        <v>282</v>
      </c>
      <c r="B143" s="24" t="s">
        <v>283</v>
      </c>
      <c r="C143" s="24">
        <v>3</v>
      </c>
      <c r="D143" s="25">
        <v>559832903</v>
      </c>
      <c r="E143" s="25">
        <v>8782815</v>
      </c>
      <c r="F143" s="26">
        <f t="shared" si="2"/>
        <v>1.5688279400755407E-2</v>
      </c>
      <c r="G143" s="27">
        <v>568615718</v>
      </c>
      <c r="I143" s="22"/>
      <c r="J143" s="22"/>
      <c r="K143" s="22"/>
      <c r="L143" s="22"/>
      <c r="M143" s="22"/>
      <c r="N143" s="22"/>
      <c r="O143" s="22"/>
      <c r="P143" s="22"/>
      <c r="Q143" s="22"/>
      <c r="R143" s="22"/>
    </row>
    <row r="144" spans="1:18" x14ac:dyDescent="0.2">
      <c r="A144" s="23" t="s">
        <v>284</v>
      </c>
      <c r="B144" s="24" t="s">
        <v>285</v>
      </c>
      <c r="C144" s="24">
        <v>3</v>
      </c>
      <c r="D144" s="25">
        <v>687522158</v>
      </c>
      <c r="E144" s="25">
        <v>6137992</v>
      </c>
      <c r="F144" s="26">
        <f t="shared" si="2"/>
        <v>8.9277006254684238E-3</v>
      </c>
      <c r="G144" s="27">
        <v>693660150</v>
      </c>
      <c r="I144" s="22"/>
      <c r="J144" s="22"/>
      <c r="K144" s="22"/>
      <c r="L144" s="22"/>
      <c r="M144" s="22"/>
      <c r="N144" s="22"/>
      <c r="O144" s="22"/>
      <c r="P144" s="22"/>
      <c r="Q144" s="22"/>
      <c r="R144" s="22"/>
    </row>
    <row r="145" spans="1:18" x14ac:dyDescent="0.2">
      <c r="A145" s="23" t="s">
        <v>286</v>
      </c>
      <c r="B145" s="24" t="s">
        <v>287</v>
      </c>
      <c r="C145" s="24">
        <v>3</v>
      </c>
      <c r="D145" s="25">
        <v>220745646</v>
      </c>
      <c r="E145" s="25">
        <v>3208990</v>
      </c>
      <c r="F145" s="26">
        <f t="shared" si="2"/>
        <v>1.453704776582547E-2</v>
      </c>
      <c r="G145" s="27">
        <v>223954636</v>
      </c>
      <c r="I145" s="22"/>
      <c r="J145" s="22"/>
      <c r="K145" s="22"/>
      <c r="L145" s="22"/>
      <c r="M145" s="22"/>
      <c r="N145" s="22"/>
      <c r="O145" s="22"/>
      <c r="P145" s="22"/>
      <c r="Q145" s="22"/>
      <c r="R145" s="22"/>
    </row>
    <row r="146" spans="1:18" x14ac:dyDescent="0.2">
      <c r="A146" s="23" t="s">
        <v>288</v>
      </c>
      <c r="B146" s="24" t="s">
        <v>289</v>
      </c>
      <c r="C146" s="24">
        <v>3</v>
      </c>
      <c r="D146" s="25">
        <v>6117851</v>
      </c>
      <c r="E146" s="25">
        <v>99602</v>
      </c>
      <c r="F146" s="26">
        <f t="shared" si="2"/>
        <v>1.6280553416551009E-2</v>
      </c>
      <c r="G146" s="27">
        <v>6217453</v>
      </c>
      <c r="I146" s="22"/>
      <c r="J146" s="22"/>
      <c r="K146" s="22"/>
      <c r="L146" s="22"/>
      <c r="M146" s="22"/>
      <c r="N146" s="22"/>
      <c r="O146" s="22"/>
      <c r="P146" s="22"/>
      <c r="Q146" s="22"/>
      <c r="R146" s="22"/>
    </row>
    <row r="147" spans="1:18" x14ac:dyDescent="0.2">
      <c r="A147" s="23" t="s">
        <v>290</v>
      </c>
      <c r="B147" s="24" t="s">
        <v>291</v>
      </c>
      <c r="C147" s="24">
        <v>3</v>
      </c>
      <c r="D147" s="25">
        <v>405057688</v>
      </c>
      <c r="E147" s="25">
        <v>2345482</v>
      </c>
      <c r="F147" s="26">
        <f t="shared" si="2"/>
        <v>5.7904887858837529E-3</v>
      </c>
      <c r="G147" s="27">
        <v>407403170</v>
      </c>
      <c r="I147" s="22"/>
      <c r="J147" s="22"/>
      <c r="K147" s="22"/>
      <c r="L147" s="22"/>
      <c r="M147" s="22"/>
      <c r="N147" s="22"/>
      <c r="O147" s="22"/>
      <c r="P147" s="22"/>
      <c r="Q147" s="22"/>
      <c r="R147" s="22"/>
    </row>
    <row r="148" spans="1:18" x14ac:dyDescent="0.2">
      <c r="A148" s="23" t="s">
        <v>292</v>
      </c>
      <c r="B148" s="24" t="s">
        <v>293</v>
      </c>
      <c r="C148" s="24">
        <v>3</v>
      </c>
      <c r="D148" s="25">
        <v>350413353</v>
      </c>
      <c r="E148" s="25">
        <v>5012082</v>
      </c>
      <c r="F148" s="26">
        <f t="shared" si="2"/>
        <v>1.4303341916311049E-2</v>
      </c>
      <c r="G148" s="27">
        <v>355425435</v>
      </c>
      <c r="I148" s="22"/>
      <c r="J148" s="22"/>
      <c r="K148" s="22"/>
      <c r="L148" s="22"/>
      <c r="M148" s="22"/>
      <c r="N148" s="22"/>
      <c r="O148" s="22"/>
      <c r="P148" s="22"/>
      <c r="Q148" s="22"/>
      <c r="R148" s="22"/>
    </row>
    <row r="149" spans="1:18" x14ac:dyDescent="0.2">
      <c r="A149" s="23" t="s">
        <v>294</v>
      </c>
      <c r="B149" s="24" t="s">
        <v>295</v>
      </c>
      <c r="C149" s="24">
        <v>3</v>
      </c>
      <c r="D149" s="25">
        <v>685055597</v>
      </c>
      <c r="E149" s="25">
        <v>8117445</v>
      </c>
      <c r="F149" s="26">
        <f t="shared" si="2"/>
        <v>1.1849322938967245E-2</v>
      </c>
      <c r="G149" s="27">
        <v>693173042</v>
      </c>
      <c r="I149" s="22"/>
      <c r="J149" s="22"/>
      <c r="K149" s="22"/>
      <c r="L149" s="22"/>
      <c r="M149" s="22"/>
      <c r="N149" s="22"/>
      <c r="O149" s="22"/>
      <c r="P149" s="22"/>
      <c r="Q149" s="22"/>
      <c r="R149" s="22"/>
    </row>
    <row r="150" spans="1:18" x14ac:dyDescent="0.2">
      <c r="A150" s="23" t="s">
        <v>296</v>
      </c>
      <c r="B150" s="24" t="s">
        <v>297</v>
      </c>
      <c r="C150" s="24">
        <v>4</v>
      </c>
      <c r="D150" s="25">
        <v>35162465534</v>
      </c>
      <c r="E150" s="25">
        <v>-819206452</v>
      </c>
      <c r="F150" s="26">
        <f t="shared" si="2"/>
        <v>-2.3297753429942971E-2</v>
      </c>
      <c r="G150" s="27">
        <v>34343259082</v>
      </c>
      <c r="I150" s="22"/>
      <c r="J150" s="22"/>
      <c r="K150" s="22"/>
      <c r="L150" s="22"/>
      <c r="M150" s="22"/>
      <c r="N150" s="22"/>
      <c r="O150" s="22"/>
      <c r="P150" s="22"/>
      <c r="Q150" s="22"/>
      <c r="R150" s="22"/>
    </row>
    <row r="151" spans="1:18" x14ac:dyDescent="0.2">
      <c r="A151" s="23" t="s">
        <v>298</v>
      </c>
      <c r="B151" s="24" t="s">
        <v>299</v>
      </c>
      <c r="C151" s="24">
        <v>3</v>
      </c>
      <c r="D151" s="25">
        <v>2428957046</v>
      </c>
      <c r="E151" s="25">
        <v>-40177783</v>
      </c>
      <c r="F151" s="26">
        <f t="shared" si="2"/>
        <v>-1.6541166533251241E-2</v>
      </c>
      <c r="G151" s="27">
        <v>2388779263</v>
      </c>
      <c r="I151" s="22"/>
      <c r="J151" s="22"/>
      <c r="K151" s="22"/>
      <c r="L151" s="22"/>
      <c r="M151" s="22"/>
      <c r="N151" s="22"/>
      <c r="O151" s="22"/>
      <c r="P151" s="22"/>
      <c r="Q151" s="22"/>
      <c r="R151" s="22"/>
    </row>
    <row r="152" spans="1:18" x14ac:dyDescent="0.2">
      <c r="A152" s="23" t="s">
        <v>300</v>
      </c>
      <c r="B152" s="24" t="s">
        <v>301</v>
      </c>
      <c r="C152" s="24">
        <v>3</v>
      </c>
      <c r="D152" s="25">
        <v>531922053</v>
      </c>
      <c r="E152" s="25">
        <v>-15246232</v>
      </c>
      <c r="F152" s="26">
        <f t="shared" si="2"/>
        <v>-2.8662530372659693E-2</v>
      </c>
      <c r="G152" s="27">
        <v>516675821</v>
      </c>
      <c r="I152" s="22"/>
      <c r="J152" s="22"/>
      <c r="K152" s="22"/>
      <c r="L152" s="22"/>
      <c r="M152" s="22"/>
      <c r="N152" s="22"/>
      <c r="O152" s="22"/>
      <c r="P152" s="22"/>
      <c r="Q152" s="22"/>
      <c r="R152" s="22"/>
    </row>
    <row r="153" spans="1:18" x14ac:dyDescent="0.2">
      <c r="A153" s="23" t="s">
        <v>302</v>
      </c>
      <c r="B153" s="24" t="s">
        <v>303</v>
      </c>
      <c r="C153" s="24">
        <v>3</v>
      </c>
      <c r="D153" s="25">
        <v>2247170629</v>
      </c>
      <c r="E153" s="25">
        <v>-56069616</v>
      </c>
      <c r="F153" s="26">
        <f t="shared" si="2"/>
        <v>-2.4951205429803613E-2</v>
      </c>
      <c r="G153" s="27">
        <v>2191101013</v>
      </c>
      <c r="I153" s="22"/>
      <c r="J153" s="22"/>
      <c r="K153" s="22"/>
      <c r="L153" s="22"/>
      <c r="M153" s="22"/>
      <c r="N153" s="22"/>
      <c r="O153" s="22"/>
      <c r="P153" s="22"/>
      <c r="Q153" s="22"/>
      <c r="R153" s="22"/>
    </row>
    <row r="154" spans="1:18" x14ac:dyDescent="0.2">
      <c r="A154" s="23" t="s">
        <v>304</v>
      </c>
      <c r="B154" s="24" t="s">
        <v>305</v>
      </c>
      <c r="C154" s="24">
        <v>3</v>
      </c>
      <c r="D154" s="25">
        <v>983777067</v>
      </c>
      <c r="E154" s="25">
        <v>-4892611</v>
      </c>
      <c r="F154" s="26">
        <f t="shared" si="2"/>
        <v>-4.9732923892197214E-3</v>
      </c>
      <c r="G154" s="27">
        <v>978884456</v>
      </c>
      <c r="I154" s="22"/>
      <c r="J154" s="22"/>
      <c r="K154" s="22"/>
      <c r="L154" s="22"/>
      <c r="M154" s="22"/>
      <c r="N154" s="22"/>
      <c r="O154" s="22"/>
      <c r="P154" s="22"/>
      <c r="Q154" s="22"/>
      <c r="R154" s="22"/>
    </row>
    <row r="155" spans="1:18" x14ac:dyDescent="0.2">
      <c r="A155" s="23" t="s">
        <v>306</v>
      </c>
      <c r="B155" s="24" t="s">
        <v>307</v>
      </c>
      <c r="C155" s="24">
        <v>3</v>
      </c>
      <c r="D155" s="25">
        <v>2935327242</v>
      </c>
      <c r="E155" s="25">
        <v>24269697</v>
      </c>
      <c r="F155" s="26">
        <f t="shared" si="2"/>
        <v>8.268140142174989E-3</v>
      </c>
      <c r="G155" s="27">
        <v>2959596939</v>
      </c>
      <c r="I155" s="22"/>
      <c r="J155" s="22"/>
      <c r="K155" s="22"/>
      <c r="L155" s="22"/>
      <c r="M155" s="22"/>
      <c r="N155" s="22"/>
      <c r="O155" s="22"/>
      <c r="P155" s="22"/>
      <c r="Q155" s="22"/>
      <c r="R155" s="22"/>
    </row>
    <row r="156" spans="1:18" x14ac:dyDescent="0.2">
      <c r="A156" s="23" t="s">
        <v>308</v>
      </c>
      <c r="B156" s="24" t="s">
        <v>309</v>
      </c>
      <c r="C156" s="24">
        <v>3</v>
      </c>
      <c r="D156" s="25">
        <v>367600306</v>
      </c>
      <c r="E156" s="25">
        <v>6674619</v>
      </c>
      <c r="F156" s="26">
        <f t="shared" si="2"/>
        <v>1.8157272698244162E-2</v>
      </c>
      <c r="G156" s="27">
        <v>374274925</v>
      </c>
      <c r="I156" s="22"/>
      <c r="J156" s="22"/>
      <c r="K156" s="22"/>
      <c r="L156" s="22"/>
      <c r="M156" s="22"/>
      <c r="N156" s="22"/>
      <c r="O156" s="22"/>
      <c r="P156" s="22"/>
      <c r="Q156" s="22"/>
      <c r="R156" s="22"/>
    </row>
    <row r="157" spans="1:18" x14ac:dyDescent="0.2">
      <c r="A157" s="23" t="s">
        <v>310</v>
      </c>
      <c r="B157" s="24" t="s">
        <v>311</v>
      </c>
      <c r="C157" s="24">
        <v>3</v>
      </c>
      <c r="D157" s="25">
        <v>332876120</v>
      </c>
      <c r="E157" s="25">
        <v>6434219</v>
      </c>
      <c r="F157" s="26">
        <f t="shared" si="2"/>
        <v>1.9329169662275564E-2</v>
      </c>
      <c r="G157" s="27">
        <v>339310339</v>
      </c>
      <c r="I157" s="22"/>
      <c r="J157" s="22"/>
      <c r="K157" s="22"/>
      <c r="L157" s="22"/>
      <c r="M157" s="22"/>
      <c r="N157" s="22"/>
      <c r="O157" s="22"/>
      <c r="P157" s="22"/>
      <c r="Q157" s="22"/>
      <c r="R157" s="22"/>
    </row>
    <row r="158" spans="1:18" x14ac:dyDescent="0.2">
      <c r="A158" s="23" t="s">
        <v>312</v>
      </c>
      <c r="B158" s="24" t="s">
        <v>313</v>
      </c>
      <c r="C158" s="24">
        <v>3</v>
      </c>
      <c r="D158" s="25">
        <v>628561486</v>
      </c>
      <c r="E158" s="25">
        <v>11238932</v>
      </c>
      <c r="F158" s="26">
        <f t="shared" si="2"/>
        <v>1.7880401918230159E-2</v>
      </c>
      <c r="G158" s="27">
        <v>639800418</v>
      </c>
      <c r="I158" s="22"/>
      <c r="J158" s="22"/>
      <c r="K158" s="22"/>
      <c r="L158" s="22"/>
      <c r="M158" s="22"/>
      <c r="N158" s="22"/>
      <c r="O158" s="22"/>
      <c r="P158" s="22"/>
      <c r="Q158" s="22"/>
      <c r="R158" s="22"/>
    </row>
    <row r="159" spans="1:18" x14ac:dyDescent="0.2">
      <c r="A159" s="23" t="s">
        <v>314</v>
      </c>
      <c r="B159" s="24" t="s">
        <v>315</v>
      </c>
      <c r="C159" s="24">
        <v>3</v>
      </c>
      <c r="D159" s="25">
        <v>461186712</v>
      </c>
      <c r="E159" s="25">
        <v>8454597</v>
      </c>
      <c r="F159" s="26">
        <f t="shared" si="2"/>
        <v>1.8332264959099689E-2</v>
      </c>
      <c r="G159" s="27">
        <v>469641309</v>
      </c>
      <c r="I159" s="22"/>
      <c r="J159" s="22"/>
      <c r="K159" s="22"/>
      <c r="L159" s="22"/>
      <c r="M159" s="22"/>
      <c r="N159" s="22"/>
      <c r="O159" s="22"/>
      <c r="P159" s="22"/>
      <c r="Q159" s="22"/>
      <c r="R159" s="22"/>
    </row>
    <row r="160" spans="1:18" x14ac:dyDescent="0.2">
      <c r="A160" s="23" t="s">
        <v>316</v>
      </c>
      <c r="B160" s="24" t="s">
        <v>317</v>
      </c>
      <c r="C160" s="24">
        <v>3</v>
      </c>
      <c r="D160" s="25">
        <v>552440233</v>
      </c>
      <c r="E160" s="25">
        <v>10679226</v>
      </c>
      <c r="F160" s="26">
        <f t="shared" si="2"/>
        <v>1.933100697971793E-2</v>
      </c>
      <c r="G160" s="27">
        <v>563119459</v>
      </c>
      <c r="I160" s="22"/>
      <c r="J160" s="22"/>
      <c r="K160" s="22"/>
      <c r="L160" s="22"/>
      <c r="M160" s="22"/>
      <c r="N160" s="22"/>
      <c r="O160" s="22"/>
      <c r="P160" s="22"/>
      <c r="Q160" s="22"/>
      <c r="R160" s="22"/>
    </row>
    <row r="161" spans="1:18" x14ac:dyDescent="0.2">
      <c r="A161" s="23" t="s">
        <v>318</v>
      </c>
      <c r="B161" s="24" t="s">
        <v>319</v>
      </c>
      <c r="C161" s="24">
        <v>3</v>
      </c>
      <c r="D161" s="25">
        <v>416653036</v>
      </c>
      <c r="E161" s="25">
        <v>3566959</v>
      </c>
      <c r="F161" s="26">
        <f t="shared" si="2"/>
        <v>8.5609816605296506E-3</v>
      </c>
      <c r="G161" s="27">
        <v>420219995</v>
      </c>
      <c r="I161" s="22"/>
      <c r="J161" s="22"/>
      <c r="K161" s="22"/>
      <c r="L161" s="22"/>
      <c r="M161" s="22"/>
      <c r="N161" s="22"/>
      <c r="O161" s="22"/>
      <c r="P161" s="22"/>
      <c r="Q161" s="22"/>
      <c r="R161" s="22"/>
    </row>
    <row r="162" spans="1:18" x14ac:dyDescent="0.2">
      <c r="A162" s="23" t="s">
        <v>320</v>
      </c>
      <c r="B162" s="24" t="s">
        <v>321</v>
      </c>
      <c r="C162" s="24">
        <v>3</v>
      </c>
      <c r="D162" s="25">
        <v>363138214</v>
      </c>
      <c r="E162" s="25">
        <v>-123334</v>
      </c>
      <c r="F162" s="26">
        <f t="shared" si="2"/>
        <v>-3.3963376820485215E-4</v>
      </c>
      <c r="G162" s="27">
        <v>363014880</v>
      </c>
      <c r="I162" s="22"/>
      <c r="J162" s="22"/>
      <c r="K162" s="22"/>
      <c r="L162" s="22"/>
      <c r="M162" s="22"/>
      <c r="N162" s="22"/>
      <c r="O162" s="22"/>
      <c r="P162" s="22"/>
      <c r="Q162" s="22"/>
      <c r="R162" s="22"/>
    </row>
    <row r="163" spans="1:18" x14ac:dyDescent="0.2">
      <c r="A163" s="23" t="s">
        <v>322</v>
      </c>
      <c r="B163" s="24" t="s">
        <v>323</v>
      </c>
      <c r="C163" s="24">
        <v>3</v>
      </c>
      <c r="D163" s="25">
        <v>924107030</v>
      </c>
      <c r="E163" s="25">
        <v>-22940442</v>
      </c>
      <c r="F163" s="26">
        <f t="shared" si="2"/>
        <v>-2.4824442683873967E-2</v>
      </c>
      <c r="G163" s="27">
        <v>901166588</v>
      </c>
      <c r="I163" s="22"/>
      <c r="J163" s="22"/>
      <c r="K163" s="22"/>
      <c r="L163" s="22"/>
      <c r="M163" s="22"/>
      <c r="N163" s="22"/>
      <c r="O163" s="22"/>
      <c r="P163" s="22"/>
      <c r="Q163" s="22"/>
      <c r="R163" s="22"/>
    </row>
    <row r="164" spans="1:18" x14ac:dyDescent="0.2">
      <c r="A164" s="23" t="s">
        <v>324</v>
      </c>
      <c r="B164" s="24" t="s">
        <v>325</v>
      </c>
      <c r="C164" s="24">
        <v>3</v>
      </c>
      <c r="D164" s="25">
        <v>3375315514</v>
      </c>
      <c r="E164" s="25">
        <v>7767569</v>
      </c>
      <c r="F164" s="26">
        <f t="shared" si="2"/>
        <v>2.3012867886815277E-3</v>
      </c>
      <c r="G164" s="27">
        <v>3383083083</v>
      </c>
      <c r="I164" s="22"/>
      <c r="J164" s="22"/>
      <c r="K164" s="22"/>
      <c r="L164" s="22"/>
      <c r="M164" s="22"/>
      <c r="N164" s="22"/>
      <c r="O164" s="22"/>
      <c r="P164" s="22"/>
      <c r="Q164" s="22"/>
      <c r="R164" s="22"/>
    </row>
    <row r="165" spans="1:18" x14ac:dyDescent="0.2">
      <c r="A165" s="23" t="s">
        <v>326</v>
      </c>
      <c r="B165" s="24" t="s">
        <v>327</v>
      </c>
      <c r="C165" s="24">
        <v>3</v>
      </c>
      <c r="D165" s="25">
        <v>756462399</v>
      </c>
      <c r="E165" s="25">
        <v>-15058518</v>
      </c>
      <c r="F165" s="26">
        <f t="shared" si="2"/>
        <v>-1.9906499014235867E-2</v>
      </c>
      <c r="G165" s="27">
        <v>741403881</v>
      </c>
      <c r="I165" s="22"/>
      <c r="J165" s="22"/>
      <c r="K165" s="22"/>
      <c r="L165" s="22"/>
      <c r="M165" s="22"/>
      <c r="N165" s="22"/>
      <c r="O165" s="22"/>
      <c r="P165" s="22"/>
      <c r="Q165" s="22"/>
      <c r="R165" s="22"/>
    </row>
    <row r="166" spans="1:18" x14ac:dyDescent="0.2">
      <c r="A166" s="23" t="s">
        <v>328</v>
      </c>
      <c r="B166" s="24" t="s">
        <v>329</v>
      </c>
      <c r="C166" s="24">
        <v>3</v>
      </c>
      <c r="D166" s="25">
        <v>682335129</v>
      </c>
      <c r="E166" s="25">
        <v>-12408196</v>
      </c>
      <c r="F166" s="26">
        <f t="shared" si="2"/>
        <v>-1.8184899871980648E-2</v>
      </c>
      <c r="G166" s="27">
        <v>669926933</v>
      </c>
      <c r="I166" s="22"/>
      <c r="J166" s="22"/>
      <c r="K166" s="22"/>
      <c r="L166" s="22"/>
      <c r="M166" s="22"/>
      <c r="N166" s="22"/>
      <c r="O166" s="22"/>
      <c r="P166" s="22"/>
      <c r="Q166" s="22"/>
      <c r="R166" s="22"/>
    </row>
    <row r="167" spans="1:18" x14ac:dyDescent="0.2">
      <c r="A167" s="23" t="s">
        <v>330</v>
      </c>
      <c r="B167" s="24" t="s">
        <v>331</v>
      </c>
      <c r="C167" s="24">
        <v>3</v>
      </c>
      <c r="D167" s="25">
        <v>770498619</v>
      </c>
      <c r="E167" s="25">
        <v>-5911549</v>
      </c>
      <c r="F167" s="26">
        <f t="shared" si="2"/>
        <v>-7.6723680668920186E-3</v>
      </c>
      <c r="G167" s="27">
        <v>764587070</v>
      </c>
      <c r="I167" s="22"/>
      <c r="J167" s="22"/>
      <c r="K167" s="22"/>
      <c r="L167" s="22"/>
      <c r="M167" s="22"/>
      <c r="N167" s="22"/>
      <c r="O167" s="22"/>
      <c r="P167" s="22"/>
      <c r="Q167" s="22"/>
      <c r="R167" s="22"/>
    </row>
    <row r="168" spans="1:18" x14ac:dyDescent="0.2">
      <c r="A168" s="23" t="s">
        <v>332</v>
      </c>
      <c r="B168" s="24" t="s">
        <v>333</v>
      </c>
      <c r="C168" s="24">
        <v>3</v>
      </c>
      <c r="D168" s="25">
        <v>343080754</v>
      </c>
      <c r="E168" s="25">
        <v>8978090</v>
      </c>
      <c r="F168" s="26">
        <f t="shared" si="2"/>
        <v>2.6169028414808719E-2</v>
      </c>
      <c r="G168" s="27">
        <v>352058844</v>
      </c>
      <c r="I168" s="22"/>
      <c r="J168" s="22"/>
      <c r="K168" s="22"/>
      <c r="L168" s="22"/>
      <c r="M168" s="22"/>
      <c r="N168" s="22"/>
      <c r="O168" s="22"/>
      <c r="P168" s="22"/>
      <c r="Q168" s="22"/>
      <c r="R168" s="22"/>
    </row>
    <row r="169" spans="1:18" x14ac:dyDescent="0.2">
      <c r="A169" s="23" t="s">
        <v>334</v>
      </c>
      <c r="B169" s="24" t="s">
        <v>335</v>
      </c>
      <c r="C169" s="24">
        <v>3</v>
      </c>
      <c r="D169" s="25">
        <v>1163830994</v>
      </c>
      <c r="E169" s="25">
        <v>5865531</v>
      </c>
      <c r="F169" s="26">
        <f t="shared" si="2"/>
        <v>5.0398477358302761E-3</v>
      </c>
      <c r="G169" s="27">
        <v>1169696525</v>
      </c>
      <c r="I169" s="22"/>
      <c r="J169" s="22"/>
      <c r="K169" s="22"/>
      <c r="L169" s="22"/>
      <c r="M169" s="22"/>
      <c r="N169" s="22"/>
      <c r="O169" s="22"/>
      <c r="P169" s="22"/>
      <c r="Q169" s="22"/>
      <c r="R169" s="22"/>
    </row>
    <row r="170" spans="1:18" x14ac:dyDescent="0.2">
      <c r="A170" s="23" t="s">
        <v>336</v>
      </c>
      <c r="B170" s="24" t="s">
        <v>337</v>
      </c>
      <c r="C170" s="24">
        <v>3</v>
      </c>
      <c r="D170" s="25">
        <v>326795182</v>
      </c>
      <c r="E170" s="25">
        <v>592710</v>
      </c>
      <c r="F170" s="26">
        <f t="shared" si="2"/>
        <v>1.8137048299567647E-3</v>
      </c>
      <c r="G170" s="27">
        <v>327387892</v>
      </c>
      <c r="I170" s="22"/>
      <c r="J170" s="22"/>
      <c r="K170" s="22"/>
      <c r="L170" s="22"/>
      <c r="M170" s="22"/>
      <c r="N170" s="22"/>
      <c r="O170" s="22"/>
      <c r="P170" s="22"/>
      <c r="Q170" s="22"/>
      <c r="R170" s="22"/>
    </row>
    <row r="171" spans="1:18" x14ac:dyDescent="0.2">
      <c r="A171" s="23" t="s">
        <v>338</v>
      </c>
      <c r="B171" s="24" t="s">
        <v>339</v>
      </c>
      <c r="C171" s="24">
        <v>3</v>
      </c>
      <c r="D171" s="25">
        <v>353444918</v>
      </c>
      <c r="E171" s="25">
        <v>3748154</v>
      </c>
      <c r="F171" s="26">
        <f t="shared" si="2"/>
        <v>1.0604634015419626E-2</v>
      </c>
      <c r="G171" s="27">
        <v>357193072</v>
      </c>
      <c r="I171" s="22"/>
      <c r="J171" s="22"/>
      <c r="K171" s="22"/>
      <c r="L171" s="22"/>
      <c r="M171" s="22"/>
      <c r="N171" s="22"/>
      <c r="O171" s="22"/>
      <c r="P171" s="22"/>
      <c r="Q171" s="22"/>
      <c r="R171" s="22"/>
    </row>
    <row r="172" spans="1:18" x14ac:dyDescent="0.2">
      <c r="A172" s="23" t="s">
        <v>340</v>
      </c>
      <c r="B172" s="24" t="s">
        <v>341</v>
      </c>
      <c r="C172" s="24">
        <v>3</v>
      </c>
      <c r="D172" s="25">
        <v>705211998</v>
      </c>
      <c r="E172" s="25">
        <v>5145234</v>
      </c>
      <c r="F172" s="26">
        <f t="shared" si="2"/>
        <v>7.2960102984521262E-3</v>
      </c>
      <c r="G172" s="27">
        <v>710357232</v>
      </c>
      <c r="I172" s="22"/>
      <c r="J172" s="22"/>
      <c r="K172" s="22"/>
      <c r="L172" s="22"/>
      <c r="M172" s="22"/>
      <c r="N172" s="22"/>
      <c r="O172" s="22"/>
      <c r="P172" s="22"/>
      <c r="Q172" s="22"/>
      <c r="R172" s="22"/>
    </row>
    <row r="173" spans="1:18" x14ac:dyDescent="0.2">
      <c r="A173" s="23" t="s">
        <v>342</v>
      </c>
      <c r="B173" s="24" t="s">
        <v>343</v>
      </c>
      <c r="C173" s="24">
        <v>3</v>
      </c>
      <c r="D173" s="25">
        <v>563497333</v>
      </c>
      <c r="E173" s="25">
        <v>7503536</v>
      </c>
      <c r="F173" s="26">
        <f t="shared" si="2"/>
        <v>1.3316009784912328E-2</v>
      </c>
      <c r="G173" s="27">
        <v>571000869</v>
      </c>
      <c r="I173" s="22"/>
      <c r="J173" s="22"/>
      <c r="K173" s="22"/>
      <c r="L173" s="22"/>
      <c r="M173" s="22"/>
      <c r="N173" s="22"/>
      <c r="O173" s="22"/>
      <c r="P173" s="22"/>
      <c r="Q173" s="22"/>
      <c r="R173" s="22"/>
    </row>
    <row r="174" spans="1:18" x14ac:dyDescent="0.2">
      <c r="A174" s="23" t="s">
        <v>344</v>
      </c>
      <c r="B174" s="24" t="s">
        <v>345</v>
      </c>
      <c r="C174" s="24">
        <v>3</v>
      </c>
      <c r="D174" s="25">
        <v>1081980784</v>
      </c>
      <c r="E174" s="25">
        <v>-4223425</v>
      </c>
      <c r="F174" s="26">
        <f t="shared" si="2"/>
        <v>-3.9034196008420055E-3</v>
      </c>
      <c r="G174" s="27">
        <v>1077757359</v>
      </c>
      <c r="I174" s="22"/>
      <c r="J174" s="22"/>
      <c r="K174" s="22"/>
      <c r="L174" s="22"/>
      <c r="M174" s="22"/>
      <c r="N174" s="22"/>
      <c r="O174" s="22"/>
      <c r="P174" s="22"/>
      <c r="Q174" s="22"/>
      <c r="R174" s="22"/>
    </row>
    <row r="175" spans="1:18" x14ac:dyDescent="0.2">
      <c r="A175" s="23" t="s">
        <v>346</v>
      </c>
      <c r="B175" s="24" t="s">
        <v>347</v>
      </c>
      <c r="C175" s="24">
        <v>3</v>
      </c>
      <c r="D175" s="25">
        <v>523380477</v>
      </c>
      <c r="E175" s="25">
        <v>3510233</v>
      </c>
      <c r="F175" s="26">
        <f t="shared" si="2"/>
        <v>6.7068474164732744E-3</v>
      </c>
      <c r="G175" s="27">
        <v>526890710</v>
      </c>
      <c r="I175" s="22"/>
      <c r="J175" s="22"/>
      <c r="K175" s="22"/>
      <c r="L175" s="22"/>
      <c r="M175" s="22"/>
      <c r="N175" s="22"/>
      <c r="O175" s="22"/>
      <c r="P175" s="22"/>
      <c r="Q175" s="22"/>
      <c r="R175" s="22"/>
    </row>
    <row r="176" spans="1:18" x14ac:dyDescent="0.2">
      <c r="A176" s="23" t="s">
        <v>348</v>
      </c>
      <c r="B176" s="24" t="s">
        <v>349</v>
      </c>
      <c r="C176" s="24">
        <v>3</v>
      </c>
      <c r="D176" s="25">
        <v>775589225</v>
      </c>
      <c r="E176" s="25">
        <v>3195593</v>
      </c>
      <c r="F176" s="26">
        <f t="shared" si="2"/>
        <v>4.1202132481920443E-3</v>
      </c>
      <c r="G176" s="27">
        <v>778784818</v>
      </c>
      <c r="I176" s="22"/>
      <c r="J176" s="22"/>
      <c r="K176" s="22"/>
      <c r="L176" s="22"/>
      <c r="M176" s="22"/>
      <c r="N176" s="22"/>
      <c r="O176" s="22"/>
      <c r="P176" s="22"/>
      <c r="Q176" s="22"/>
      <c r="R176" s="22"/>
    </row>
    <row r="177" spans="1:18" x14ac:dyDescent="0.2">
      <c r="A177" s="23" t="s">
        <v>350</v>
      </c>
      <c r="B177" s="24" t="s">
        <v>351</v>
      </c>
      <c r="C177" s="24">
        <v>3</v>
      </c>
      <c r="D177" s="25">
        <v>554212197</v>
      </c>
      <c r="E177" s="25">
        <v>-15113220</v>
      </c>
      <c r="F177" s="26">
        <f t="shared" si="2"/>
        <v>-2.7269735458384362E-2</v>
      </c>
      <c r="G177" s="27">
        <v>539098977</v>
      </c>
      <c r="I177" s="22"/>
      <c r="J177" s="22"/>
      <c r="K177" s="22"/>
      <c r="L177" s="22"/>
      <c r="M177" s="22"/>
      <c r="N177" s="22"/>
      <c r="O177" s="22"/>
      <c r="P177" s="22"/>
      <c r="Q177" s="22"/>
      <c r="R177" s="22"/>
    </row>
    <row r="178" spans="1:18" x14ac:dyDescent="0.2">
      <c r="A178" s="23" t="s">
        <v>352</v>
      </c>
      <c r="B178" s="24" t="s">
        <v>353</v>
      </c>
      <c r="C178" s="24">
        <v>3</v>
      </c>
      <c r="D178" s="25">
        <v>1599133951</v>
      </c>
      <c r="E178" s="25">
        <v>-9318025</v>
      </c>
      <c r="F178" s="26">
        <f t="shared" si="2"/>
        <v>-5.826919623695739E-3</v>
      </c>
      <c r="G178" s="27">
        <v>1589815926</v>
      </c>
      <c r="I178" s="22"/>
      <c r="J178" s="22"/>
      <c r="K178" s="22"/>
      <c r="L178" s="22"/>
      <c r="M178" s="22"/>
      <c r="N178" s="22"/>
      <c r="O178" s="22"/>
      <c r="P178" s="22"/>
      <c r="Q178" s="22"/>
      <c r="R178" s="22"/>
    </row>
    <row r="179" spans="1:18" x14ac:dyDescent="0.2">
      <c r="A179" s="23" t="s">
        <v>354</v>
      </c>
      <c r="B179" s="24" t="s">
        <v>355</v>
      </c>
      <c r="C179" s="24">
        <v>3</v>
      </c>
      <c r="D179" s="25">
        <v>1025506892</v>
      </c>
      <c r="E179" s="25">
        <v>4522682</v>
      </c>
      <c r="F179" s="26">
        <f t="shared" si="2"/>
        <v>4.4101917161957016E-3</v>
      </c>
      <c r="G179" s="27">
        <v>1030029574</v>
      </c>
      <c r="I179" s="22"/>
      <c r="J179" s="22"/>
      <c r="K179" s="22"/>
      <c r="L179" s="22"/>
      <c r="M179" s="22"/>
      <c r="N179" s="22"/>
      <c r="O179" s="22"/>
      <c r="P179" s="22"/>
      <c r="Q179" s="22"/>
      <c r="R179" s="22"/>
    </row>
    <row r="180" spans="1:18" x14ac:dyDescent="0.2">
      <c r="A180" s="23" t="s">
        <v>356</v>
      </c>
      <c r="B180" s="24" t="s">
        <v>357</v>
      </c>
      <c r="C180" s="24">
        <v>3</v>
      </c>
      <c r="D180" s="25">
        <v>1171368897</v>
      </c>
      <c r="E180" s="25">
        <v>14309754</v>
      </c>
      <c r="F180" s="26">
        <f t="shared" si="2"/>
        <v>1.2216265974492577E-2</v>
      </c>
      <c r="G180" s="27">
        <v>1185678651</v>
      </c>
      <c r="I180" s="22"/>
      <c r="J180" s="22"/>
      <c r="K180" s="22"/>
      <c r="L180" s="22"/>
      <c r="M180" s="22"/>
      <c r="N180" s="22"/>
      <c r="O180" s="22"/>
      <c r="P180" s="22"/>
      <c r="Q180" s="22"/>
      <c r="R180" s="22"/>
    </row>
    <row r="181" spans="1:18" x14ac:dyDescent="0.2">
      <c r="A181" s="23" t="s">
        <v>358</v>
      </c>
      <c r="B181" s="24" t="s">
        <v>359</v>
      </c>
      <c r="C181" s="24">
        <v>3</v>
      </c>
      <c r="D181" s="25">
        <v>781532706</v>
      </c>
      <c r="E181" s="25">
        <v>-7593687</v>
      </c>
      <c r="F181" s="26">
        <f t="shared" si="2"/>
        <v>-9.7164033465286601E-3</v>
      </c>
      <c r="G181" s="27">
        <v>773939019</v>
      </c>
      <c r="I181" s="22"/>
      <c r="J181" s="22"/>
      <c r="K181" s="22"/>
      <c r="L181" s="22"/>
      <c r="M181" s="22"/>
      <c r="N181" s="22"/>
      <c r="O181" s="22"/>
      <c r="P181" s="22"/>
      <c r="Q181" s="22"/>
      <c r="R181" s="22"/>
    </row>
    <row r="182" spans="1:18" x14ac:dyDescent="0.2">
      <c r="A182" s="23" t="s">
        <v>360</v>
      </c>
      <c r="B182" s="24" t="s">
        <v>361</v>
      </c>
      <c r="C182" s="24">
        <v>3</v>
      </c>
      <c r="D182" s="25">
        <v>366960273</v>
      </c>
      <c r="E182" s="25">
        <v>-8874803</v>
      </c>
      <c r="F182" s="26">
        <f t="shared" si="2"/>
        <v>-2.4184642461283542E-2</v>
      </c>
      <c r="G182" s="27">
        <v>358085470</v>
      </c>
      <c r="I182" s="22"/>
      <c r="J182" s="22"/>
      <c r="K182" s="22"/>
      <c r="L182" s="22"/>
      <c r="M182" s="22"/>
      <c r="N182" s="22"/>
      <c r="O182" s="22"/>
      <c r="P182" s="22"/>
      <c r="Q182" s="22"/>
      <c r="R182" s="22"/>
    </row>
    <row r="183" spans="1:18" x14ac:dyDescent="0.2">
      <c r="A183" s="23" t="s">
        <v>362</v>
      </c>
      <c r="B183" s="24" t="s">
        <v>363</v>
      </c>
      <c r="C183" s="24">
        <v>3</v>
      </c>
      <c r="D183" s="25">
        <v>473678964</v>
      </c>
      <c r="E183" s="25">
        <v>-7996337</v>
      </c>
      <c r="F183" s="26">
        <f t="shared" si="2"/>
        <v>-1.6881342866642481E-2</v>
      </c>
      <c r="G183" s="27">
        <v>465682627</v>
      </c>
      <c r="I183" s="22"/>
      <c r="J183" s="22"/>
      <c r="K183" s="22"/>
      <c r="L183" s="22"/>
      <c r="M183" s="22"/>
      <c r="N183" s="22"/>
      <c r="O183" s="22"/>
      <c r="P183" s="22"/>
      <c r="Q183" s="22"/>
      <c r="R183" s="22"/>
    </row>
    <row r="184" spans="1:18" x14ac:dyDescent="0.2">
      <c r="A184" s="23" t="s">
        <v>364</v>
      </c>
      <c r="B184" s="24" t="s">
        <v>365</v>
      </c>
      <c r="C184" s="24">
        <v>3</v>
      </c>
      <c r="D184" s="25">
        <v>1293170784</v>
      </c>
      <c r="E184" s="25">
        <v>11936563</v>
      </c>
      <c r="F184" s="26">
        <f t="shared" si="2"/>
        <v>9.2304613958862844E-3</v>
      </c>
      <c r="G184" s="27">
        <v>1305107347</v>
      </c>
      <c r="I184" s="22"/>
      <c r="J184" s="22"/>
      <c r="K184" s="22"/>
      <c r="L184" s="22"/>
      <c r="M184" s="22"/>
      <c r="N184" s="22"/>
      <c r="O184" s="22"/>
      <c r="P184" s="22"/>
      <c r="Q184" s="22"/>
      <c r="R184" s="22"/>
    </row>
    <row r="185" spans="1:18" x14ac:dyDescent="0.2">
      <c r="A185" s="23" t="s">
        <v>366</v>
      </c>
      <c r="B185" s="24" t="s">
        <v>367</v>
      </c>
      <c r="C185" s="24">
        <v>3</v>
      </c>
      <c r="D185" s="25">
        <v>1244445146</v>
      </c>
      <c r="E185" s="25">
        <v>30901068</v>
      </c>
      <c r="F185" s="26">
        <f t="shared" si="2"/>
        <v>2.4831201358553091E-2</v>
      </c>
      <c r="G185" s="27">
        <v>1275346214</v>
      </c>
      <c r="I185" s="22"/>
      <c r="J185" s="22"/>
      <c r="K185" s="22"/>
      <c r="L185" s="22"/>
      <c r="M185" s="22"/>
      <c r="N185" s="22"/>
      <c r="O185" s="22"/>
      <c r="P185" s="22"/>
      <c r="Q185" s="22"/>
      <c r="R185" s="22"/>
    </row>
    <row r="186" spans="1:18" x14ac:dyDescent="0.2">
      <c r="A186" s="23" t="s">
        <v>368</v>
      </c>
      <c r="B186" s="24" t="s">
        <v>369</v>
      </c>
      <c r="C186" s="24">
        <v>3</v>
      </c>
      <c r="D186" s="25">
        <v>629309499</v>
      </c>
      <c r="E186" s="25">
        <v>8977406</v>
      </c>
      <c r="F186" s="26">
        <f t="shared" si="2"/>
        <v>1.4265486242088331E-2</v>
      </c>
      <c r="G186" s="27">
        <v>638286905</v>
      </c>
      <c r="I186" s="22"/>
      <c r="J186" s="22"/>
      <c r="K186" s="22"/>
      <c r="L186" s="22"/>
      <c r="M186" s="22"/>
      <c r="N186" s="22"/>
      <c r="O186" s="22"/>
      <c r="P186" s="22"/>
      <c r="Q186" s="22"/>
      <c r="R186" s="22"/>
    </row>
    <row r="187" spans="1:18" x14ac:dyDescent="0.2">
      <c r="A187" s="23" t="s">
        <v>370</v>
      </c>
      <c r="B187" s="24" t="s">
        <v>371</v>
      </c>
      <c r="C187" s="24">
        <v>3</v>
      </c>
      <c r="D187" s="25">
        <v>531018098</v>
      </c>
      <c r="E187" s="25">
        <v>13008458</v>
      </c>
      <c r="F187" s="26">
        <f t="shared" si="2"/>
        <v>2.4497202729990571E-2</v>
      </c>
      <c r="G187" s="27">
        <v>544026556</v>
      </c>
      <c r="I187" s="22"/>
      <c r="J187" s="22"/>
      <c r="K187" s="22"/>
      <c r="L187" s="22"/>
      <c r="M187" s="22"/>
      <c r="N187" s="22"/>
      <c r="O187" s="22"/>
      <c r="P187" s="22"/>
      <c r="Q187" s="22"/>
      <c r="R187" s="22"/>
    </row>
    <row r="188" spans="1:18" x14ac:dyDescent="0.2">
      <c r="A188" s="23" t="s">
        <v>372</v>
      </c>
      <c r="B188" s="24" t="s">
        <v>373</v>
      </c>
      <c r="C188" s="24">
        <v>3</v>
      </c>
      <c r="D188" s="25">
        <v>962367704</v>
      </c>
      <c r="E188" s="25">
        <v>-7630850</v>
      </c>
      <c r="F188" s="26">
        <f t="shared" si="2"/>
        <v>-7.929245722069659E-3</v>
      </c>
      <c r="G188" s="27">
        <v>954736854</v>
      </c>
      <c r="I188" s="22"/>
      <c r="J188" s="22"/>
      <c r="K188" s="22"/>
      <c r="L188" s="22"/>
      <c r="M188" s="22"/>
      <c r="N188" s="22"/>
      <c r="O188" s="22"/>
      <c r="P188" s="22"/>
      <c r="Q188" s="22"/>
      <c r="R188" s="22"/>
    </row>
    <row r="189" spans="1:18" x14ac:dyDescent="0.2">
      <c r="A189" s="23" t="s">
        <v>374</v>
      </c>
      <c r="B189" s="24" t="s">
        <v>375</v>
      </c>
      <c r="C189" s="24">
        <v>3</v>
      </c>
      <c r="D189" s="25">
        <v>820297663</v>
      </c>
      <c r="E189" s="25">
        <v>931455</v>
      </c>
      <c r="F189" s="26">
        <f t="shared" si="2"/>
        <v>1.1355085379537403E-3</v>
      </c>
      <c r="G189" s="27">
        <v>821229118</v>
      </c>
      <c r="I189" s="22"/>
      <c r="J189" s="22"/>
      <c r="K189" s="22"/>
      <c r="L189" s="22"/>
      <c r="M189" s="22"/>
      <c r="N189" s="22"/>
      <c r="O189" s="22"/>
      <c r="P189" s="22"/>
      <c r="Q189" s="22"/>
      <c r="R189" s="22"/>
    </row>
    <row r="190" spans="1:18" x14ac:dyDescent="0.2">
      <c r="A190" s="23" t="s">
        <v>376</v>
      </c>
      <c r="B190" s="24" t="s">
        <v>377</v>
      </c>
      <c r="C190" s="24">
        <v>3</v>
      </c>
      <c r="D190" s="25">
        <v>452176084</v>
      </c>
      <c r="E190" s="25">
        <v>-3127735</v>
      </c>
      <c r="F190" s="26">
        <f t="shared" si="2"/>
        <v>-6.9170730400681694E-3</v>
      </c>
      <c r="G190" s="27">
        <v>449048349</v>
      </c>
      <c r="I190" s="22"/>
      <c r="J190" s="22"/>
      <c r="K190" s="22"/>
      <c r="L190" s="22"/>
      <c r="M190" s="22"/>
      <c r="N190" s="22"/>
      <c r="O190" s="22"/>
      <c r="P190" s="22"/>
      <c r="Q190" s="22"/>
      <c r="R190" s="22"/>
    </row>
    <row r="191" spans="1:18" x14ac:dyDescent="0.2">
      <c r="A191" s="23" t="s">
        <v>378</v>
      </c>
      <c r="B191" s="24" t="s">
        <v>379</v>
      </c>
      <c r="C191" s="24">
        <v>3</v>
      </c>
      <c r="D191" s="25">
        <v>2689224209</v>
      </c>
      <c r="E191" s="25">
        <v>12488756</v>
      </c>
      <c r="F191" s="26">
        <f t="shared" si="2"/>
        <v>4.6439995438848141E-3</v>
      </c>
      <c r="G191" s="27">
        <v>2701712965</v>
      </c>
      <c r="I191" s="22"/>
      <c r="J191" s="22"/>
      <c r="K191" s="22"/>
      <c r="L191" s="22"/>
      <c r="M191" s="22"/>
      <c r="N191" s="22"/>
      <c r="O191" s="22"/>
      <c r="P191" s="22"/>
      <c r="Q191" s="22"/>
      <c r="R191" s="22"/>
    </row>
    <row r="192" spans="1:18" x14ac:dyDescent="0.2">
      <c r="A192" s="23" t="s">
        <v>380</v>
      </c>
      <c r="B192" s="24" t="s">
        <v>381</v>
      </c>
      <c r="C192" s="24">
        <v>3</v>
      </c>
      <c r="D192" s="25">
        <v>1730904057</v>
      </c>
      <c r="E192" s="25">
        <v>-16904800</v>
      </c>
      <c r="F192" s="26">
        <f t="shared" si="2"/>
        <v>-9.766456974686033E-3</v>
      </c>
      <c r="G192" s="27">
        <v>1713999257</v>
      </c>
      <c r="I192" s="22"/>
      <c r="J192" s="22"/>
      <c r="K192" s="22"/>
      <c r="L192" s="22"/>
      <c r="M192" s="22"/>
      <c r="N192" s="22"/>
      <c r="O192" s="22"/>
      <c r="P192" s="22"/>
      <c r="Q192" s="22"/>
      <c r="R192" s="22"/>
    </row>
    <row r="193" spans="1:18" x14ac:dyDescent="0.2">
      <c r="A193" s="23" t="s">
        <v>382</v>
      </c>
      <c r="B193" s="24" t="s">
        <v>383</v>
      </c>
      <c r="C193" s="24">
        <v>3</v>
      </c>
      <c r="D193" s="25">
        <v>1028339692</v>
      </c>
      <c r="E193" s="25">
        <v>-15471932</v>
      </c>
      <c r="F193" s="26">
        <f t="shared" si="2"/>
        <v>-1.5045545864235687E-2</v>
      </c>
      <c r="G193" s="27">
        <v>1012867760</v>
      </c>
      <c r="I193" s="22"/>
      <c r="J193" s="22"/>
      <c r="K193" s="22"/>
      <c r="L193" s="22"/>
      <c r="M193" s="22"/>
      <c r="N193" s="22"/>
      <c r="O193" s="22"/>
      <c r="P193" s="22"/>
      <c r="Q193" s="22"/>
      <c r="R193" s="22"/>
    </row>
    <row r="194" spans="1:18" x14ac:dyDescent="0.2">
      <c r="A194" s="23" t="s">
        <v>384</v>
      </c>
      <c r="B194" s="24" t="s">
        <v>385</v>
      </c>
      <c r="C194" s="24">
        <v>3</v>
      </c>
      <c r="D194" s="25">
        <v>869700205</v>
      </c>
      <c r="E194" s="25">
        <v>-1141849</v>
      </c>
      <c r="F194" s="26">
        <f t="shared" si="2"/>
        <v>-1.3129225374852015E-3</v>
      </c>
      <c r="G194" s="27">
        <v>868558356</v>
      </c>
      <c r="I194" s="22"/>
      <c r="J194" s="22"/>
      <c r="K194" s="22"/>
      <c r="L194" s="22"/>
      <c r="M194" s="22"/>
      <c r="N194" s="22"/>
      <c r="O194" s="22"/>
      <c r="P194" s="22"/>
      <c r="Q194" s="22"/>
      <c r="R194" s="22"/>
    </row>
    <row r="195" spans="1:18" x14ac:dyDescent="0.2">
      <c r="A195" s="23" t="s">
        <v>386</v>
      </c>
      <c r="B195" s="24" t="s">
        <v>387</v>
      </c>
      <c r="C195" s="24">
        <v>3</v>
      </c>
      <c r="D195" s="25">
        <v>554794305</v>
      </c>
      <c r="E195" s="25">
        <v>-7614388</v>
      </c>
      <c r="F195" s="26">
        <f t="shared" si="2"/>
        <v>-1.3724704690326625E-2</v>
      </c>
      <c r="G195" s="27">
        <v>547179917</v>
      </c>
      <c r="I195" s="22"/>
      <c r="J195" s="22"/>
      <c r="K195" s="22"/>
      <c r="L195" s="22"/>
      <c r="M195" s="22"/>
      <c r="N195" s="22"/>
      <c r="O195" s="22"/>
      <c r="P195" s="22"/>
      <c r="Q195" s="22"/>
      <c r="R195" s="22"/>
    </row>
    <row r="196" spans="1:18" x14ac:dyDescent="0.2">
      <c r="A196" s="23" t="s">
        <v>388</v>
      </c>
      <c r="B196" s="24" t="s">
        <v>389</v>
      </c>
      <c r="C196" s="24">
        <v>3</v>
      </c>
      <c r="D196" s="25">
        <v>840851569</v>
      </c>
      <c r="E196" s="25">
        <v>-8445472</v>
      </c>
      <c r="F196" s="26">
        <f t="shared" si="2"/>
        <v>-1.0043951050771008E-2</v>
      </c>
      <c r="G196" s="27">
        <v>832406097</v>
      </c>
      <c r="I196" s="22"/>
      <c r="J196" s="22"/>
      <c r="K196" s="22"/>
      <c r="L196" s="22"/>
      <c r="M196" s="22"/>
      <c r="N196" s="22"/>
      <c r="O196" s="22"/>
      <c r="P196" s="22"/>
      <c r="Q196" s="22"/>
      <c r="R196" s="22"/>
    </row>
    <row r="197" spans="1:18" x14ac:dyDescent="0.2">
      <c r="A197" s="23" t="s">
        <v>390</v>
      </c>
      <c r="B197" s="24" t="s">
        <v>391</v>
      </c>
      <c r="C197" s="24">
        <v>3</v>
      </c>
      <c r="D197" s="25">
        <v>910177125</v>
      </c>
      <c r="E197" s="25">
        <v>2713949</v>
      </c>
      <c r="F197" s="26">
        <f t="shared" si="2"/>
        <v>2.9817811560579484E-3</v>
      </c>
      <c r="G197" s="27">
        <v>912891074</v>
      </c>
      <c r="I197" s="22"/>
      <c r="J197" s="22"/>
      <c r="K197" s="22"/>
      <c r="L197" s="22"/>
      <c r="M197" s="22"/>
      <c r="N197" s="22"/>
      <c r="O197" s="22"/>
      <c r="P197" s="22"/>
      <c r="Q197" s="22"/>
      <c r="R197" s="22"/>
    </row>
    <row r="198" spans="1:18" x14ac:dyDescent="0.2">
      <c r="A198" s="23" t="s">
        <v>392</v>
      </c>
      <c r="B198" s="24" t="s">
        <v>393</v>
      </c>
      <c r="C198" s="24">
        <v>3</v>
      </c>
      <c r="D198" s="25">
        <v>968081446</v>
      </c>
      <c r="E198" s="25">
        <v>6813505</v>
      </c>
      <c r="F198" s="26">
        <f t="shared" si="2"/>
        <v>7.0381526555979464E-3</v>
      </c>
      <c r="G198" s="27">
        <v>974894951</v>
      </c>
      <c r="I198" s="22"/>
      <c r="J198" s="22"/>
      <c r="K198" s="22"/>
      <c r="L198" s="22"/>
      <c r="M198" s="22"/>
      <c r="N198" s="22"/>
      <c r="O198" s="22"/>
      <c r="P198" s="22"/>
      <c r="Q198" s="22"/>
      <c r="R198" s="22"/>
    </row>
    <row r="199" spans="1:18" x14ac:dyDescent="0.2">
      <c r="A199" s="23" t="s">
        <v>394</v>
      </c>
      <c r="B199" s="24" t="s">
        <v>395</v>
      </c>
      <c r="C199" s="24">
        <v>3</v>
      </c>
      <c r="D199" s="25">
        <v>741698821</v>
      </c>
      <c r="E199" s="25">
        <v>14098769</v>
      </c>
      <c r="F199" s="26">
        <f t="shared" si="2"/>
        <v>1.9008752071347838E-2</v>
      </c>
      <c r="G199" s="27">
        <v>755797590</v>
      </c>
      <c r="I199" s="22"/>
      <c r="J199" s="22"/>
      <c r="K199" s="22"/>
      <c r="L199" s="22"/>
      <c r="M199" s="22"/>
      <c r="N199" s="22"/>
      <c r="O199" s="22"/>
      <c r="P199" s="22"/>
      <c r="Q199" s="22"/>
      <c r="R199" s="22"/>
    </row>
    <row r="200" spans="1:18" x14ac:dyDescent="0.2">
      <c r="A200" s="23" t="s">
        <v>396</v>
      </c>
      <c r="B200" s="24" t="s">
        <v>397</v>
      </c>
      <c r="C200" s="24">
        <v>3</v>
      </c>
      <c r="D200" s="25">
        <v>1101046530</v>
      </c>
      <c r="E200" s="25">
        <v>5665287</v>
      </c>
      <c r="F200" s="26">
        <f t="shared" ref="F200:F251" si="3">+E200/D200</f>
        <v>5.14536565498281E-3</v>
      </c>
      <c r="G200" s="27">
        <v>1106711817</v>
      </c>
      <c r="I200" s="22"/>
      <c r="J200" s="22"/>
      <c r="K200" s="22"/>
      <c r="L200" s="22"/>
      <c r="M200" s="22"/>
      <c r="N200" s="22"/>
      <c r="O200" s="22"/>
      <c r="P200" s="22"/>
      <c r="Q200" s="22"/>
      <c r="R200" s="22"/>
    </row>
    <row r="201" spans="1:18" x14ac:dyDescent="0.2">
      <c r="A201" s="23" t="s">
        <v>398</v>
      </c>
      <c r="B201" s="24" t="s">
        <v>399</v>
      </c>
      <c r="C201" s="24">
        <v>3</v>
      </c>
      <c r="D201" s="25">
        <v>921295045</v>
      </c>
      <c r="E201" s="25">
        <v>-1504427</v>
      </c>
      <c r="F201" s="26">
        <f t="shared" si="3"/>
        <v>-1.6329481073025852E-3</v>
      </c>
      <c r="G201" s="27">
        <v>919790618</v>
      </c>
      <c r="I201" s="22"/>
      <c r="J201" s="22"/>
      <c r="K201" s="22"/>
      <c r="L201" s="22"/>
      <c r="M201" s="22"/>
      <c r="N201" s="22"/>
      <c r="O201" s="22"/>
      <c r="P201" s="22"/>
      <c r="Q201" s="22"/>
      <c r="R201" s="22"/>
    </row>
    <row r="202" spans="1:18" x14ac:dyDescent="0.2">
      <c r="A202" s="23" t="s">
        <v>400</v>
      </c>
      <c r="B202" s="24" t="s">
        <v>401</v>
      </c>
      <c r="C202" s="24">
        <v>3</v>
      </c>
      <c r="D202" s="25">
        <v>695982370</v>
      </c>
      <c r="E202" s="25">
        <v>6856853</v>
      </c>
      <c r="F202" s="26">
        <f t="shared" si="3"/>
        <v>9.852049844308557E-3</v>
      </c>
      <c r="G202" s="27">
        <v>702839223</v>
      </c>
      <c r="I202" s="22"/>
      <c r="J202" s="22"/>
      <c r="K202" s="22"/>
      <c r="L202" s="22"/>
      <c r="M202" s="22"/>
      <c r="N202" s="22"/>
      <c r="O202" s="22"/>
      <c r="P202" s="22"/>
      <c r="Q202" s="22"/>
      <c r="R202" s="22"/>
    </row>
    <row r="203" spans="1:18" x14ac:dyDescent="0.2">
      <c r="A203" s="23" t="s">
        <v>402</v>
      </c>
      <c r="B203" s="24" t="s">
        <v>403</v>
      </c>
      <c r="C203" s="24">
        <v>3</v>
      </c>
      <c r="D203" s="25">
        <v>1458968679</v>
      </c>
      <c r="E203" s="25">
        <v>-12743345</v>
      </c>
      <c r="F203" s="26">
        <f t="shared" si="3"/>
        <v>-8.7344883981570389E-3</v>
      </c>
      <c r="G203" s="27">
        <v>1446225334</v>
      </c>
      <c r="I203" s="22"/>
      <c r="J203" s="22"/>
      <c r="K203" s="22"/>
      <c r="L203" s="22"/>
      <c r="M203" s="22"/>
      <c r="N203" s="22"/>
      <c r="O203" s="22"/>
      <c r="P203" s="22"/>
      <c r="Q203" s="22"/>
      <c r="R203" s="22"/>
    </row>
    <row r="204" spans="1:18" x14ac:dyDescent="0.2">
      <c r="A204" s="23" t="s">
        <v>404</v>
      </c>
      <c r="B204" s="24" t="s">
        <v>405</v>
      </c>
      <c r="C204" s="24">
        <v>3</v>
      </c>
      <c r="D204" s="25">
        <v>408146701</v>
      </c>
      <c r="E204" s="25">
        <v>4973384</v>
      </c>
      <c r="F204" s="26">
        <f t="shared" si="3"/>
        <v>1.2185285309950356E-2</v>
      </c>
      <c r="G204" s="27">
        <v>413120085</v>
      </c>
      <c r="I204" s="22"/>
      <c r="J204" s="22"/>
      <c r="K204" s="22"/>
      <c r="L204" s="22"/>
      <c r="M204" s="22"/>
      <c r="N204" s="22"/>
      <c r="O204" s="22"/>
      <c r="P204" s="22"/>
      <c r="Q204" s="22"/>
      <c r="R204" s="22"/>
    </row>
    <row r="205" spans="1:18" x14ac:dyDescent="0.2">
      <c r="A205" s="23" t="s">
        <v>406</v>
      </c>
      <c r="B205" s="24" t="s">
        <v>407</v>
      </c>
      <c r="C205" s="24">
        <v>3</v>
      </c>
      <c r="D205" s="25">
        <v>470208833</v>
      </c>
      <c r="E205" s="25">
        <v>6423488</v>
      </c>
      <c r="F205" s="26">
        <f t="shared" si="3"/>
        <v>1.3660925846537638E-2</v>
      </c>
      <c r="G205" s="27">
        <v>476632321</v>
      </c>
      <c r="I205" s="22"/>
      <c r="J205" s="22"/>
      <c r="K205" s="22"/>
      <c r="L205" s="22"/>
      <c r="M205" s="22"/>
      <c r="N205" s="22"/>
      <c r="O205" s="22"/>
      <c r="P205" s="22"/>
      <c r="Q205" s="22"/>
      <c r="R205" s="22"/>
    </row>
    <row r="206" spans="1:18" x14ac:dyDescent="0.2">
      <c r="A206" s="23" t="s">
        <v>408</v>
      </c>
      <c r="B206" s="24" t="s">
        <v>409</v>
      </c>
      <c r="C206" s="24">
        <v>3</v>
      </c>
      <c r="D206" s="25">
        <v>754291934</v>
      </c>
      <c r="E206" s="25">
        <v>7603305</v>
      </c>
      <c r="F206" s="26">
        <f t="shared" si="3"/>
        <v>1.0080056086082978E-2</v>
      </c>
      <c r="G206" s="27">
        <v>761895239</v>
      </c>
      <c r="I206" s="22"/>
      <c r="J206" s="22"/>
      <c r="K206" s="22"/>
      <c r="L206" s="22"/>
      <c r="M206" s="22"/>
      <c r="N206" s="22"/>
      <c r="O206" s="22"/>
      <c r="P206" s="22"/>
      <c r="Q206" s="22"/>
      <c r="R206" s="22"/>
    </row>
    <row r="207" spans="1:18" x14ac:dyDescent="0.2">
      <c r="A207" s="23" t="s">
        <v>410</v>
      </c>
      <c r="B207" s="24" t="s">
        <v>411</v>
      </c>
      <c r="C207" s="24">
        <v>3</v>
      </c>
      <c r="D207" s="25">
        <v>4535847241</v>
      </c>
      <c r="E207" s="25">
        <v>20348973</v>
      </c>
      <c r="F207" s="26">
        <f t="shared" si="3"/>
        <v>4.4862562425082341E-3</v>
      </c>
      <c r="G207" s="27">
        <v>4556196214</v>
      </c>
      <c r="I207" s="22"/>
      <c r="J207" s="22"/>
      <c r="K207" s="22"/>
      <c r="L207" s="22"/>
      <c r="M207" s="22"/>
      <c r="N207" s="22"/>
      <c r="O207" s="22"/>
      <c r="P207" s="22"/>
      <c r="Q207" s="22"/>
      <c r="R207" s="22"/>
    </row>
    <row r="208" spans="1:18" x14ac:dyDescent="0.2">
      <c r="A208" s="23" t="s">
        <v>412</v>
      </c>
      <c r="B208" s="24" t="s">
        <v>413</v>
      </c>
      <c r="C208" s="24">
        <v>3</v>
      </c>
      <c r="D208" s="25">
        <v>8736497436</v>
      </c>
      <c r="E208" s="25">
        <v>53246545</v>
      </c>
      <c r="F208" s="26">
        <f t="shared" si="3"/>
        <v>6.094724503734176E-3</v>
      </c>
      <c r="G208" s="27">
        <v>8789743981</v>
      </c>
      <c r="I208" s="22"/>
      <c r="J208" s="22"/>
      <c r="K208" s="22"/>
      <c r="L208" s="22"/>
      <c r="M208" s="22"/>
      <c r="N208" s="22"/>
      <c r="O208" s="22"/>
      <c r="P208" s="22"/>
      <c r="Q208" s="22"/>
      <c r="R208" s="22"/>
    </row>
    <row r="209" spans="1:18" x14ac:dyDescent="0.2">
      <c r="A209" s="23" t="s">
        <v>414</v>
      </c>
      <c r="B209" s="24" t="s">
        <v>415</v>
      </c>
      <c r="C209" s="24">
        <v>3</v>
      </c>
      <c r="D209" s="25">
        <v>4785676310</v>
      </c>
      <c r="E209" s="25">
        <v>22491060</v>
      </c>
      <c r="F209" s="26">
        <f t="shared" si="3"/>
        <v>4.6996617704802525E-3</v>
      </c>
      <c r="G209" s="27">
        <v>4808167370</v>
      </c>
      <c r="I209" s="22"/>
      <c r="J209" s="22"/>
      <c r="K209" s="22"/>
      <c r="L209" s="22"/>
      <c r="M209" s="22"/>
      <c r="N209" s="22"/>
      <c r="O209" s="22"/>
      <c r="P209" s="22"/>
      <c r="Q209" s="22"/>
      <c r="R209" s="22"/>
    </row>
    <row r="210" spans="1:18" x14ac:dyDescent="0.2">
      <c r="A210" s="23" t="s">
        <v>416</v>
      </c>
      <c r="B210" s="24" t="s">
        <v>417</v>
      </c>
      <c r="C210" s="24">
        <v>3</v>
      </c>
      <c r="D210" s="25">
        <v>3029398208</v>
      </c>
      <c r="E210" s="25">
        <v>30756891</v>
      </c>
      <c r="F210" s="26">
        <f t="shared" si="3"/>
        <v>1.0152805570022969E-2</v>
      </c>
      <c r="G210" s="27">
        <v>3060155099</v>
      </c>
      <c r="I210" s="22"/>
      <c r="J210" s="22"/>
      <c r="K210" s="22"/>
      <c r="L210" s="22"/>
      <c r="M210" s="22"/>
      <c r="N210" s="22"/>
      <c r="O210" s="22"/>
      <c r="P210" s="22"/>
      <c r="Q210" s="22"/>
      <c r="R210" s="22"/>
    </row>
    <row r="211" spans="1:18" x14ac:dyDescent="0.2">
      <c r="A211" s="23" t="s">
        <v>418</v>
      </c>
      <c r="B211" s="24" t="s">
        <v>419</v>
      </c>
      <c r="C211" s="24">
        <v>3</v>
      </c>
      <c r="D211" s="25">
        <v>1323707050</v>
      </c>
      <c r="E211" s="25">
        <v>41114405</v>
      </c>
      <c r="F211" s="26">
        <f t="shared" si="3"/>
        <v>3.1060048369463623E-2</v>
      </c>
      <c r="G211" s="27">
        <v>1364821455</v>
      </c>
      <c r="I211" s="22"/>
      <c r="J211" s="22"/>
      <c r="K211" s="22"/>
      <c r="L211" s="22"/>
      <c r="M211" s="22"/>
      <c r="N211" s="22"/>
      <c r="O211" s="22"/>
      <c r="P211" s="22"/>
      <c r="Q211" s="22"/>
      <c r="R211" s="22"/>
    </row>
    <row r="212" spans="1:18" x14ac:dyDescent="0.2">
      <c r="A212" s="23" t="s">
        <v>420</v>
      </c>
      <c r="B212" s="24" t="s">
        <v>421</v>
      </c>
      <c r="C212" s="24">
        <v>3</v>
      </c>
      <c r="D212" s="25">
        <v>419110382</v>
      </c>
      <c r="E212" s="25">
        <v>12992231</v>
      </c>
      <c r="F212" s="26">
        <f t="shared" si="3"/>
        <v>3.0999544649791089E-2</v>
      </c>
      <c r="G212" s="27">
        <v>432102613</v>
      </c>
      <c r="I212" s="22"/>
      <c r="J212" s="22"/>
      <c r="K212" s="22"/>
      <c r="L212" s="22"/>
      <c r="M212" s="22"/>
      <c r="N212" s="22"/>
      <c r="O212" s="22"/>
      <c r="P212" s="22"/>
      <c r="Q212" s="22"/>
      <c r="R212" s="22"/>
    </row>
    <row r="213" spans="1:18" x14ac:dyDescent="0.2">
      <c r="A213" s="23" t="s">
        <v>422</v>
      </c>
      <c r="B213" s="24" t="s">
        <v>423</v>
      </c>
      <c r="C213" s="24">
        <v>3</v>
      </c>
      <c r="D213" s="25">
        <v>1307124594</v>
      </c>
      <c r="E213" s="25">
        <v>33830003</v>
      </c>
      <c r="F213" s="26">
        <f t="shared" si="3"/>
        <v>2.5881238219590871E-2</v>
      </c>
      <c r="G213" s="27">
        <v>1340954597</v>
      </c>
      <c r="I213" s="22"/>
      <c r="J213" s="22"/>
      <c r="K213" s="22"/>
      <c r="L213" s="22"/>
      <c r="M213" s="22"/>
      <c r="N213" s="22"/>
      <c r="O213" s="22"/>
      <c r="P213" s="22"/>
      <c r="Q213" s="22"/>
      <c r="R213" s="22"/>
    </row>
    <row r="214" spans="1:18" x14ac:dyDescent="0.2">
      <c r="A214" s="23" t="s">
        <v>424</v>
      </c>
      <c r="B214" s="24" t="s">
        <v>425</v>
      </c>
      <c r="C214" s="24">
        <v>3</v>
      </c>
      <c r="D214" s="25">
        <v>495480144</v>
      </c>
      <c r="E214" s="25">
        <v>8994961</v>
      </c>
      <c r="F214" s="26">
        <f t="shared" si="3"/>
        <v>1.8154029195567523E-2</v>
      </c>
      <c r="G214" s="27">
        <v>504475105</v>
      </c>
      <c r="I214" s="22"/>
      <c r="J214" s="22"/>
      <c r="K214" s="22"/>
      <c r="L214" s="22"/>
      <c r="M214" s="22"/>
      <c r="N214" s="22"/>
      <c r="O214" s="22"/>
      <c r="P214" s="22"/>
      <c r="Q214" s="22"/>
      <c r="R214" s="22"/>
    </row>
    <row r="215" spans="1:18" x14ac:dyDescent="0.2">
      <c r="A215" s="23" t="s">
        <v>426</v>
      </c>
      <c r="B215" s="24" t="s">
        <v>427</v>
      </c>
      <c r="C215" s="24">
        <v>3</v>
      </c>
      <c r="D215" s="25">
        <v>351878821</v>
      </c>
      <c r="E215" s="25">
        <v>7855003</v>
      </c>
      <c r="F215" s="26">
        <f t="shared" si="3"/>
        <v>2.232303432663826E-2</v>
      </c>
      <c r="G215" s="27">
        <v>359733824</v>
      </c>
      <c r="I215" s="22"/>
      <c r="J215" s="22"/>
      <c r="K215" s="22"/>
      <c r="L215" s="22"/>
      <c r="M215" s="22"/>
      <c r="N215" s="22"/>
      <c r="O215" s="22"/>
      <c r="P215" s="22"/>
      <c r="Q215" s="22"/>
      <c r="R215" s="22"/>
    </row>
    <row r="216" spans="1:18" x14ac:dyDescent="0.2">
      <c r="A216" s="23" t="s">
        <v>428</v>
      </c>
      <c r="B216" s="24" t="s">
        <v>429</v>
      </c>
      <c r="C216" s="24">
        <v>3</v>
      </c>
      <c r="D216" s="25">
        <v>57355698</v>
      </c>
      <c r="E216" s="25">
        <v>565274</v>
      </c>
      <c r="F216" s="26">
        <f t="shared" si="3"/>
        <v>9.855585751916052E-3</v>
      </c>
      <c r="G216" s="27">
        <v>57920972</v>
      </c>
      <c r="I216" s="22"/>
      <c r="J216" s="22"/>
      <c r="K216" s="22"/>
      <c r="L216" s="22"/>
      <c r="M216" s="22"/>
      <c r="N216" s="22"/>
      <c r="O216" s="22"/>
      <c r="P216" s="22"/>
      <c r="Q216" s="22"/>
      <c r="R216" s="22"/>
    </row>
    <row r="217" spans="1:18" x14ac:dyDescent="0.2">
      <c r="A217" s="23" t="s">
        <v>430</v>
      </c>
      <c r="B217" s="24" t="s">
        <v>431</v>
      </c>
      <c r="C217" s="24">
        <v>3</v>
      </c>
      <c r="D217" s="25">
        <v>451955004</v>
      </c>
      <c r="E217" s="25">
        <v>3339496</v>
      </c>
      <c r="F217" s="26">
        <f t="shared" si="3"/>
        <v>7.3890010519719789E-3</v>
      </c>
      <c r="G217" s="27">
        <v>455294500</v>
      </c>
      <c r="I217" s="22"/>
      <c r="J217" s="22"/>
      <c r="K217" s="22"/>
      <c r="L217" s="22"/>
      <c r="M217" s="22"/>
      <c r="N217" s="22"/>
      <c r="O217" s="22"/>
      <c r="P217" s="22"/>
      <c r="Q217" s="22"/>
      <c r="R217" s="22"/>
    </row>
    <row r="218" spans="1:18" x14ac:dyDescent="0.2">
      <c r="A218" s="23" t="s">
        <v>432</v>
      </c>
      <c r="B218" s="24" t="s">
        <v>433</v>
      </c>
      <c r="C218" s="24">
        <v>3</v>
      </c>
      <c r="D218" s="25">
        <v>965652213</v>
      </c>
      <c r="E218" s="25">
        <v>10907164</v>
      </c>
      <c r="F218" s="26">
        <f t="shared" si="3"/>
        <v>1.1295126602687132E-2</v>
      </c>
      <c r="G218" s="27">
        <v>976559377</v>
      </c>
      <c r="I218" s="22"/>
      <c r="J218" s="22"/>
      <c r="K218" s="22"/>
      <c r="L218" s="22"/>
      <c r="M218" s="22"/>
      <c r="N218" s="22"/>
      <c r="O218" s="22"/>
      <c r="P218" s="22"/>
      <c r="Q218" s="22"/>
      <c r="R218" s="22"/>
    </row>
    <row r="219" spans="1:18" x14ac:dyDescent="0.2">
      <c r="A219" s="23" t="s">
        <v>434</v>
      </c>
      <c r="B219" s="24" t="s">
        <v>435</v>
      </c>
      <c r="C219" s="24">
        <v>3</v>
      </c>
      <c r="D219" s="25">
        <v>361318099</v>
      </c>
      <c r="E219" s="25">
        <v>2913891</v>
      </c>
      <c r="F219" s="26">
        <f t="shared" si="3"/>
        <v>8.0646140009720362E-3</v>
      </c>
      <c r="G219" s="27">
        <v>364231990</v>
      </c>
      <c r="I219" s="22"/>
      <c r="J219" s="22"/>
      <c r="K219" s="22"/>
      <c r="L219" s="22"/>
      <c r="M219" s="22"/>
      <c r="N219" s="22"/>
      <c r="O219" s="22"/>
      <c r="P219" s="22"/>
      <c r="Q219" s="22"/>
      <c r="R219" s="22"/>
    </row>
    <row r="220" spans="1:18" x14ac:dyDescent="0.2">
      <c r="A220" s="23" t="s">
        <v>436</v>
      </c>
      <c r="B220" s="24" t="s">
        <v>437</v>
      </c>
      <c r="C220" s="24">
        <v>3</v>
      </c>
      <c r="D220" s="25">
        <v>1842347405</v>
      </c>
      <c r="E220" s="25">
        <v>22528143</v>
      </c>
      <c r="F220" s="26">
        <f t="shared" si="3"/>
        <v>1.2227955997256663E-2</v>
      </c>
      <c r="G220" s="27">
        <v>1864875548</v>
      </c>
      <c r="I220" s="22"/>
      <c r="J220" s="22"/>
      <c r="K220" s="22"/>
      <c r="L220" s="22"/>
      <c r="M220" s="22"/>
      <c r="N220" s="22"/>
      <c r="O220" s="22"/>
      <c r="P220" s="22"/>
      <c r="Q220" s="22"/>
      <c r="R220" s="22"/>
    </row>
    <row r="221" spans="1:18" x14ac:dyDescent="0.2">
      <c r="A221" s="23" t="s">
        <v>438</v>
      </c>
      <c r="B221" s="24" t="s">
        <v>439</v>
      </c>
      <c r="C221" s="24">
        <v>3</v>
      </c>
      <c r="D221" s="25">
        <v>792030552</v>
      </c>
      <c r="E221" s="25">
        <v>12485433</v>
      </c>
      <c r="F221" s="26">
        <f t="shared" si="3"/>
        <v>1.5763827504472326E-2</v>
      </c>
      <c r="G221" s="27">
        <v>804515985</v>
      </c>
      <c r="I221" s="22"/>
      <c r="J221" s="22"/>
      <c r="K221" s="22"/>
      <c r="L221" s="22"/>
      <c r="M221" s="22"/>
      <c r="N221" s="22"/>
      <c r="O221" s="22"/>
      <c r="P221" s="22"/>
      <c r="Q221" s="22"/>
      <c r="R221" s="22"/>
    </row>
    <row r="222" spans="1:18" x14ac:dyDescent="0.2">
      <c r="A222" s="23" t="s">
        <v>440</v>
      </c>
      <c r="B222" s="24" t="s">
        <v>441</v>
      </c>
      <c r="C222" s="24">
        <v>3</v>
      </c>
      <c r="D222" s="25">
        <v>1896782132</v>
      </c>
      <c r="E222" s="25">
        <v>41823831</v>
      </c>
      <c r="F222" s="26">
        <f t="shared" si="3"/>
        <v>2.2049886644545848E-2</v>
      </c>
      <c r="G222" s="27">
        <v>1938605963</v>
      </c>
      <c r="I222" s="22"/>
      <c r="J222" s="22"/>
      <c r="K222" s="22"/>
      <c r="L222" s="22"/>
      <c r="M222" s="22"/>
      <c r="N222" s="22"/>
      <c r="O222" s="22"/>
      <c r="P222" s="22"/>
      <c r="Q222" s="22"/>
      <c r="R222" s="22"/>
    </row>
    <row r="223" spans="1:18" x14ac:dyDescent="0.2">
      <c r="A223" s="23" t="s">
        <v>442</v>
      </c>
      <c r="B223" s="24" t="s">
        <v>443</v>
      </c>
      <c r="C223" s="24">
        <v>3</v>
      </c>
      <c r="D223" s="25">
        <v>1646029327</v>
      </c>
      <c r="E223" s="25">
        <v>25372667</v>
      </c>
      <c r="F223" s="26">
        <f t="shared" si="3"/>
        <v>1.5414468371741229E-2</v>
      </c>
      <c r="G223" s="27">
        <v>1671401994</v>
      </c>
      <c r="I223" s="22"/>
      <c r="J223" s="22"/>
      <c r="K223" s="22"/>
      <c r="L223" s="22"/>
      <c r="M223" s="22"/>
      <c r="N223" s="22"/>
      <c r="O223" s="22"/>
      <c r="P223" s="22"/>
      <c r="Q223" s="22"/>
      <c r="R223" s="22"/>
    </row>
    <row r="224" spans="1:18" x14ac:dyDescent="0.2">
      <c r="A224" s="23" t="s">
        <v>444</v>
      </c>
      <c r="B224" s="24" t="s">
        <v>445</v>
      </c>
      <c r="C224" s="24">
        <v>3</v>
      </c>
      <c r="D224" s="25">
        <v>201304224</v>
      </c>
      <c r="E224" s="25">
        <v>2267643</v>
      </c>
      <c r="F224" s="26">
        <f t="shared" si="3"/>
        <v>1.1264756173223667E-2</v>
      </c>
      <c r="G224" s="27">
        <v>203571867</v>
      </c>
      <c r="I224" s="22"/>
      <c r="J224" s="22"/>
      <c r="K224" s="22"/>
      <c r="L224" s="22"/>
      <c r="M224" s="22"/>
      <c r="N224" s="22"/>
      <c r="O224" s="22"/>
      <c r="P224" s="22"/>
      <c r="Q224" s="22"/>
      <c r="R224" s="22"/>
    </row>
    <row r="225" spans="1:18" x14ac:dyDescent="0.2">
      <c r="A225" s="23" t="s">
        <v>446</v>
      </c>
      <c r="B225" s="24" t="s">
        <v>447</v>
      </c>
      <c r="C225" s="24">
        <v>3</v>
      </c>
      <c r="D225" s="25">
        <v>1031365547</v>
      </c>
      <c r="E225" s="25">
        <v>13436335</v>
      </c>
      <c r="F225" s="26">
        <f t="shared" si="3"/>
        <v>1.3027713635658222E-2</v>
      </c>
      <c r="G225" s="27">
        <v>1044801882</v>
      </c>
      <c r="I225" s="22"/>
      <c r="J225" s="22"/>
      <c r="K225" s="22"/>
      <c r="L225" s="22"/>
      <c r="M225" s="22"/>
      <c r="N225" s="22"/>
      <c r="O225" s="22"/>
      <c r="P225" s="22"/>
      <c r="Q225" s="22"/>
      <c r="R225" s="22"/>
    </row>
    <row r="226" spans="1:18" x14ac:dyDescent="0.2">
      <c r="A226" s="23" t="s">
        <v>448</v>
      </c>
      <c r="B226" s="24" t="s">
        <v>449</v>
      </c>
      <c r="C226" s="24">
        <v>3</v>
      </c>
      <c r="D226" s="25">
        <v>665774263</v>
      </c>
      <c r="E226" s="25">
        <v>16827033</v>
      </c>
      <c r="F226" s="26">
        <f t="shared" si="3"/>
        <v>2.5274381926656122E-2</v>
      </c>
      <c r="G226" s="27">
        <v>682601296</v>
      </c>
      <c r="I226" s="22"/>
      <c r="J226" s="22"/>
      <c r="K226" s="22"/>
      <c r="L226" s="22"/>
      <c r="M226" s="22"/>
      <c r="N226" s="22"/>
      <c r="O226" s="22"/>
      <c r="P226" s="22"/>
      <c r="Q226" s="22"/>
      <c r="R226" s="22"/>
    </row>
    <row r="227" spans="1:18" x14ac:dyDescent="0.2">
      <c r="A227" s="23" t="s">
        <v>450</v>
      </c>
      <c r="B227" s="24" t="s">
        <v>451</v>
      </c>
      <c r="C227" s="24">
        <v>3</v>
      </c>
      <c r="D227" s="25">
        <v>275950449</v>
      </c>
      <c r="E227" s="25">
        <v>3790184</v>
      </c>
      <c r="F227" s="26">
        <f t="shared" si="3"/>
        <v>1.3735016607999794E-2</v>
      </c>
      <c r="G227" s="27">
        <v>279740633</v>
      </c>
      <c r="I227" s="22"/>
      <c r="J227" s="22"/>
      <c r="K227" s="22"/>
      <c r="L227" s="22"/>
      <c r="M227" s="22"/>
      <c r="N227" s="22"/>
      <c r="O227" s="22"/>
      <c r="P227" s="22"/>
      <c r="Q227" s="22"/>
      <c r="R227" s="22"/>
    </row>
    <row r="228" spans="1:18" x14ac:dyDescent="0.2">
      <c r="A228" s="23" t="s">
        <v>452</v>
      </c>
      <c r="B228" s="24" t="s">
        <v>453</v>
      </c>
      <c r="C228" s="24">
        <v>3</v>
      </c>
      <c r="D228" s="25">
        <v>570858806</v>
      </c>
      <c r="E228" s="25">
        <v>-1338903</v>
      </c>
      <c r="F228" s="26">
        <f t="shared" si="3"/>
        <v>-2.3454188425009598E-3</v>
      </c>
      <c r="G228" s="27">
        <v>569519903</v>
      </c>
      <c r="I228" s="22"/>
      <c r="J228" s="22"/>
      <c r="K228" s="22"/>
      <c r="L228" s="22"/>
      <c r="M228" s="22"/>
      <c r="N228" s="22"/>
      <c r="O228" s="22"/>
      <c r="P228" s="22"/>
      <c r="Q228" s="22"/>
      <c r="R228" s="22"/>
    </row>
    <row r="229" spans="1:18" x14ac:dyDescent="0.2">
      <c r="A229" s="23" t="s">
        <v>454</v>
      </c>
      <c r="B229" s="24" t="s">
        <v>455</v>
      </c>
      <c r="C229" s="24">
        <v>3</v>
      </c>
      <c r="D229" s="25">
        <v>685202351</v>
      </c>
      <c r="E229" s="25">
        <v>-15265683</v>
      </c>
      <c r="F229" s="26">
        <f t="shared" si="3"/>
        <v>-2.2279087305700152E-2</v>
      </c>
      <c r="G229" s="27">
        <v>669936668</v>
      </c>
      <c r="I229" s="22"/>
      <c r="J229" s="22"/>
      <c r="K229" s="22"/>
      <c r="L229" s="22"/>
      <c r="M229" s="22"/>
      <c r="N229" s="22"/>
      <c r="O229" s="22"/>
      <c r="P229" s="22"/>
      <c r="Q229" s="22"/>
      <c r="R229" s="22"/>
    </row>
    <row r="230" spans="1:18" x14ac:dyDescent="0.2">
      <c r="A230" s="23" t="s">
        <v>456</v>
      </c>
      <c r="B230" s="24" t="s">
        <v>457</v>
      </c>
      <c r="C230" s="24">
        <v>3</v>
      </c>
      <c r="D230" s="25">
        <v>562092478</v>
      </c>
      <c r="E230" s="25">
        <v>-8588441</v>
      </c>
      <c r="F230" s="26">
        <f t="shared" si="3"/>
        <v>-1.5279409236285848E-2</v>
      </c>
      <c r="G230" s="27">
        <v>553504037</v>
      </c>
      <c r="I230" s="22"/>
      <c r="J230" s="22"/>
      <c r="K230" s="22"/>
      <c r="L230" s="22"/>
      <c r="M230" s="22"/>
      <c r="N230" s="22"/>
      <c r="O230" s="22"/>
      <c r="P230" s="22"/>
      <c r="Q230" s="22"/>
      <c r="R230" s="22"/>
    </row>
    <row r="231" spans="1:18" x14ac:dyDescent="0.2">
      <c r="A231" s="23" t="s">
        <v>458</v>
      </c>
      <c r="B231" s="24" t="s">
        <v>459</v>
      </c>
      <c r="C231" s="24">
        <v>3</v>
      </c>
      <c r="D231" s="25">
        <v>931906762</v>
      </c>
      <c r="E231" s="25">
        <v>-10232813</v>
      </c>
      <c r="F231" s="26">
        <f t="shared" si="3"/>
        <v>-1.0980511588990917E-2</v>
      </c>
      <c r="G231" s="27">
        <v>921673949</v>
      </c>
      <c r="I231" s="22"/>
      <c r="J231" s="22"/>
      <c r="K231" s="22"/>
      <c r="L231" s="22"/>
      <c r="M231" s="22"/>
      <c r="N231" s="22"/>
      <c r="O231" s="22"/>
      <c r="P231" s="22"/>
      <c r="Q231" s="22"/>
      <c r="R231" s="22"/>
    </row>
    <row r="232" spans="1:18" x14ac:dyDescent="0.2">
      <c r="A232" s="23" t="s">
        <v>460</v>
      </c>
      <c r="B232" s="24" t="s">
        <v>461</v>
      </c>
      <c r="C232" s="24">
        <v>3</v>
      </c>
      <c r="D232" s="25">
        <v>913635979</v>
      </c>
      <c r="E232" s="25">
        <v>-15118306</v>
      </c>
      <c r="F232" s="26">
        <f t="shared" si="3"/>
        <v>-1.654740656836589E-2</v>
      </c>
      <c r="G232" s="27">
        <v>898517673</v>
      </c>
      <c r="I232" s="22"/>
      <c r="J232" s="22"/>
      <c r="K232" s="22"/>
      <c r="L232" s="22"/>
      <c r="M232" s="22"/>
      <c r="N232" s="22"/>
      <c r="O232" s="22"/>
      <c r="P232" s="22"/>
      <c r="Q232" s="22"/>
      <c r="R232" s="22"/>
    </row>
    <row r="233" spans="1:18" x14ac:dyDescent="0.2">
      <c r="A233" s="23" t="s">
        <v>462</v>
      </c>
      <c r="B233" s="24" t="s">
        <v>463</v>
      </c>
      <c r="C233" s="24">
        <v>3</v>
      </c>
      <c r="D233" s="25">
        <v>360563538</v>
      </c>
      <c r="E233" s="25">
        <v>-4221935</v>
      </c>
      <c r="F233" s="26">
        <f t="shared" si="3"/>
        <v>-1.1709267729672655E-2</v>
      </c>
      <c r="G233" s="27">
        <v>356341603</v>
      </c>
      <c r="I233" s="22"/>
      <c r="J233" s="22"/>
      <c r="K233" s="22"/>
      <c r="L233" s="22"/>
      <c r="M233" s="22"/>
      <c r="N233" s="22"/>
      <c r="O233" s="22"/>
      <c r="P233" s="22"/>
      <c r="Q233" s="22"/>
      <c r="R233" s="22"/>
    </row>
    <row r="234" spans="1:18" x14ac:dyDescent="0.2">
      <c r="A234" s="23" t="s">
        <v>464</v>
      </c>
      <c r="B234" s="24" t="s">
        <v>465</v>
      </c>
      <c r="C234" s="24">
        <v>3</v>
      </c>
      <c r="D234" s="25">
        <v>666079250</v>
      </c>
      <c r="E234" s="25">
        <v>7785956</v>
      </c>
      <c r="F234" s="26">
        <f t="shared" si="3"/>
        <v>1.1689233676022785E-2</v>
      </c>
      <c r="G234" s="27">
        <v>673865206</v>
      </c>
      <c r="I234" s="22"/>
      <c r="J234" s="22"/>
      <c r="K234" s="22"/>
      <c r="L234" s="22"/>
      <c r="M234" s="22"/>
      <c r="N234" s="22"/>
      <c r="O234" s="22"/>
      <c r="P234" s="22"/>
      <c r="Q234" s="22"/>
      <c r="R234" s="22"/>
    </row>
    <row r="235" spans="1:18" x14ac:dyDescent="0.2">
      <c r="A235" s="23" t="s">
        <v>466</v>
      </c>
      <c r="B235" s="24" t="s">
        <v>467</v>
      </c>
      <c r="C235" s="24">
        <v>3</v>
      </c>
      <c r="D235" s="25">
        <v>196575845</v>
      </c>
      <c r="E235" s="25">
        <v>4408049</v>
      </c>
      <c r="F235" s="26">
        <f t="shared" si="3"/>
        <v>2.2424164067563847E-2</v>
      </c>
      <c r="G235" s="27">
        <v>200983894</v>
      </c>
      <c r="I235" s="22"/>
      <c r="J235" s="22"/>
      <c r="K235" s="22"/>
      <c r="L235" s="22"/>
      <c r="M235" s="22"/>
      <c r="N235" s="22"/>
      <c r="O235" s="22"/>
      <c r="P235" s="22"/>
      <c r="Q235" s="22"/>
      <c r="R235" s="22"/>
    </row>
    <row r="236" spans="1:18" x14ac:dyDescent="0.2">
      <c r="A236" s="23" t="s">
        <v>468</v>
      </c>
      <c r="B236" s="24" t="s">
        <v>469</v>
      </c>
      <c r="C236" s="24">
        <v>3</v>
      </c>
      <c r="D236" s="25">
        <v>21277553</v>
      </c>
      <c r="E236" s="25">
        <v>550989</v>
      </c>
      <c r="F236" s="26">
        <f t="shared" si="3"/>
        <v>2.5895317943750391E-2</v>
      </c>
      <c r="G236" s="27">
        <v>21828542</v>
      </c>
      <c r="I236" s="22"/>
      <c r="J236" s="22"/>
      <c r="K236" s="22"/>
      <c r="L236" s="22"/>
      <c r="M236" s="22"/>
      <c r="N236" s="22"/>
      <c r="O236" s="22"/>
      <c r="P236" s="22"/>
      <c r="Q236" s="22"/>
      <c r="R236" s="22"/>
    </row>
    <row r="237" spans="1:18" x14ac:dyDescent="0.2">
      <c r="A237" s="23" t="s">
        <v>470</v>
      </c>
      <c r="B237" s="24" t="s">
        <v>471</v>
      </c>
      <c r="C237" s="24">
        <v>3</v>
      </c>
      <c r="D237" s="25">
        <v>123872740</v>
      </c>
      <c r="E237" s="25">
        <v>2571657</v>
      </c>
      <c r="F237" s="26">
        <f t="shared" si="3"/>
        <v>2.0760475630070021E-2</v>
      </c>
      <c r="G237" s="27">
        <v>126444397</v>
      </c>
      <c r="I237" s="22"/>
      <c r="J237" s="22"/>
      <c r="K237" s="22"/>
      <c r="L237" s="22"/>
      <c r="M237" s="22"/>
      <c r="N237" s="22"/>
      <c r="O237" s="22"/>
      <c r="P237" s="22"/>
      <c r="Q237" s="22"/>
      <c r="R237" s="22"/>
    </row>
    <row r="238" spans="1:18" x14ac:dyDescent="0.2">
      <c r="A238" s="23" t="s">
        <v>472</v>
      </c>
      <c r="B238" s="24" t="s">
        <v>473</v>
      </c>
      <c r="C238" s="24">
        <v>3</v>
      </c>
      <c r="D238" s="25">
        <v>879398218</v>
      </c>
      <c r="E238" s="25">
        <v>-6685469</v>
      </c>
      <c r="F238" s="26">
        <f t="shared" si="3"/>
        <v>-7.6023226601534917E-3</v>
      </c>
      <c r="G238" s="27">
        <v>872712749</v>
      </c>
      <c r="I238" s="22"/>
      <c r="J238" s="22"/>
      <c r="K238" s="22"/>
      <c r="L238" s="22"/>
      <c r="M238" s="22"/>
      <c r="N238" s="22"/>
      <c r="O238" s="22"/>
      <c r="P238" s="22"/>
      <c r="Q238" s="22"/>
      <c r="R238" s="22"/>
    </row>
    <row r="239" spans="1:18" x14ac:dyDescent="0.2">
      <c r="A239" s="23" t="s">
        <v>474</v>
      </c>
      <c r="B239" s="24" t="s">
        <v>475</v>
      </c>
      <c r="C239" s="24">
        <v>3</v>
      </c>
      <c r="D239" s="25">
        <v>170267872</v>
      </c>
      <c r="E239" s="25">
        <v>-511241</v>
      </c>
      <c r="F239" s="26">
        <f t="shared" si="3"/>
        <v>-3.002568799356346E-3</v>
      </c>
      <c r="G239" s="27">
        <v>169756631</v>
      </c>
      <c r="I239" s="22"/>
      <c r="J239" s="22"/>
      <c r="K239" s="22"/>
      <c r="L239" s="22"/>
      <c r="M239" s="22"/>
      <c r="N239" s="22"/>
      <c r="O239" s="22"/>
      <c r="P239" s="22"/>
      <c r="Q239" s="22"/>
      <c r="R239" s="22"/>
    </row>
    <row r="240" spans="1:18" x14ac:dyDescent="0.2">
      <c r="A240" s="23" t="s">
        <v>476</v>
      </c>
      <c r="B240" s="24" t="s">
        <v>477</v>
      </c>
      <c r="C240" s="24">
        <v>3</v>
      </c>
      <c r="D240" s="25">
        <v>2632040875</v>
      </c>
      <c r="E240" s="25">
        <v>45300895</v>
      </c>
      <c r="F240" s="26">
        <f t="shared" si="3"/>
        <v>1.7211318954155681E-2</v>
      </c>
      <c r="G240" s="27">
        <v>2677341770</v>
      </c>
      <c r="I240" s="22"/>
      <c r="J240" s="22"/>
      <c r="K240" s="22"/>
      <c r="L240" s="22"/>
      <c r="M240" s="22"/>
      <c r="N240" s="22"/>
      <c r="O240" s="22"/>
      <c r="P240" s="22"/>
      <c r="Q240" s="22"/>
      <c r="R240" s="22"/>
    </row>
    <row r="241" spans="1:18" x14ac:dyDescent="0.2">
      <c r="A241" s="23" t="s">
        <v>478</v>
      </c>
      <c r="B241" s="24" t="s">
        <v>479</v>
      </c>
      <c r="C241" s="24">
        <v>3</v>
      </c>
      <c r="D241" s="25">
        <v>624189293</v>
      </c>
      <c r="E241" s="25">
        <v>13598586</v>
      </c>
      <c r="F241" s="26">
        <f t="shared" si="3"/>
        <v>2.1785996896297292E-2</v>
      </c>
      <c r="G241" s="27">
        <v>637787879</v>
      </c>
      <c r="I241" s="22"/>
      <c r="J241" s="22"/>
      <c r="K241" s="22"/>
      <c r="L241" s="22"/>
      <c r="M241" s="22"/>
      <c r="N241" s="22"/>
      <c r="O241" s="22"/>
      <c r="P241" s="22"/>
      <c r="Q241" s="22"/>
      <c r="R241" s="22"/>
    </row>
    <row r="242" spans="1:18" x14ac:dyDescent="0.2">
      <c r="A242" s="23" t="s">
        <v>480</v>
      </c>
      <c r="B242" s="24" t="s">
        <v>481</v>
      </c>
      <c r="C242" s="24">
        <v>3</v>
      </c>
      <c r="D242" s="25">
        <v>881954215</v>
      </c>
      <c r="E242" s="25">
        <v>-2104752</v>
      </c>
      <c r="F242" s="26">
        <f t="shared" si="3"/>
        <v>-2.3864640184298003E-3</v>
      </c>
      <c r="G242" s="27">
        <v>879849463</v>
      </c>
      <c r="I242" s="22"/>
      <c r="J242" s="22"/>
      <c r="K242" s="22"/>
      <c r="L242" s="22"/>
      <c r="M242" s="22"/>
      <c r="N242" s="22"/>
      <c r="O242" s="22"/>
      <c r="P242" s="22"/>
      <c r="Q242" s="22"/>
      <c r="R242" s="22"/>
    </row>
    <row r="243" spans="1:18" x14ac:dyDescent="0.2">
      <c r="A243" s="23" t="s">
        <v>482</v>
      </c>
      <c r="B243" s="24" t="s">
        <v>483</v>
      </c>
      <c r="C243" s="24">
        <v>3</v>
      </c>
      <c r="D243" s="25">
        <v>1184196049</v>
      </c>
      <c r="E243" s="25">
        <v>-16806233</v>
      </c>
      <c r="F243" s="26">
        <f t="shared" si="3"/>
        <v>-1.4192103591455235E-2</v>
      </c>
      <c r="G243" s="27">
        <v>1167389816</v>
      </c>
      <c r="I243" s="22"/>
      <c r="J243" s="22"/>
      <c r="K243" s="22"/>
      <c r="L243" s="22"/>
      <c r="M243" s="22"/>
      <c r="N243" s="22"/>
      <c r="O243" s="22"/>
      <c r="P243" s="22"/>
      <c r="Q243" s="22"/>
      <c r="R243" s="22"/>
    </row>
    <row r="244" spans="1:18" x14ac:dyDescent="0.2">
      <c r="A244" s="23" t="s">
        <v>484</v>
      </c>
      <c r="B244" s="24" t="s">
        <v>485</v>
      </c>
      <c r="C244" s="24">
        <v>3</v>
      </c>
      <c r="D244" s="25">
        <v>620267372</v>
      </c>
      <c r="E244" s="25">
        <v>-710882</v>
      </c>
      <c r="F244" s="26">
        <f t="shared" si="3"/>
        <v>-1.1460896253623993E-3</v>
      </c>
      <c r="G244" s="27">
        <v>619556490</v>
      </c>
      <c r="I244" s="22"/>
      <c r="J244" s="22"/>
      <c r="K244" s="22"/>
      <c r="L244" s="22"/>
      <c r="M244" s="22"/>
      <c r="N244" s="22"/>
      <c r="O244" s="22"/>
      <c r="P244" s="22"/>
      <c r="Q244" s="22"/>
      <c r="R244" s="22"/>
    </row>
    <row r="245" spans="1:18" x14ac:dyDescent="0.2">
      <c r="A245" s="23" t="s">
        <v>486</v>
      </c>
      <c r="B245" s="24" t="s">
        <v>487</v>
      </c>
      <c r="C245" s="24">
        <v>3</v>
      </c>
      <c r="D245" s="25">
        <v>525934238</v>
      </c>
      <c r="E245" s="25">
        <v>-11431710</v>
      </c>
      <c r="F245" s="26">
        <f t="shared" si="3"/>
        <v>-2.1736006470071265E-2</v>
      </c>
      <c r="G245" s="27">
        <v>514502528</v>
      </c>
      <c r="I245" s="22"/>
      <c r="J245" s="22"/>
      <c r="K245" s="22"/>
      <c r="L245" s="22"/>
      <c r="M245" s="22"/>
      <c r="N245" s="22"/>
      <c r="O245" s="22"/>
      <c r="P245" s="22"/>
      <c r="Q245" s="22"/>
      <c r="R245" s="22"/>
    </row>
    <row r="246" spans="1:18" x14ac:dyDescent="0.2">
      <c r="A246" s="23" t="s">
        <v>488</v>
      </c>
      <c r="B246" s="24" t="s">
        <v>489</v>
      </c>
      <c r="C246" s="24">
        <v>3</v>
      </c>
      <c r="D246" s="25">
        <v>439720689</v>
      </c>
      <c r="E246" s="25">
        <v>-7976073</v>
      </c>
      <c r="F246" s="26">
        <f t="shared" si="3"/>
        <v>-1.8138953202631772E-2</v>
      </c>
      <c r="G246" s="27">
        <v>431744616</v>
      </c>
      <c r="I246" s="22"/>
      <c r="J246" s="22"/>
      <c r="K246" s="22"/>
      <c r="L246" s="22"/>
      <c r="M246" s="22"/>
      <c r="N246" s="22"/>
      <c r="O246" s="22"/>
      <c r="P246" s="22"/>
      <c r="Q246" s="22"/>
      <c r="R246" s="22"/>
    </row>
    <row r="247" spans="1:18" x14ac:dyDescent="0.2">
      <c r="A247" s="23" t="s">
        <v>490</v>
      </c>
      <c r="B247" s="24" t="s">
        <v>491</v>
      </c>
      <c r="C247" s="24">
        <v>3</v>
      </c>
      <c r="D247" s="25">
        <v>411393757</v>
      </c>
      <c r="E247" s="25">
        <v>2829554</v>
      </c>
      <c r="F247" s="26">
        <f t="shared" si="3"/>
        <v>6.877970197296893E-3</v>
      </c>
      <c r="G247" s="27">
        <v>414223311</v>
      </c>
      <c r="I247" s="22"/>
      <c r="J247" s="22"/>
      <c r="K247" s="22"/>
      <c r="L247" s="22"/>
      <c r="M247" s="22"/>
      <c r="N247" s="22"/>
      <c r="O247" s="22"/>
      <c r="P247" s="22"/>
      <c r="Q247" s="22"/>
      <c r="R247" s="22"/>
    </row>
    <row r="248" spans="1:18" x14ac:dyDescent="0.2">
      <c r="A248" s="23" t="s">
        <v>492</v>
      </c>
      <c r="B248" s="24" t="s">
        <v>493</v>
      </c>
      <c r="C248" s="24">
        <v>3</v>
      </c>
      <c r="D248" s="25">
        <v>700307110</v>
      </c>
      <c r="E248" s="25">
        <v>22155170</v>
      </c>
      <c r="F248" s="26">
        <f t="shared" si="3"/>
        <v>3.1636363080763237E-2</v>
      </c>
      <c r="G248" s="27">
        <v>722462280</v>
      </c>
      <c r="I248" s="22"/>
      <c r="J248" s="22"/>
      <c r="K248" s="22"/>
      <c r="L248" s="22"/>
      <c r="M248" s="22"/>
      <c r="N248" s="22"/>
      <c r="O248" s="22"/>
      <c r="P248" s="22"/>
      <c r="Q248" s="22"/>
      <c r="R248" s="22"/>
    </row>
    <row r="249" spans="1:18" x14ac:dyDescent="0.2">
      <c r="A249" s="23" t="s">
        <v>494</v>
      </c>
      <c r="B249" s="24" t="s">
        <v>495</v>
      </c>
      <c r="C249" s="24">
        <v>3</v>
      </c>
      <c r="D249" s="25">
        <v>1306699005</v>
      </c>
      <c r="E249" s="25">
        <v>-2294499</v>
      </c>
      <c r="F249" s="26">
        <f t="shared" si="3"/>
        <v>-1.7559506751135851E-3</v>
      </c>
      <c r="G249" s="27">
        <v>1304404506</v>
      </c>
      <c r="I249" s="22"/>
      <c r="J249" s="22"/>
      <c r="K249" s="22"/>
      <c r="L249" s="22"/>
      <c r="M249" s="22"/>
      <c r="N249" s="22"/>
      <c r="O249" s="22"/>
      <c r="P249" s="22"/>
      <c r="Q249" s="22"/>
      <c r="R249" s="22"/>
    </row>
    <row r="250" spans="1:18" x14ac:dyDescent="0.2">
      <c r="A250" s="23" t="s">
        <v>496</v>
      </c>
      <c r="B250" s="24" t="s">
        <v>497</v>
      </c>
      <c r="C250" s="24">
        <v>3</v>
      </c>
      <c r="D250" s="25">
        <v>384236763</v>
      </c>
      <c r="E250" s="25">
        <v>6935275</v>
      </c>
      <c r="F250" s="26">
        <f t="shared" si="3"/>
        <v>1.8049483203667317E-2</v>
      </c>
      <c r="G250" s="27">
        <v>391172038</v>
      </c>
      <c r="I250" s="22"/>
      <c r="J250" s="22"/>
      <c r="K250" s="22"/>
      <c r="L250" s="22"/>
      <c r="M250" s="22"/>
      <c r="N250" s="22"/>
      <c r="O250" s="22"/>
      <c r="P250" s="22"/>
      <c r="Q250" s="22"/>
      <c r="R250" s="22"/>
    </row>
    <row r="251" spans="1:18" x14ac:dyDescent="0.2">
      <c r="A251" s="23" t="s">
        <v>498</v>
      </c>
      <c r="B251" s="24" t="s">
        <v>499</v>
      </c>
      <c r="C251" s="24">
        <v>3</v>
      </c>
      <c r="D251" s="25">
        <v>860540663</v>
      </c>
      <c r="E251" s="25">
        <v>13872796</v>
      </c>
      <c r="F251" s="26">
        <f t="shared" si="3"/>
        <v>1.6121023208405898E-2</v>
      </c>
      <c r="G251" s="27">
        <v>874413459</v>
      </c>
      <c r="I251" s="22"/>
      <c r="J251" s="22"/>
      <c r="K251" s="22"/>
      <c r="L251" s="22"/>
      <c r="M251" s="22"/>
      <c r="N251" s="22"/>
      <c r="O251" s="22"/>
      <c r="P251" s="22"/>
      <c r="Q251" s="22"/>
      <c r="R251" s="22"/>
    </row>
    <row r="252" spans="1:18" ht="13.5" thickBot="1" x14ac:dyDescent="0.25">
      <c r="A252" s="28" t="s">
        <v>551</v>
      </c>
      <c r="B252" s="29"/>
      <c r="C252" s="30"/>
      <c r="D252" s="31">
        <f>SUM(D8:D251)</f>
        <v>317811533810</v>
      </c>
      <c r="E252" s="31">
        <f>SUM(E8:E251)</f>
        <v>1674762726</v>
      </c>
      <c r="F252" s="32">
        <f>+E252/D252</f>
        <v>5.2696725821198102E-3</v>
      </c>
      <c r="G252" s="31">
        <f>SUM(G8:G251)</f>
        <v>319486296536</v>
      </c>
    </row>
    <row r="253" spans="1:18" ht="13.5" thickTop="1" x14ac:dyDescent="0.2"/>
    <row r="254" spans="1:18" x14ac:dyDescent="0.2">
      <c r="D254" s="33"/>
      <c r="E254" s="33"/>
      <c r="F254" s="33"/>
      <c r="G254" s="33"/>
    </row>
  </sheetData>
  <hyperlinks>
    <hyperlink ref="A3" r:id="rId1" display="Certified to Dept. of Education October 7, 2011, pursuant to Neb. Rev. Stat. § 79-1016" xr:uid="{7EE76440-79E0-47B1-95BB-904E46013A40}"/>
  </hyperlinks>
  <printOptions horizontalCentered="1"/>
  <pageMargins left="0.45" right="0.45" top="0.75" bottom="0.75" header="0.3" footer="0.3"/>
  <pageSetup scale="88" fitToHeight="0" orientation="portrait" r:id="rId2"/>
  <headerFooter>
    <oddFooter>&amp;L&amp;9Note: For purposes of state aid value,  agricultural land is adjusted to 72% and all other real property is adjusted to 96%, per section 79-1016.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A4965-0EFA-4899-A09E-C3A0B599EF82}">
  <sheetPr>
    <pageSetUpPr fitToPage="1"/>
  </sheetPr>
  <dimension ref="A1:AN258"/>
  <sheetViews>
    <sheetView workbookViewId="0">
      <selection activeCell="F15" sqref="F15"/>
    </sheetView>
  </sheetViews>
  <sheetFormatPr defaultRowHeight="12.75" x14ac:dyDescent="0.2"/>
  <cols>
    <col min="1" max="1" width="7.85546875" style="22" customWidth="1"/>
    <col min="2" max="2" width="33.140625" style="22" customWidth="1"/>
    <col min="3" max="3" width="4.42578125" style="36" bestFit="1" customWidth="1"/>
    <col min="4" max="4" width="3.5703125" style="36" bestFit="1" customWidth="1"/>
    <col min="5" max="5" width="7.140625" style="36" bestFit="1" customWidth="1"/>
    <col min="6" max="6" width="14" style="22" bestFit="1" customWidth="1"/>
    <col min="7" max="7" width="7.7109375" style="22" bestFit="1" customWidth="1"/>
    <col min="8" max="8" width="15.5703125" style="22" bestFit="1" customWidth="1"/>
    <col min="9" max="9" width="9.28515625" style="22" customWidth="1"/>
    <col min="10" max="10" width="17.28515625" style="22" bestFit="1" customWidth="1"/>
    <col min="11" max="12" width="16.7109375" style="22" customWidth="1"/>
    <col min="13" max="13" width="13.28515625" style="37" customWidth="1"/>
    <col min="14" max="14" width="8.7109375" style="22" bestFit="1" customWidth="1"/>
    <col min="15" max="15" width="14.42578125" style="22" bestFit="1" customWidth="1"/>
    <col min="16" max="16" width="16.5703125" style="22" bestFit="1" customWidth="1"/>
    <col min="17" max="17" width="14.42578125" style="22" bestFit="1" customWidth="1"/>
    <col min="18" max="18" width="10.5703125" style="37" bestFit="1" customWidth="1"/>
    <col min="19" max="19" width="7.85546875" style="22" bestFit="1" customWidth="1"/>
    <col min="20" max="20" width="15.42578125" style="22" bestFit="1" customWidth="1"/>
    <col min="21" max="21" width="16.7109375" style="22" customWidth="1"/>
    <col min="22" max="22" width="15.42578125" style="22" bestFit="1" customWidth="1"/>
    <col min="23" max="23" width="11.85546875" style="37" bestFit="1" customWidth="1"/>
    <col min="24" max="24" width="7.85546875" style="22" bestFit="1" customWidth="1"/>
    <col min="25" max="25" width="15.140625" style="22" customWidth="1"/>
    <col min="26" max="26" width="16.5703125" style="22" bestFit="1" customWidth="1"/>
    <col min="27" max="27" width="15.28515625" style="22" customWidth="1"/>
    <col min="28" max="28" width="9" style="37" bestFit="1" customWidth="1"/>
    <col min="29" max="29" width="11.140625" style="22" customWidth="1"/>
    <col min="30" max="30" width="17.5703125" style="22" bestFit="1" customWidth="1"/>
    <col min="31" max="31" width="8.7109375" style="22" bestFit="1" customWidth="1"/>
    <col min="32" max="32" width="11.140625" style="22" bestFit="1" customWidth="1"/>
    <col min="33" max="33" width="15.140625" style="22" bestFit="1" customWidth="1"/>
    <col min="34" max="35" width="18.28515625" style="22" bestFit="1" customWidth="1"/>
    <col min="36" max="36" width="9" style="37" bestFit="1" customWidth="1"/>
    <col min="37" max="37" width="15.5703125" style="22" customWidth="1"/>
    <col min="38" max="38" width="16" style="22" customWidth="1"/>
    <col min="39" max="39" width="11.85546875" bestFit="1" customWidth="1"/>
    <col min="257" max="257" width="7.85546875" customWidth="1"/>
    <col min="258" max="258" width="33.140625" customWidth="1"/>
    <col min="259" max="259" width="4.42578125" bestFit="1" customWidth="1"/>
    <col min="260" max="260" width="3.5703125" bestFit="1" customWidth="1"/>
    <col min="261" max="261" width="7.140625" bestFit="1" customWidth="1"/>
    <col min="262" max="262" width="14" bestFit="1" customWidth="1"/>
    <col min="263" max="263" width="7.7109375" bestFit="1" customWidth="1"/>
    <col min="264" max="264" width="15.5703125" bestFit="1" customWidth="1"/>
    <col min="265" max="265" width="9.28515625" customWidth="1"/>
    <col min="266" max="266" width="17.28515625" bestFit="1" customWidth="1"/>
    <col min="267" max="268" width="16.7109375" customWidth="1"/>
    <col min="269" max="269" width="13.28515625" customWidth="1"/>
    <col min="270" max="270" width="8.7109375" bestFit="1" customWidth="1"/>
    <col min="271" max="271" width="14.42578125" bestFit="1" customWidth="1"/>
    <col min="272" max="272" width="16.5703125" bestFit="1" customWidth="1"/>
    <col min="273" max="273" width="14.42578125" bestFit="1" customWidth="1"/>
    <col min="274" max="274" width="10.5703125" bestFit="1" customWidth="1"/>
    <col min="275" max="275" width="7.85546875" bestFit="1" customWidth="1"/>
    <col min="276" max="276" width="15.42578125" bestFit="1" customWidth="1"/>
    <col min="277" max="277" width="16.7109375" customWidth="1"/>
    <col min="278" max="278" width="15.42578125" bestFit="1" customWidth="1"/>
    <col min="279" max="279" width="11.85546875" bestFit="1" customWidth="1"/>
    <col min="280" max="280" width="7.85546875" bestFit="1" customWidth="1"/>
    <col min="281" max="281" width="15.140625" customWidth="1"/>
    <col min="282" max="282" width="16.5703125" bestFit="1" customWidth="1"/>
    <col min="283" max="283" width="15.28515625" customWidth="1"/>
    <col min="284" max="284" width="9" bestFit="1" customWidth="1"/>
    <col min="285" max="285" width="11.140625" customWidth="1"/>
    <col min="286" max="286" width="17.5703125" bestFit="1" customWidth="1"/>
    <col min="287" max="287" width="8.7109375" bestFit="1" customWidth="1"/>
    <col min="288" max="288" width="11.140625" bestFit="1" customWidth="1"/>
    <col min="289" max="289" width="15.140625" bestFit="1" customWidth="1"/>
    <col min="290" max="291" width="18.28515625" bestFit="1" customWidth="1"/>
    <col min="292" max="292" width="9" bestFit="1" customWidth="1"/>
    <col min="293" max="293" width="15.5703125" customWidth="1"/>
    <col min="294" max="294" width="16" customWidth="1"/>
    <col min="295" max="295" width="11.85546875" bestFit="1" customWidth="1"/>
    <col min="513" max="513" width="7.85546875" customWidth="1"/>
    <col min="514" max="514" width="33.140625" customWidth="1"/>
    <col min="515" max="515" width="4.42578125" bestFit="1" customWidth="1"/>
    <col min="516" max="516" width="3.5703125" bestFit="1" customWidth="1"/>
    <col min="517" max="517" width="7.140625" bestFit="1" customWidth="1"/>
    <col min="518" max="518" width="14" bestFit="1" customWidth="1"/>
    <col min="519" max="519" width="7.7109375" bestFit="1" customWidth="1"/>
    <col min="520" max="520" width="15.5703125" bestFit="1" customWidth="1"/>
    <col min="521" max="521" width="9.28515625" customWidth="1"/>
    <col min="522" max="522" width="17.28515625" bestFit="1" customWidth="1"/>
    <col min="523" max="524" width="16.7109375" customWidth="1"/>
    <col min="525" max="525" width="13.28515625" customWidth="1"/>
    <col min="526" max="526" width="8.7109375" bestFit="1" customWidth="1"/>
    <col min="527" max="527" width="14.42578125" bestFit="1" customWidth="1"/>
    <col min="528" max="528" width="16.5703125" bestFit="1" customWidth="1"/>
    <col min="529" max="529" width="14.42578125" bestFit="1" customWidth="1"/>
    <col min="530" max="530" width="10.5703125" bestFit="1" customWidth="1"/>
    <col min="531" max="531" width="7.85546875" bestFit="1" customWidth="1"/>
    <col min="532" max="532" width="15.42578125" bestFit="1" customWidth="1"/>
    <col min="533" max="533" width="16.7109375" customWidth="1"/>
    <col min="534" max="534" width="15.42578125" bestFit="1" customWidth="1"/>
    <col min="535" max="535" width="11.85546875" bestFit="1" customWidth="1"/>
    <col min="536" max="536" width="7.85546875" bestFit="1" customWidth="1"/>
    <col min="537" max="537" width="15.140625" customWidth="1"/>
    <col min="538" max="538" width="16.5703125" bestFit="1" customWidth="1"/>
    <col min="539" max="539" width="15.28515625" customWidth="1"/>
    <col min="540" max="540" width="9" bestFit="1" customWidth="1"/>
    <col min="541" max="541" width="11.140625" customWidth="1"/>
    <col min="542" max="542" width="17.5703125" bestFit="1" customWidth="1"/>
    <col min="543" max="543" width="8.7109375" bestFit="1" customWidth="1"/>
    <col min="544" max="544" width="11.140625" bestFit="1" customWidth="1"/>
    <col min="545" max="545" width="15.140625" bestFit="1" customWidth="1"/>
    <col min="546" max="547" width="18.28515625" bestFit="1" customWidth="1"/>
    <col min="548" max="548" width="9" bestFit="1" customWidth="1"/>
    <col min="549" max="549" width="15.5703125" customWidth="1"/>
    <col min="550" max="550" width="16" customWidth="1"/>
    <col min="551" max="551" width="11.85546875" bestFit="1" customWidth="1"/>
    <col min="769" max="769" width="7.85546875" customWidth="1"/>
    <col min="770" max="770" width="33.140625" customWidth="1"/>
    <col min="771" max="771" width="4.42578125" bestFit="1" customWidth="1"/>
    <col min="772" max="772" width="3.5703125" bestFit="1" customWidth="1"/>
    <col min="773" max="773" width="7.140625" bestFit="1" customWidth="1"/>
    <col min="774" max="774" width="14" bestFit="1" customWidth="1"/>
    <col min="775" max="775" width="7.7109375" bestFit="1" customWidth="1"/>
    <col min="776" max="776" width="15.5703125" bestFit="1" customWidth="1"/>
    <col min="777" max="777" width="9.28515625" customWidth="1"/>
    <col min="778" max="778" width="17.28515625" bestFit="1" customWidth="1"/>
    <col min="779" max="780" width="16.7109375" customWidth="1"/>
    <col min="781" max="781" width="13.28515625" customWidth="1"/>
    <col min="782" max="782" width="8.7109375" bestFit="1" customWidth="1"/>
    <col min="783" max="783" width="14.42578125" bestFit="1" customWidth="1"/>
    <col min="784" max="784" width="16.5703125" bestFit="1" customWidth="1"/>
    <col min="785" max="785" width="14.42578125" bestFit="1" customWidth="1"/>
    <col min="786" max="786" width="10.5703125" bestFit="1" customWidth="1"/>
    <col min="787" max="787" width="7.85546875" bestFit="1" customWidth="1"/>
    <col min="788" max="788" width="15.42578125" bestFit="1" customWidth="1"/>
    <col min="789" max="789" width="16.7109375" customWidth="1"/>
    <col min="790" max="790" width="15.42578125" bestFit="1" customWidth="1"/>
    <col min="791" max="791" width="11.85546875" bestFit="1" customWidth="1"/>
    <col min="792" max="792" width="7.85546875" bestFit="1" customWidth="1"/>
    <col min="793" max="793" width="15.140625" customWidth="1"/>
    <col min="794" max="794" width="16.5703125" bestFit="1" customWidth="1"/>
    <col min="795" max="795" width="15.28515625" customWidth="1"/>
    <col min="796" max="796" width="9" bestFit="1" customWidth="1"/>
    <col min="797" max="797" width="11.140625" customWidth="1"/>
    <col min="798" max="798" width="17.5703125" bestFit="1" customWidth="1"/>
    <col min="799" max="799" width="8.7109375" bestFit="1" customWidth="1"/>
    <col min="800" max="800" width="11.140625" bestFit="1" customWidth="1"/>
    <col min="801" max="801" width="15.140625" bestFit="1" customWidth="1"/>
    <col min="802" max="803" width="18.28515625" bestFit="1" customWidth="1"/>
    <col min="804" max="804" width="9" bestFit="1" customWidth="1"/>
    <col min="805" max="805" width="15.5703125" customWidth="1"/>
    <col min="806" max="806" width="16" customWidth="1"/>
    <col min="807" max="807" width="11.85546875" bestFit="1" customWidth="1"/>
    <col min="1025" max="1025" width="7.85546875" customWidth="1"/>
    <col min="1026" max="1026" width="33.140625" customWidth="1"/>
    <col min="1027" max="1027" width="4.42578125" bestFit="1" customWidth="1"/>
    <col min="1028" max="1028" width="3.5703125" bestFit="1" customWidth="1"/>
    <col min="1029" max="1029" width="7.140625" bestFit="1" customWidth="1"/>
    <col min="1030" max="1030" width="14" bestFit="1" customWidth="1"/>
    <col min="1031" max="1031" width="7.7109375" bestFit="1" customWidth="1"/>
    <col min="1032" max="1032" width="15.5703125" bestFit="1" customWidth="1"/>
    <col min="1033" max="1033" width="9.28515625" customWidth="1"/>
    <col min="1034" max="1034" width="17.28515625" bestFit="1" customWidth="1"/>
    <col min="1035" max="1036" width="16.7109375" customWidth="1"/>
    <col min="1037" max="1037" width="13.28515625" customWidth="1"/>
    <col min="1038" max="1038" width="8.7109375" bestFit="1" customWidth="1"/>
    <col min="1039" max="1039" width="14.42578125" bestFit="1" customWidth="1"/>
    <col min="1040" max="1040" width="16.5703125" bestFit="1" customWidth="1"/>
    <col min="1041" max="1041" width="14.42578125" bestFit="1" customWidth="1"/>
    <col min="1042" max="1042" width="10.5703125" bestFit="1" customWidth="1"/>
    <col min="1043" max="1043" width="7.85546875" bestFit="1" customWidth="1"/>
    <col min="1044" max="1044" width="15.42578125" bestFit="1" customWidth="1"/>
    <col min="1045" max="1045" width="16.7109375" customWidth="1"/>
    <col min="1046" max="1046" width="15.42578125" bestFit="1" customWidth="1"/>
    <col min="1047" max="1047" width="11.85546875" bestFit="1" customWidth="1"/>
    <col min="1048" max="1048" width="7.85546875" bestFit="1" customWidth="1"/>
    <col min="1049" max="1049" width="15.140625" customWidth="1"/>
    <col min="1050" max="1050" width="16.5703125" bestFit="1" customWidth="1"/>
    <col min="1051" max="1051" width="15.28515625" customWidth="1"/>
    <col min="1052" max="1052" width="9" bestFit="1" customWidth="1"/>
    <col min="1053" max="1053" width="11.140625" customWidth="1"/>
    <col min="1054" max="1054" width="17.5703125" bestFit="1" customWidth="1"/>
    <col min="1055" max="1055" width="8.7109375" bestFit="1" customWidth="1"/>
    <col min="1056" max="1056" width="11.140625" bestFit="1" customWidth="1"/>
    <col min="1057" max="1057" width="15.140625" bestFit="1" customWidth="1"/>
    <col min="1058" max="1059" width="18.28515625" bestFit="1" customWidth="1"/>
    <col min="1060" max="1060" width="9" bestFit="1" customWidth="1"/>
    <col min="1061" max="1061" width="15.5703125" customWidth="1"/>
    <col min="1062" max="1062" width="16" customWidth="1"/>
    <col min="1063" max="1063" width="11.85546875" bestFit="1" customWidth="1"/>
    <col min="1281" max="1281" width="7.85546875" customWidth="1"/>
    <col min="1282" max="1282" width="33.140625" customWidth="1"/>
    <col min="1283" max="1283" width="4.42578125" bestFit="1" customWidth="1"/>
    <col min="1284" max="1284" width="3.5703125" bestFit="1" customWidth="1"/>
    <col min="1285" max="1285" width="7.140625" bestFit="1" customWidth="1"/>
    <col min="1286" max="1286" width="14" bestFit="1" customWidth="1"/>
    <col min="1287" max="1287" width="7.7109375" bestFit="1" customWidth="1"/>
    <col min="1288" max="1288" width="15.5703125" bestFit="1" customWidth="1"/>
    <col min="1289" max="1289" width="9.28515625" customWidth="1"/>
    <col min="1290" max="1290" width="17.28515625" bestFit="1" customWidth="1"/>
    <col min="1291" max="1292" width="16.7109375" customWidth="1"/>
    <col min="1293" max="1293" width="13.28515625" customWidth="1"/>
    <col min="1294" max="1294" width="8.7109375" bestFit="1" customWidth="1"/>
    <col min="1295" max="1295" width="14.42578125" bestFit="1" customWidth="1"/>
    <col min="1296" max="1296" width="16.5703125" bestFit="1" customWidth="1"/>
    <col min="1297" max="1297" width="14.42578125" bestFit="1" customWidth="1"/>
    <col min="1298" max="1298" width="10.5703125" bestFit="1" customWidth="1"/>
    <col min="1299" max="1299" width="7.85546875" bestFit="1" customWidth="1"/>
    <col min="1300" max="1300" width="15.42578125" bestFit="1" customWidth="1"/>
    <col min="1301" max="1301" width="16.7109375" customWidth="1"/>
    <col min="1302" max="1302" width="15.42578125" bestFit="1" customWidth="1"/>
    <col min="1303" max="1303" width="11.85546875" bestFit="1" customWidth="1"/>
    <col min="1304" max="1304" width="7.85546875" bestFit="1" customWidth="1"/>
    <col min="1305" max="1305" width="15.140625" customWidth="1"/>
    <col min="1306" max="1306" width="16.5703125" bestFit="1" customWidth="1"/>
    <col min="1307" max="1307" width="15.28515625" customWidth="1"/>
    <col min="1308" max="1308" width="9" bestFit="1" customWidth="1"/>
    <col min="1309" max="1309" width="11.140625" customWidth="1"/>
    <col min="1310" max="1310" width="17.5703125" bestFit="1" customWidth="1"/>
    <col min="1311" max="1311" width="8.7109375" bestFit="1" customWidth="1"/>
    <col min="1312" max="1312" width="11.140625" bestFit="1" customWidth="1"/>
    <col min="1313" max="1313" width="15.140625" bestFit="1" customWidth="1"/>
    <col min="1314" max="1315" width="18.28515625" bestFit="1" customWidth="1"/>
    <col min="1316" max="1316" width="9" bestFit="1" customWidth="1"/>
    <col min="1317" max="1317" width="15.5703125" customWidth="1"/>
    <col min="1318" max="1318" width="16" customWidth="1"/>
    <col min="1319" max="1319" width="11.85546875" bestFit="1" customWidth="1"/>
    <col min="1537" max="1537" width="7.85546875" customWidth="1"/>
    <col min="1538" max="1538" width="33.140625" customWidth="1"/>
    <col min="1539" max="1539" width="4.42578125" bestFit="1" customWidth="1"/>
    <col min="1540" max="1540" width="3.5703125" bestFit="1" customWidth="1"/>
    <col min="1541" max="1541" width="7.140625" bestFit="1" customWidth="1"/>
    <col min="1542" max="1542" width="14" bestFit="1" customWidth="1"/>
    <col min="1543" max="1543" width="7.7109375" bestFit="1" customWidth="1"/>
    <col min="1544" max="1544" width="15.5703125" bestFit="1" customWidth="1"/>
    <col min="1545" max="1545" width="9.28515625" customWidth="1"/>
    <col min="1546" max="1546" width="17.28515625" bestFit="1" customWidth="1"/>
    <col min="1547" max="1548" width="16.7109375" customWidth="1"/>
    <col min="1549" max="1549" width="13.28515625" customWidth="1"/>
    <col min="1550" max="1550" width="8.7109375" bestFit="1" customWidth="1"/>
    <col min="1551" max="1551" width="14.42578125" bestFit="1" customWidth="1"/>
    <col min="1552" max="1552" width="16.5703125" bestFit="1" customWidth="1"/>
    <col min="1553" max="1553" width="14.42578125" bestFit="1" customWidth="1"/>
    <col min="1554" max="1554" width="10.5703125" bestFit="1" customWidth="1"/>
    <col min="1555" max="1555" width="7.85546875" bestFit="1" customWidth="1"/>
    <col min="1556" max="1556" width="15.42578125" bestFit="1" customWidth="1"/>
    <col min="1557" max="1557" width="16.7109375" customWidth="1"/>
    <col min="1558" max="1558" width="15.42578125" bestFit="1" customWidth="1"/>
    <col min="1559" max="1559" width="11.85546875" bestFit="1" customWidth="1"/>
    <col min="1560" max="1560" width="7.85546875" bestFit="1" customWidth="1"/>
    <col min="1561" max="1561" width="15.140625" customWidth="1"/>
    <col min="1562" max="1562" width="16.5703125" bestFit="1" customWidth="1"/>
    <col min="1563" max="1563" width="15.28515625" customWidth="1"/>
    <col min="1564" max="1564" width="9" bestFit="1" customWidth="1"/>
    <col min="1565" max="1565" width="11.140625" customWidth="1"/>
    <col min="1566" max="1566" width="17.5703125" bestFit="1" customWidth="1"/>
    <col min="1567" max="1567" width="8.7109375" bestFit="1" customWidth="1"/>
    <col min="1568" max="1568" width="11.140625" bestFit="1" customWidth="1"/>
    <col min="1569" max="1569" width="15.140625" bestFit="1" customWidth="1"/>
    <col min="1570" max="1571" width="18.28515625" bestFit="1" customWidth="1"/>
    <col min="1572" max="1572" width="9" bestFit="1" customWidth="1"/>
    <col min="1573" max="1573" width="15.5703125" customWidth="1"/>
    <col min="1574" max="1574" width="16" customWidth="1"/>
    <col min="1575" max="1575" width="11.85546875" bestFit="1" customWidth="1"/>
    <col min="1793" max="1793" width="7.85546875" customWidth="1"/>
    <col min="1794" max="1794" width="33.140625" customWidth="1"/>
    <col min="1795" max="1795" width="4.42578125" bestFit="1" customWidth="1"/>
    <col min="1796" max="1796" width="3.5703125" bestFit="1" customWidth="1"/>
    <col min="1797" max="1797" width="7.140625" bestFit="1" customWidth="1"/>
    <col min="1798" max="1798" width="14" bestFit="1" customWidth="1"/>
    <col min="1799" max="1799" width="7.7109375" bestFit="1" customWidth="1"/>
    <col min="1800" max="1800" width="15.5703125" bestFit="1" customWidth="1"/>
    <col min="1801" max="1801" width="9.28515625" customWidth="1"/>
    <col min="1802" max="1802" width="17.28515625" bestFit="1" customWidth="1"/>
    <col min="1803" max="1804" width="16.7109375" customWidth="1"/>
    <col min="1805" max="1805" width="13.28515625" customWidth="1"/>
    <col min="1806" max="1806" width="8.7109375" bestFit="1" customWidth="1"/>
    <col min="1807" max="1807" width="14.42578125" bestFit="1" customWidth="1"/>
    <col min="1808" max="1808" width="16.5703125" bestFit="1" customWidth="1"/>
    <col min="1809" max="1809" width="14.42578125" bestFit="1" customWidth="1"/>
    <col min="1810" max="1810" width="10.5703125" bestFit="1" customWidth="1"/>
    <col min="1811" max="1811" width="7.85546875" bestFit="1" customWidth="1"/>
    <col min="1812" max="1812" width="15.42578125" bestFit="1" customWidth="1"/>
    <col min="1813" max="1813" width="16.7109375" customWidth="1"/>
    <col min="1814" max="1814" width="15.42578125" bestFit="1" customWidth="1"/>
    <col min="1815" max="1815" width="11.85546875" bestFit="1" customWidth="1"/>
    <col min="1816" max="1816" width="7.85546875" bestFit="1" customWidth="1"/>
    <col min="1817" max="1817" width="15.140625" customWidth="1"/>
    <col min="1818" max="1818" width="16.5703125" bestFit="1" customWidth="1"/>
    <col min="1819" max="1819" width="15.28515625" customWidth="1"/>
    <col min="1820" max="1820" width="9" bestFit="1" customWidth="1"/>
    <col min="1821" max="1821" width="11.140625" customWidth="1"/>
    <col min="1822" max="1822" width="17.5703125" bestFit="1" customWidth="1"/>
    <col min="1823" max="1823" width="8.7109375" bestFit="1" customWidth="1"/>
    <col min="1824" max="1824" width="11.140625" bestFit="1" customWidth="1"/>
    <col min="1825" max="1825" width="15.140625" bestFit="1" customWidth="1"/>
    <col min="1826" max="1827" width="18.28515625" bestFit="1" customWidth="1"/>
    <col min="1828" max="1828" width="9" bestFit="1" customWidth="1"/>
    <col min="1829" max="1829" width="15.5703125" customWidth="1"/>
    <col min="1830" max="1830" width="16" customWidth="1"/>
    <col min="1831" max="1831" width="11.85546875" bestFit="1" customWidth="1"/>
    <col min="2049" max="2049" width="7.85546875" customWidth="1"/>
    <col min="2050" max="2050" width="33.140625" customWidth="1"/>
    <col min="2051" max="2051" width="4.42578125" bestFit="1" customWidth="1"/>
    <col min="2052" max="2052" width="3.5703125" bestFit="1" customWidth="1"/>
    <col min="2053" max="2053" width="7.140625" bestFit="1" customWidth="1"/>
    <col min="2054" max="2054" width="14" bestFit="1" customWidth="1"/>
    <col min="2055" max="2055" width="7.7109375" bestFit="1" customWidth="1"/>
    <col min="2056" max="2056" width="15.5703125" bestFit="1" customWidth="1"/>
    <col min="2057" max="2057" width="9.28515625" customWidth="1"/>
    <col min="2058" max="2058" width="17.28515625" bestFit="1" customWidth="1"/>
    <col min="2059" max="2060" width="16.7109375" customWidth="1"/>
    <col min="2061" max="2061" width="13.28515625" customWidth="1"/>
    <col min="2062" max="2062" width="8.7109375" bestFit="1" customWidth="1"/>
    <col min="2063" max="2063" width="14.42578125" bestFit="1" customWidth="1"/>
    <col min="2064" max="2064" width="16.5703125" bestFit="1" customWidth="1"/>
    <col min="2065" max="2065" width="14.42578125" bestFit="1" customWidth="1"/>
    <col min="2066" max="2066" width="10.5703125" bestFit="1" customWidth="1"/>
    <col min="2067" max="2067" width="7.85546875" bestFit="1" customWidth="1"/>
    <col min="2068" max="2068" width="15.42578125" bestFit="1" customWidth="1"/>
    <col min="2069" max="2069" width="16.7109375" customWidth="1"/>
    <col min="2070" max="2070" width="15.42578125" bestFit="1" customWidth="1"/>
    <col min="2071" max="2071" width="11.85546875" bestFit="1" customWidth="1"/>
    <col min="2072" max="2072" width="7.85546875" bestFit="1" customWidth="1"/>
    <col min="2073" max="2073" width="15.140625" customWidth="1"/>
    <col min="2074" max="2074" width="16.5703125" bestFit="1" customWidth="1"/>
    <col min="2075" max="2075" width="15.28515625" customWidth="1"/>
    <col min="2076" max="2076" width="9" bestFit="1" customWidth="1"/>
    <col min="2077" max="2077" width="11.140625" customWidth="1"/>
    <col min="2078" max="2078" width="17.5703125" bestFit="1" customWidth="1"/>
    <col min="2079" max="2079" width="8.7109375" bestFit="1" customWidth="1"/>
    <col min="2080" max="2080" width="11.140625" bestFit="1" customWidth="1"/>
    <col min="2081" max="2081" width="15.140625" bestFit="1" customWidth="1"/>
    <col min="2082" max="2083" width="18.28515625" bestFit="1" customWidth="1"/>
    <col min="2084" max="2084" width="9" bestFit="1" customWidth="1"/>
    <col min="2085" max="2085" width="15.5703125" customWidth="1"/>
    <col min="2086" max="2086" width="16" customWidth="1"/>
    <col min="2087" max="2087" width="11.85546875" bestFit="1" customWidth="1"/>
    <col min="2305" max="2305" width="7.85546875" customWidth="1"/>
    <col min="2306" max="2306" width="33.140625" customWidth="1"/>
    <col min="2307" max="2307" width="4.42578125" bestFit="1" customWidth="1"/>
    <col min="2308" max="2308" width="3.5703125" bestFit="1" customWidth="1"/>
    <col min="2309" max="2309" width="7.140625" bestFit="1" customWidth="1"/>
    <col min="2310" max="2310" width="14" bestFit="1" customWidth="1"/>
    <col min="2311" max="2311" width="7.7109375" bestFit="1" customWidth="1"/>
    <col min="2312" max="2312" width="15.5703125" bestFit="1" customWidth="1"/>
    <col min="2313" max="2313" width="9.28515625" customWidth="1"/>
    <col min="2314" max="2314" width="17.28515625" bestFit="1" customWidth="1"/>
    <col min="2315" max="2316" width="16.7109375" customWidth="1"/>
    <col min="2317" max="2317" width="13.28515625" customWidth="1"/>
    <col min="2318" max="2318" width="8.7109375" bestFit="1" customWidth="1"/>
    <col min="2319" max="2319" width="14.42578125" bestFit="1" customWidth="1"/>
    <col min="2320" max="2320" width="16.5703125" bestFit="1" customWidth="1"/>
    <col min="2321" max="2321" width="14.42578125" bestFit="1" customWidth="1"/>
    <col min="2322" max="2322" width="10.5703125" bestFit="1" customWidth="1"/>
    <col min="2323" max="2323" width="7.85546875" bestFit="1" customWidth="1"/>
    <col min="2324" max="2324" width="15.42578125" bestFit="1" customWidth="1"/>
    <col min="2325" max="2325" width="16.7109375" customWidth="1"/>
    <col min="2326" max="2326" width="15.42578125" bestFit="1" customWidth="1"/>
    <col min="2327" max="2327" width="11.85546875" bestFit="1" customWidth="1"/>
    <col min="2328" max="2328" width="7.85546875" bestFit="1" customWidth="1"/>
    <col min="2329" max="2329" width="15.140625" customWidth="1"/>
    <col min="2330" max="2330" width="16.5703125" bestFit="1" customWidth="1"/>
    <col min="2331" max="2331" width="15.28515625" customWidth="1"/>
    <col min="2332" max="2332" width="9" bestFit="1" customWidth="1"/>
    <col min="2333" max="2333" width="11.140625" customWidth="1"/>
    <col min="2334" max="2334" width="17.5703125" bestFit="1" customWidth="1"/>
    <col min="2335" max="2335" width="8.7109375" bestFit="1" customWidth="1"/>
    <col min="2336" max="2336" width="11.140625" bestFit="1" customWidth="1"/>
    <col min="2337" max="2337" width="15.140625" bestFit="1" customWidth="1"/>
    <col min="2338" max="2339" width="18.28515625" bestFit="1" customWidth="1"/>
    <col min="2340" max="2340" width="9" bestFit="1" customWidth="1"/>
    <col min="2341" max="2341" width="15.5703125" customWidth="1"/>
    <col min="2342" max="2342" width="16" customWidth="1"/>
    <col min="2343" max="2343" width="11.85546875" bestFit="1" customWidth="1"/>
    <col min="2561" max="2561" width="7.85546875" customWidth="1"/>
    <col min="2562" max="2562" width="33.140625" customWidth="1"/>
    <col min="2563" max="2563" width="4.42578125" bestFit="1" customWidth="1"/>
    <col min="2564" max="2564" width="3.5703125" bestFit="1" customWidth="1"/>
    <col min="2565" max="2565" width="7.140625" bestFit="1" customWidth="1"/>
    <col min="2566" max="2566" width="14" bestFit="1" customWidth="1"/>
    <col min="2567" max="2567" width="7.7109375" bestFit="1" customWidth="1"/>
    <col min="2568" max="2568" width="15.5703125" bestFit="1" customWidth="1"/>
    <col min="2569" max="2569" width="9.28515625" customWidth="1"/>
    <col min="2570" max="2570" width="17.28515625" bestFit="1" customWidth="1"/>
    <col min="2571" max="2572" width="16.7109375" customWidth="1"/>
    <col min="2573" max="2573" width="13.28515625" customWidth="1"/>
    <col min="2574" max="2574" width="8.7109375" bestFit="1" customWidth="1"/>
    <col min="2575" max="2575" width="14.42578125" bestFit="1" customWidth="1"/>
    <col min="2576" max="2576" width="16.5703125" bestFit="1" customWidth="1"/>
    <col min="2577" max="2577" width="14.42578125" bestFit="1" customWidth="1"/>
    <col min="2578" max="2578" width="10.5703125" bestFit="1" customWidth="1"/>
    <col min="2579" max="2579" width="7.85546875" bestFit="1" customWidth="1"/>
    <col min="2580" max="2580" width="15.42578125" bestFit="1" customWidth="1"/>
    <col min="2581" max="2581" width="16.7109375" customWidth="1"/>
    <col min="2582" max="2582" width="15.42578125" bestFit="1" customWidth="1"/>
    <col min="2583" max="2583" width="11.85546875" bestFit="1" customWidth="1"/>
    <col min="2584" max="2584" width="7.85546875" bestFit="1" customWidth="1"/>
    <col min="2585" max="2585" width="15.140625" customWidth="1"/>
    <col min="2586" max="2586" width="16.5703125" bestFit="1" customWidth="1"/>
    <col min="2587" max="2587" width="15.28515625" customWidth="1"/>
    <col min="2588" max="2588" width="9" bestFit="1" customWidth="1"/>
    <col min="2589" max="2589" width="11.140625" customWidth="1"/>
    <col min="2590" max="2590" width="17.5703125" bestFit="1" customWidth="1"/>
    <col min="2591" max="2591" width="8.7109375" bestFit="1" customWidth="1"/>
    <col min="2592" max="2592" width="11.140625" bestFit="1" customWidth="1"/>
    <col min="2593" max="2593" width="15.140625" bestFit="1" customWidth="1"/>
    <col min="2594" max="2595" width="18.28515625" bestFit="1" customWidth="1"/>
    <col min="2596" max="2596" width="9" bestFit="1" customWidth="1"/>
    <col min="2597" max="2597" width="15.5703125" customWidth="1"/>
    <col min="2598" max="2598" width="16" customWidth="1"/>
    <col min="2599" max="2599" width="11.85546875" bestFit="1" customWidth="1"/>
    <col min="2817" max="2817" width="7.85546875" customWidth="1"/>
    <col min="2818" max="2818" width="33.140625" customWidth="1"/>
    <col min="2819" max="2819" width="4.42578125" bestFit="1" customWidth="1"/>
    <col min="2820" max="2820" width="3.5703125" bestFit="1" customWidth="1"/>
    <col min="2821" max="2821" width="7.140625" bestFit="1" customWidth="1"/>
    <col min="2822" max="2822" width="14" bestFit="1" customWidth="1"/>
    <col min="2823" max="2823" width="7.7109375" bestFit="1" customWidth="1"/>
    <col min="2824" max="2824" width="15.5703125" bestFit="1" customWidth="1"/>
    <col min="2825" max="2825" width="9.28515625" customWidth="1"/>
    <col min="2826" max="2826" width="17.28515625" bestFit="1" customWidth="1"/>
    <col min="2827" max="2828" width="16.7109375" customWidth="1"/>
    <col min="2829" max="2829" width="13.28515625" customWidth="1"/>
    <col min="2830" max="2830" width="8.7109375" bestFit="1" customWidth="1"/>
    <col min="2831" max="2831" width="14.42578125" bestFit="1" customWidth="1"/>
    <col min="2832" max="2832" width="16.5703125" bestFit="1" customWidth="1"/>
    <col min="2833" max="2833" width="14.42578125" bestFit="1" customWidth="1"/>
    <col min="2834" max="2834" width="10.5703125" bestFit="1" customWidth="1"/>
    <col min="2835" max="2835" width="7.85546875" bestFit="1" customWidth="1"/>
    <col min="2836" max="2836" width="15.42578125" bestFit="1" customWidth="1"/>
    <col min="2837" max="2837" width="16.7109375" customWidth="1"/>
    <col min="2838" max="2838" width="15.42578125" bestFit="1" customWidth="1"/>
    <col min="2839" max="2839" width="11.85546875" bestFit="1" customWidth="1"/>
    <col min="2840" max="2840" width="7.85546875" bestFit="1" customWidth="1"/>
    <col min="2841" max="2841" width="15.140625" customWidth="1"/>
    <col min="2842" max="2842" width="16.5703125" bestFit="1" customWidth="1"/>
    <col min="2843" max="2843" width="15.28515625" customWidth="1"/>
    <col min="2844" max="2844" width="9" bestFit="1" customWidth="1"/>
    <col min="2845" max="2845" width="11.140625" customWidth="1"/>
    <col min="2846" max="2846" width="17.5703125" bestFit="1" customWidth="1"/>
    <col min="2847" max="2847" width="8.7109375" bestFit="1" customWidth="1"/>
    <col min="2848" max="2848" width="11.140625" bestFit="1" customWidth="1"/>
    <col min="2849" max="2849" width="15.140625" bestFit="1" customWidth="1"/>
    <col min="2850" max="2851" width="18.28515625" bestFit="1" customWidth="1"/>
    <col min="2852" max="2852" width="9" bestFit="1" customWidth="1"/>
    <col min="2853" max="2853" width="15.5703125" customWidth="1"/>
    <col min="2854" max="2854" width="16" customWidth="1"/>
    <col min="2855" max="2855" width="11.85546875" bestFit="1" customWidth="1"/>
    <col min="3073" max="3073" width="7.85546875" customWidth="1"/>
    <col min="3074" max="3074" width="33.140625" customWidth="1"/>
    <col min="3075" max="3075" width="4.42578125" bestFit="1" customWidth="1"/>
    <col min="3076" max="3076" width="3.5703125" bestFit="1" customWidth="1"/>
    <col min="3077" max="3077" width="7.140625" bestFit="1" customWidth="1"/>
    <col min="3078" max="3078" width="14" bestFit="1" customWidth="1"/>
    <col min="3079" max="3079" width="7.7109375" bestFit="1" customWidth="1"/>
    <col min="3080" max="3080" width="15.5703125" bestFit="1" customWidth="1"/>
    <col min="3081" max="3081" width="9.28515625" customWidth="1"/>
    <col min="3082" max="3082" width="17.28515625" bestFit="1" customWidth="1"/>
    <col min="3083" max="3084" width="16.7109375" customWidth="1"/>
    <col min="3085" max="3085" width="13.28515625" customWidth="1"/>
    <col min="3086" max="3086" width="8.7109375" bestFit="1" customWidth="1"/>
    <col min="3087" max="3087" width="14.42578125" bestFit="1" customWidth="1"/>
    <col min="3088" max="3088" width="16.5703125" bestFit="1" customWidth="1"/>
    <col min="3089" max="3089" width="14.42578125" bestFit="1" customWidth="1"/>
    <col min="3090" max="3090" width="10.5703125" bestFit="1" customWidth="1"/>
    <col min="3091" max="3091" width="7.85546875" bestFit="1" customWidth="1"/>
    <col min="3092" max="3092" width="15.42578125" bestFit="1" customWidth="1"/>
    <col min="3093" max="3093" width="16.7109375" customWidth="1"/>
    <col min="3094" max="3094" width="15.42578125" bestFit="1" customWidth="1"/>
    <col min="3095" max="3095" width="11.85546875" bestFit="1" customWidth="1"/>
    <col min="3096" max="3096" width="7.85546875" bestFit="1" customWidth="1"/>
    <col min="3097" max="3097" width="15.140625" customWidth="1"/>
    <col min="3098" max="3098" width="16.5703125" bestFit="1" customWidth="1"/>
    <col min="3099" max="3099" width="15.28515625" customWidth="1"/>
    <col min="3100" max="3100" width="9" bestFit="1" customWidth="1"/>
    <col min="3101" max="3101" width="11.140625" customWidth="1"/>
    <col min="3102" max="3102" width="17.5703125" bestFit="1" customWidth="1"/>
    <col min="3103" max="3103" width="8.7109375" bestFit="1" customWidth="1"/>
    <col min="3104" max="3104" width="11.140625" bestFit="1" customWidth="1"/>
    <col min="3105" max="3105" width="15.140625" bestFit="1" customWidth="1"/>
    <col min="3106" max="3107" width="18.28515625" bestFit="1" customWidth="1"/>
    <col min="3108" max="3108" width="9" bestFit="1" customWidth="1"/>
    <col min="3109" max="3109" width="15.5703125" customWidth="1"/>
    <col min="3110" max="3110" width="16" customWidth="1"/>
    <col min="3111" max="3111" width="11.85546875" bestFit="1" customWidth="1"/>
    <col min="3329" max="3329" width="7.85546875" customWidth="1"/>
    <col min="3330" max="3330" width="33.140625" customWidth="1"/>
    <col min="3331" max="3331" width="4.42578125" bestFit="1" customWidth="1"/>
    <col min="3332" max="3332" width="3.5703125" bestFit="1" customWidth="1"/>
    <col min="3333" max="3333" width="7.140625" bestFit="1" customWidth="1"/>
    <col min="3334" max="3334" width="14" bestFit="1" customWidth="1"/>
    <col min="3335" max="3335" width="7.7109375" bestFit="1" customWidth="1"/>
    <col min="3336" max="3336" width="15.5703125" bestFit="1" customWidth="1"/>
    <col min="3337" max="3337" width="9.28515625" customWidth="1"/>
    <col min="3338" max="3338" width="17.28515625" bestFit="1" customWidth="1"/>
    <col min="3339" max="3340" width="16.7109375" customWidth="1"/>
    <col min="3341" max="3341" width="13.28515625" customWidth="1"/>
    <col min="3342" max="3342" width="8.7109375" bestFit="1" customWidth="1"/>
    <col min="3343" max="3343" width="14.42578125" bestFit="1" customWidth="1"/>
    <col min="3344" max="3344" width="16.5703125" bestFit="1" customWidth="1"/>
    <col min="3345" max="3345" width="14.42578125" bestFit="1" customWidth="1"/>
    <col min="3346" max="3346" width="10.5703125" bestFit="1" customWidth="1"/>
    <col min="3347" max="3347" width="7.85546875" bestFit="1" customWidth="1"/>
    <col min="3348" max="3348" width="15.42578125" bestFit="1" customWidth="1"/>
    <col min="3349" max="3349" width="16.7109375" customWidth="1"/>
    <col min="3350" max="3350" width="15.42578125" bestFit="1" customWidth="1"/>
    <col min="3351" max="3351" width="11.85546875" bestFit="1" customWidth="1"/>
    <col min="3352" max="3352" width="7.85546875" bestFit="1" customWidth="1"/>
    <col min="3353" max="3353" width="15.140625" customWidth="1"/>
    <col min="3354" max="3354" width="16.5703125" bestFit="1" customWidth="1"/>
    <col min="3355" max="3355" width="15.28515625" customWidth="1"/>
    <col min="3356" max="3356" width="9" bestFit="1" customWidth="1"/>
    <col min="3357" max="3357" width="11.140625" customWidth="1"/>
    <col min="3358" max="3358" width="17.5703125" bestFit="1" customWidth="1"/>
    <col min="3359" max="3359" width="8.7109375" bestFit="1" customWidth="1"/>
    <col min="3360" max="3360" width="11.140625" bestFit="1" customWidth="1"/>
    <col min="3361" max="3361" width="15.140625" bestFit="1" customWidth="1"/>
    <col min="3362" max="3363" width="18.28515625" bestFit="1" customWidth="1"/>
    <col min="3364" max="3364" width="9" bestFit="1" customWidth="1"/>
    <col min="3365" max="3365" width="15.5703125" customWidth="1"/>
    <col min="3366" max="3366" width="16" customWidth="1"/>
    <col min="3367" max="3367" width="11.85546875" bestFit="1" customWidth="1"/>
    <col min="3585" max="3585" width="7.85546875" customWidth="1"/>
    <col min="3586" max="3586" width="33.140625" customWidth="1"/>
    <col min="3587" max="3587" width="4.42578125" bestFit="1" customWidth="1"/>
    <col min="3588" max="3588" width="3.5703125" bestFit="1" customWidth="1"/>
    <col min="3589" max="3589" width="7.140625" bestFit="1" customWidth="1"/>
    <col min="3590" max="3590" width="14" bestFit="1" customWidth="1"/>
    <col min="3591" max="3591" width="7.7109375" bestFit="1" customWidth="1"/>
    <col min="3592" max="3592" width="15.5703125" bestFit="1" customWidth="1"/>
    <col min="3593" max="3593" width="9.28515625" customWidth="1"/>
    <col min="3594" max="3594" width="17.28515625" bestFit="1" customWidth="1"/>
    <col min="3595" max="3596" width="16.7109375" customWidth="1"/>
    <col min="3597" max="3597" width="13.28515625" customWidth="1"/>
    <col min="3598" max="3598" width="8.7109375" bestFit="1" customWidth="1"/>
    <col min="3599" max="3599" width="14.42578125" bestFit="1" customWidth="1"/>
    <col min="3600" max="3600" width="16.5703125" bestFit="1" customWidth="1"/>
    <col min="3601" max="3601" width="14.42578125" bestFit="1" customWidth="1"/>
    <col min="3602" max="3602" width="10.5703125" bestFit="1" customWidth="1"/>
    <col min="3603" max="3603" width="7.85546875" bestFit="1" customWidth="1"/>
    <col min="3604" max="3604" width="15.42578125" bestFit="1" customWidth="1"/>
    <col min="3605" max="3605" width="16.7109375" customWidth="1"/>
    <col min="3606" max="3606" width="15.42578125" bestFit="1" customWidth="1"/>
    <col min="3607" max="3607" width="11.85546875" bestFit="1" customWidth="1"/>
    <col min="3608" max="3608" width="7.85546875" bestFit="1" customWidth="1"/>
    <col min="3609" max="3609" width="15.140625" customWidth="1"/>
    <col min="3610" max="3610" width="16.5703125" bestFit="1" customWidth="1"/>
    <col min="3611" max="3611" width="15.28515625" customWidth="1"/>
    <col min="3612" max="3612" width="9" bestFit="1" customWidth="1"/>
    <col min="3613" max="3613" width="11.140625" customWidth="1"/>
    <col min="3614" max="3614" width="17.5703125" bestFit="1" customWidth="1"/>
    <col min="3615" max="3615" width="8.7109375" bestFit="1" customWidth="1"/>
    <col min="3616" max="3616" width="11.140625" bestFit="1" customWidth="1"/>
    <col min="3617" max="3617" width="15.140625" bestFit="1" customWidth="1"/>
    <col min="3618" max="3619" width="18.28515625" bestFit="1" customWidth="1"/>
    <col min="3620" max="3620" width="9" bestFit="1" customWidth="1"/>
    <col min="3621" max="3621" width="15.5703125" customWidth="1"/>
    <col min="3622" max="3622" width="16" customWidth="1"/>
    <col min="3623" max="3623" width="11.85546875" bestFit="1" customWidth="1"/>
    <col min="3841" max="3841" width="7.85546875" customWidth="1"/>
    <col min="3842" max="3842" width="33.140625" customWidth="1"/>
    <col min="3843" max="3843" width="4.42578125" bestFit="1" customWidth="1"/>
    <col min="3844" max="3844" width="3.5703125" bestFit="1" customWidth="1"/>
    <col min="3845" max="3845" width="7.140625" bestFit="1" customWidth="1"/>
    <col min="3846" max="3846" width="14" bestFit="1" customWidth="1"/>
    <col min="3847" max="3847" width="7.7109375" bestFit="1" customWidth="1"/>
    <col min="3848" max="3848" width="15.5703125" bestFit="1" customWidth="1"/>
    <col min="3849" max="3849" width="9.28515625" customWidth="1"/>
    <col min="3850" max="3850" width="17.28515625" bestFit="1" customWidth="1"/>
    <col min="3851" max="3852" width="16.7109375" customWidth="1"/>
    <col min="3853" max="3853" width="13.28515625" customWidth="1"/>
    <col min="3854" max="3854" width="8.7109375" bestFit="1" customWidth="1"/>
    <col min="3855" max="3855" width="14.42578125" bestFit="1" customWidth="1"/>
    <col min="3856" max="3856" width="16.5703125" bestFit="1" customWidth="1"/>
    <col min="3857" max="3857" width="14.42578125" bestFit="1" customWidth="1"/>
    <col min="3858" max="3858" width="10.5703125" bestFit="1" customWidth="1"/>
    <col min="3859" max="3859" width="7.85546875" bestFit="1" customWidth="1"/>
    <col min="3860" max="3860" width="15.42578125" bestFit="1" customWidth="1"/>
    <col min="3861" max="3861" width="16.7109375" customWidth="1"/>
    <col min="3862" max="3862" width="15.42578125" bestFit="1" customWidth="1"/>
    <col min="3863" max="3863" width="11.85546875" bestFit="1" customWidth="1"/>
    <col min="3864" max="3864" width="7.85546875" bestFit="1" customWidth="1"/>
    <col min="3865" max="3865" width="15.140625" customWidth="1"/>
    <col min="3866" max="3866" width="16.5703125" bestFit="1" customWidth="1"/>
    <col min="3867" max="3867" width="15.28515625" customWidth="1"/>
    <col min="3868" max="3868" width="9" bestFit="1" customWidth="1"/>
    <col min="3869" max="3869" width="11.140625" customWidth="1"/>
    <col min="3870" max="3870" width="17.5703125" bestFit="1" customWidth="1"/>
    <col min="3871" max="3871" width="8.7109375" bestFit="1" customWidth="1"/>
    <col min="3872" max="3872" width="11.140625" bestFit="1" customWidth="1"/>
    <col min="3873" max="3873" width="15.140625" bestFit="1" customWidth="1"/>
    <col min="3874" max="3875" width="18.28515625" bestFit="1" customWidth="1"/>
    <col min="3876" max="3876" width="9" bestFit="1" customWidth="1"/>
    <col min="3877" max="3877" width="15.5703125" customWidth="1"/>
    <col min="3878" max="3878" width="16" customWidth="1"/>
    <col min="3879" max="3879" width="11.85546875" bestFit="1" customWidth="1"/>
    <col min="4097" max="4097" width="7.85546875" customWidth="1"/>
    <col min="4098" max="4098" width="33.140625" customWidth="1"/>
    <col min="4099" max="4099" width="4.42578125" bestFit="1" customWidth="1"/>
    <col min="4100" max="4100" width="3.5703125" bestFit="1" customWidth="1"/>
    <col min="4101" max="4101" width="7.140625" bestFit="1" customWidth="1"/>
    <col min="4102" max="4102" width="14" bestFit="1" customWidth="1"/>
    <col min="4103" max="4103" width="7.7109375" bestFit="1" customWidth="1"/>
    <col min="4104" max="4104" width="15.5703125" bestFit="1" customWidth="1"/>
    <col min="4105" max="4105" width="9.28515625" customWidth="1"/>
    <col min="4106" max="4106" width="17.28515625" bestFit="1" customWidth="1"/>
    <col min="4107" max="4108" width="16.7109375" customWidth="1"/>
    <col min="4109" max="4109" width="13.28515625" customWidth="1"/>
    <col min="4110" max="4110" width="8.7109375" bestFit="1" customWidth="1"/>
    <col min="4111" max="4111" width="14.42578125" bestFit="1" customWidth="1"/>
    <col min="4112" max="4112" width="16.5703125" bestFit="1" customWidth="1"/>
    <col min="4113" max="4113" width="14.42578125" bestFit="1" customWidth="1"/>
    <col min="4114" max="4114" width="10.5703125" bestFit="1" customWidth="1"/>
    <col min="4115" max="4115" width="7.85546875" bestFit="1" customWidth="1"/>
    <col min="4116" max="4116" width="15.42578125" bestFit="1" customWidth="1"/>
    <col min="4117" max="4117" width="16.7109375" customWidth="1"/>
    <col min="4118" max="4118" width="15.42578125" bestFit="1" customWidth="1"/>
    <col min="4119" max="4119" width="11.85546875" bestFit="1" customWidth="1"/>
    <col min="4120" max="4120" width="7.85546875" bestFit="1" customWidth="1"/>
    <col min="4121" max="4121" width="15.140625" customWidth="1"/>
    <col min="4122" max="4122" width="16.5703125" bestFit="1" customWidth="1"/>
    <col min="4123" max="4123" width="15.28515625" customWidth="1"/>
    <col min="4124" max="4124" width="9" bestFit="1" customWidth="1"/>
    <col min="4125" max="4125" width="11.140625" customWidth="1"/>
    <col min="4126" max="4126" width="17.5703125" bestFit="1" customWidth="1"/>
    <col min="4127" max="4127" width="8.7109375" bestFit="1" customWidth="1"/>
    <col min="4128" max="4128" width="11.140625" bestFit="1" customWidth="1"/>
    <col min="4129" max="4129" width="15.140625" bestFit="1" customWidth="1"/>
    <col min="4130" max="4131" width="18.28515625" bestFit="1" customWidth="1"/>
    <col min="4132" max="4132" width="9" bestFit="1" customWidth="1"/>
    <col min="4133" max="4133" width="15.5703125" customWidth="1"/>
    <col min="4134" max="4134" width="16" customWidth="1"/>
    <col min="4135" max="4135" width="11.85546875" bestFit="1" customWidth="1"/>
    <col min="4353" max="4353" width="7.85546875" customWidth="1"/>
    <col min="4354" max="4354" width="33.140625" customWidth="1"/>
    <col min="4355" max="4355" width="4.42578125" bestFit="1" customWidth="1"/>
    <col min="4356" max="4356" width="3.5703125" bestFit="1" customWidth="1"/>
    <col min="4357" max="4357" width="7.140625" bestFit="1" customWidth="1"/>
    <col min="4358" max="4358" width="14" bestFit="1" customWidth="1"/>
    <col min="4359" max="4359" width="7.7109375" bestFit="1" customWidth="1"/>
    <col min="4360" max="4360" width="15.5703125" bestFit="1" customWidth="1"/>
    <col min="4361" max="4361" width="9.28515625" customWidth="1"/>
    <col min="4362" max="4362" width="17.28515625" bestFit="1" customWidth="1"/>
    <col min="4363" max="4364" width="16.7109375" customWidth="1"/>
    <col min="4365" max="4365" width="13.28515625" customWidth="1"/>
    <col min="4366" max="4366" width="8.7109375" bestFit="1" customWidth="1"/>
    <col min="4367" max="4367" width="14.42578125" bestFit="1" customWidth="1"/>
    <col min="4368" max="4368" width="16.5703125" bestFit="1" customWidth="1"/>
    <col min="4369" max="4369" width="14.42578125" bestFit="1" customWidth="1"/>
    <col min="4370" max="4370" width="10.5703125" bestFit="1" customWidth="1"/>
    <col min="4371" max="4371" width="7.85546875" bestFit="1" customWidth="1"/>
    <col min="4372" max="4372" width="15.42578125" bestFit="1" customWidth="1"/>
    <col min="4373" max="4373" width="16.7109375" customWidth="1"/>
    <col min="4374" max="4374" width="15.42578125" bestFit="1" customWidth="1"/>
    <col min="4375" max="4375" width="11.85546875" bestFit="1" customWidth="1"/>
    <col min="4376" max="4376" width="7.85546875" bestFit="1" customWidth="1"/>
    <col min="4377" max="4377" width="15.140625" customWidth="1"/>
    <col min="4378" max="4378" width="16.5703125" bestFit="1" customWidth="1"/>
    <col min="4379" max="4379" width="15.28515625" customWidth="1"/>
    <col min="4380" max="4380" width="9" bestFit="1" customWidth="1"/>
    <col min="4381" max="4381" width="11.140625" customWidth="1"/>
    <col min="4382" max="4382" width="17.5703125" bestFit="1" customWidth="1"/>
    <col min="4383" max="4383" width="8.7109375" bestFit="1" customWidth="1"/>
    <col min="4384" max="4384" width="11.140625" bestFit="1" customWidth="1"/>
    <col min="4385" max="4385" width="15.140625" bestFit="1" customWidth="1"/>
    <col min="4386" max="4387" width="18.28515625" bestFit="1" customWidth="1"/>
    <col min="4388" max="4388" width="9" bestFit="1" customWidth="1"/>
    <col min="4389" max="4389" width="15.5703125" customWidth="1"/>
    <col min="4390" max="4390" width="16" customWidth="1"/>
    <col min="4391" max="4391" width="11.85546875" bestFit="1" customWidth="1"/>
    <col min="4609" max="4609" width="7.85546875" customWidth="1"/>
    <col min="4610" max="4610" width="33.140625" customWidth="1"/>
    <col min="4611" max="4611" width="4.42578125" bestFit="1" customWidth="1"/>
    <col min="4612" max="4612" width="3.5703125" bestFit="1" customWidth="1"/>
    <col min="4613" max="4613" width="7.140625" bestFit="1" customWidth="1"/>
    <col min="4614" max="4614" width="14" bestFit="1" customWidth="1"/>
    <col min="4615" max="4615" width="7.7109375" bestFit="1" customWidth="1"/>
    <col min="4616" max="4616" width="15.5703125" bestFit="1" customWidth="1"/>
    <col min="4617" max="4617" width="9.28515625" customWidth="1"/>
    <col min="4618" max="4618" width="17.28515625" bestFit="1" customWidth="1"/>
    <col min="4619" max="4620" width="16.7109375" customWidth="1"/>
    <col min="4621" max="4621" width="13.28515625" customWidth="1"/>
    <col min="4622" max="4622" width="8.7109375" bestFit="1" customWidth="1"/>
    <col min="4623" max="4623" width="14.42578125" bestFit="1" customWidth="1"/>
    <col min="4624" max="4624" width="16.5703125" bestFit="1" customWidth="1"/>
    <col min="4625" max="4625" width="14.42578125" bestFit="1" customWidth="1"/>
    <col min="4626" max="4626" width="10.5703125" bestFit="1" customWidth="1"/>
    <col min="4627" max="4627" width="7.85546875" bestFit="1" customWidth="1"/>
    <col min="4628" max="4628" width="15.42578125" bestFit="1" customWidth="1"/>
    <col min="4629" max="4629" width="16.7109375" customWidth="1"/>
    <col min="4630" max="4630" width="15.42578125" bestFit="1" customWidth="1"/>
    <col min="4631" max="4631" width="11.85546875" bestFit="1" customWidth="1"/>
    <col min="4632" max="4632" width="7.85546875" bestFit="1" customWidth="1"/>
    <col min="4633" max="4633" width="15.140625" customWidth="1"/>
    <col min="4634" max="4634" width="16.5703125" bestFit="1" customWidth="1"/>
    <col min="4635" max="4635" width="15.28515625" customWidth="1"/>
    <col min="4636" max="4636" width="9" bestFit="1" customWidth="1"/>
    <col min="4637" max="4637" width="11.140625" customWidth="1"/>
    <col min="4638" max="4638" width="17.5703125" bestFit="1" customWidth="1"/>
    <col min="4639" max="4639" width="8.7109375" bestFit="1" customWidth="1"/>
    <col min="4640" max="4640" width="11.140625" bestFit="1" customWidth="1"/>
    <col min="4641" max="4641" width="15.140625" bestFit="1" customWidth="1"/>
    <col min="4642" max="4643" width="18.28515625" bestFit="1" customWidth="1"/>
    <col min="4644" max="4644" width="9" bestFit="1" customWidth="1"/>
    <col min="4645" max="4645" width="15.5703125" customWidth="1"/>
    <col min="4646" max="4646" width="16" customWidth="1"/>
    <col min="4647" max="4647" width="11.85546875" bestFit="1" customWidth="1"/>
    <col min="4865" max="4865" width="7.85546875" customWidth="1"/>
    <col min="4866" max="4866" width="33.140625" customWidth="1"/>
    <col min="4867" max="4867" width="4.42578125" bestFit="1" customWidth="1"/>
    <col min="4868" max="4868" width="3.5703125" bestFit="1" customWidth="1"/>
    <col min="4869" max="4869" width="7.140625" bestFit="1" customWidth="1"/>
    <col min="4870" max="4870" width="14" bestFit="1" customWidth="1"/>
    <col min="4871" max="4871" width="7.7109375" bestFit="1" customWidth="1"/>
    <col min="4872" max="4872" width="15.5703125" bestFit="1" customWidth="1"/>
    <col min="4873" max="4873" width="9.28515625" customWidth="1"/>
    <col min="4874" max="4874" width="17.28515625" bestFit="1" customWidth="1"/>
    <col min="4875" max="4876" width="16.7109375" customWidth="1"/>
    <col min="4877" max="4877" width="13.28515625" customWidth="1"/>
    <col min="4878" max="4878" width="8.7109375" bestFit="1" customWidth="1"/>
    <col min="4879" max="4879" width="14.42578125" bestFit="1" customWidth="1"/>
    <col min="4880" max="4880" width="16.5703125" bestFit="1" customWidth="1"/>
    <col min="4881" max="4881" width="14.42578125" bestFit="1" customWidth="1"/>
    <col min="4882" max="4882" width="10.5703125" bestFit="1" customWidth="1"/>
    <col min="4883" max="4883" width="7.85546875" bestFit="1" customWidth="1"/>
    <col min="4884" max="4884" width="15.42578125" bestFit="1" customWidth="1"/>
    <col min="4885" max="4885" width="16.7109375" customWidth="1"/>
    <col min="4886" max="4886" width="15.42578125" bestFit="1" customWidth="1"/>
    <col min="4887" max="4887" width="11.85546875" bestFit="1" customWidth="1"/>
    <col min="4888" max="4888" width="7.85546875" bestFit="1" customWidth="1"/>
    <col min="4889" max="4889" width="15.140625" customWidth="1"/>
    <col min="4890" max="4890" width="16.5703125" bestFit="1" customWidth="1"/>
    <col min="4891" max="4891" width="15.28515625" customWidth="1"/>
    <col min="4892" max="4892" width="9" bestFit="1" customWidth="1"/>
    <col min="4893" max="4893" width="11.140625" customWidth="1"/>
    <col min="4894" max="4894" width="17.5703125" bestFit="1" customWidth="1"/>
    <col min="4895" max="4895" width="8.7109375" bestFit="1" customWidth="1"/>
    <col min="4896" max="4896" width="11.140625" bestFit="1" customWidth="1"/>
    <col min="4897" max="4897" width="15.140625" bestFit="1" customWidth="1"/>
    <col min="4898" max="4899" width="18.28515625" bestFit="1" customWidth="1"/>
    <col min="4900" max="4900" width="9" bestFit="1" customWidth="1"/>
    <col min="4901" max="4901" width="15.5703125" customWidth="1"/>
    <col min="4902" max="4902" width="16" customWidth="1"/>
    <col min="4903" max="4903" width="11.85546875" bestFit="1" customWidth="1"/>
    <col min="5121" max="5121" width="7.85546875" customWidth="1"/>
    <col min="5122" max="5122" width="33.140625" customWidth="1"/>
    <col min="5123" max="5123" width="4.42578125" bestFit="1" customWidth="1"/>
    <col min="5124" max="5124" width="3.5703125" bestFit="1" customWidth="1"/>
    <col min="5125" max="5125" width="7.140625" bestFit="1" customWidth="1"/>
    <col min="5126" max="5126" width="14" bestFit="1" customWidth="1"/>
    <col min="5127" max="5127" width="7.7109375" bestFit="1" customWidth="1"/>
    <col min="5128" max="5128" width="15.5703125" bestFit="1" customWidth="1"/>
    <col min="5129" max="5129" width="9.28515625" customWidth="1"/>
    <col min="5130" max="5130" width="17.28515625" bestFit="1" customWidth="1"/>
    <col min="5131" max="5132" width="16.7109375" customWidth="1"/>
    <col min="5133" max="5133" width="13.28515625" customWidth="1"/>
    <col min="5134" max="5134" width="8.7109375" bestFit="1" customWidth="1"/>
    <col min="5135" max="5135" width="14.42578125" bestFit="1" customWidth="1"/>
    <col min="5136" max="5136" width="16.5703125" bestFit="1" customWidth="1"/>
    <col min="5137" max="5137" width="14.42578125" bestFit="1" customWidth="1"/>
    <col min="5138" max="5138" width="10.5703125" bestFit="1" customWidth="1"/>
    <col min="5139" max="5139" width="7.85546875" bestFit="1" customWidth="1"/>
    <col min="5140" max="5140" width="15.42578125" bestFit="1" customWidth="1"/>
    <col min="5141" max="5141" width="16.7109375" customWidth="1"/>
    <col min="5142" max="5142" width="15.42578125" bestFit="1" customWidth="1"/>
    <col min="5143" max="5143" width="11.85546875" bestFit="1" customWidth="1"/>
    <col min="5144" max="5144" width="7.85546875" bestFit="1" customWidth="1"/>
    <col min="5145" max="5145" width="15.140625" customWidth="1"/>
    <col min="5146" max="5146" width="16.5703125" bestFit="1" customWidth="1"/>
    <col min="5147" max="5147" width="15.28515625" customWidth="1"/>
    <col min="5148" max="5148" width="9" bestFit="1" customWidth="1"/>
    <col min="5149" max="5149" width="11.140625" customWidth="1"/>
    <col min="5150" max="5150" width="17.5703125" bestFit="1" customWidth="1"/>
    <col min="5151" max="5151" width="8.7109375" bestFit="1" customWidth="1"/>
    <col min="5152" max="5152" width="11.140625" bestFit="1" customWidth="1"/>
    <col min="5153" max="5153" width="15.140625" bestFit="1" customWidth="1"/>
    <col min="5154" max="5155" width="18.28515625" bestFit="1" customWidth="1"/>
    <col min="5156" max="5156" width="9" bestFit="1" customWidth="1"/>
    <col min="5157" max="5157" width="15.5703125" customWidth="1"/>
    <col min="5158" max="5158" width="16" customWidth="1"/>
    <col min="5159" max="5159" width="11.85546875" bestFit="1" customWidth="1"/>
    <col min="5377" max="5377" width="7.85546875" customWidth="1"/>
    <col min="5378" max="5378" width="33.140625" customWidth="1"/>
    <col min="5379" max="5379" width="4.42578125" bestFit="1" customWidth="1"/>
    <col min="5380" max="5380" width="3.5703125" bestFit="1" customWidth="1"/>
    <col min="5381" max="5381" width="7.140625" bestFit="1" customWidth="1"/>
    <col min="5382" max="5382" width="14" bestFit="1" customWidth="1"/>
    <col min="5383" max="5383" width="7.7109375" bestFit="1" customWidth="1"/>
    <col min="5384" max="5384" width="15.5703125" bestFit="1" customWidth="1"/>
    <col min="5385" max="5385" width="9.28515625" customWidth="1"/>
    <col min="5386" max="5386" width="17.28515625" bestFit="1" customWidth="1"/>
    <col min="5387" max="5388" width="16.7109375" customWidth="1"/>
    <col min="5389" max="5389" width="13.28515625" customWidth="1"/>
    <col min="5390" max="5390" width="8.7109375" bestFit="1" customWidth="1"/>
    <col min="5391" max="5391" width="14.42578125" bestFit="1" customWidth="1"/>
    <col min="5392" max="5392" width="16.5703125" bestFit="1" customWidth="1"/>
    <col min="5393" max="5393" width="14.42578125" bestFit="1" customWidth="1"/>
    <col min="5394" max="5394" width="10.5703125" bestFit="1" customWidth="1"/>
    <col min="5395" max="5395" width="7.85546875" bestFit="1" customWidth="1"/>
    <col min="5396" max="5396" width="15.42578125" bestFit="1" customWidth="1"/>
    <col min="5397" max="5397" width="16.7109375" customWidth="1"/>
    <col min="5398" max="5398" width="15.42578125" bestFit="1" customWidth="1"/>
    <col min="5399" max="5399" width="11.85546875" bestFit="1" customWidth="1"/>
    <col min="5400" max="5400" width="7.85546875" bestFit="1" customWidth="1"/>
    <col min="5401" max="5401" width="15.140625" customWidth="1"/>
    <col min="5402" max="5402" width="16.5703125" bestFit="1" customWidth="1"/>
    <col min="5403" max="5403" width="15.28515625" customWidth="1"/>
    <col min="5404" max="5404" width="9" bestFit="1" customWidth="1"/>
    <col min="5405" max="5405" width="11.140625" customWidth="1"/>
    <col min="5406" max="5406" width="17.5703125" bestFit="1" customWidth="1"/>
    <col min="5407" max="5407" width="8.7109375" bestFit="1" customWidth="1"/>
    <col min="5408" max="5408" width="11.140625" bestFit="1" customWidth="1"/>
    <col min="5409" max="5409" width="15.140625" bestFit="1" customWidth="1"/>
    <col min="5410" max="5411" width="18.28515625" bestFit="1" customWidth="1"/>
    <col min="5412" max="5412" width="9" bestFit="1" customWidth="1"/>
    <col min="5413" max="5413" width="15.5703125" customWidth="1"/>
    <col min="5414" max="5414" width="16" customWidth="1"/>
    <col min="5415" max="5415" width="11.85546875" bestFit="1" customWidth="1"/>
    <col min="5633" max="5633" width="7.85546875" customWidth="1"/>
    <col min="5634" max="5634" width="33.140625" customWidth="1"/>
    <col min="5635" max="5635" width="4.42578125" bestFit="1" customWidth="1"/>
    <col min="5636" max="5636" width="3.5703125" bestFit="1" customWidth="1"/>
    <col min="5637" max="5637" width="7.140625" bestFit="1" customWidth="1"/>
    <col min="5638" max="5638" width="14" bestFit="1" customWidth="1"/>
    <col min="5639" max="5639" width="7.7109375" bestFit="1" customWidth="1"/>
    <col min="5640" max="5640" width="15.5703125" bestFit="1" customWidth="1"/>
    <col min="5641" max="5641" width="9.28515625" customWidth="1"/>
    <col min="5642" max="5642" width="17.28515625" bestFit="1" customWidth="1"/>
    <col min="5643" max="5644" width="16.7109375" customWidth="1"/>
    <col min="5645" max="5645" width="13.28515625" customWidth="1"/>
    <col min="5646" max="5646" width="8.7109375" bestFit="1" customWidth="1"/>
    <col min="5647" max="5647" width="14.42578125" bestFit="1" customWidth="1"/>
    <col min="5648" max="5648" width="16.5703125" bestFit="1" customWidth="1"/>
    <col min="5649" max="5649" width="14.42578125" bestFit="1" customWidth="1"/>
    <col min="5650" max="5650" width="10.5703125" bestFit="1" customWidth="1"/>
    <col min="5651" max="5651" width="7.85546875" bestFit="1" customWidth="1"/>
    <col min="5652" max="5652" width="15.42578125" bestFit="1" customWidth="1"/>
    <col min="5653" max="5653" width="16.7109375" customWidth="1"/>
    <col min="5654" max="5654" width="15.42578125" bestFit="1" customWidth="1"/>
    <col min="5655" max="5655" width="11.85546875" bestFit="1" customWidth="1"/>
    <col min="5656" max="5656" width="7.85546875" bestFit="1" customWidth="1"/>
    <col min="5657" max="5657" width="15.140625" customWidth="1"/>
    <col min="5658" max="5658" width="16.5703125" bestFit="1" customWidth="1"/>
    <col min="5659" max="5659" width="15.28515625" customWidth="1"/>
    <col min="5660" max="5660" width="9" bestFit="1" customWidth="1"/>
    <col min="5661" max="5661" width="11.140625" customWidth="1"/>
    <col min="5662" max="5662" width="17.5703125" bestFit="1" customWidth="1"/>
    <col min="5663" max="5663" width="8.7109375" bestFit="1" customWidth="1"/>
    <col min="5664" max="5664" width="11.140625" bestFit="1" customWidth="1"/>
    <col min="5665" max="5665" width="15.140625" bestFit="1" customWidth="1"/>
    <col min="5666" max="5667" width="18.28515625" bestFit="1" customWidth="1"/>
    <col min="5668" max="5668" width="9" bestFit="1" customWidth="1"/>
    <col min="5669" max="5669" width="15.5703125" customWidth="1"/>
    <col min="5670" max="5670" width="16" customWidth="1"/>
    <col min="5671" max="5671" width="11.85546875" bestFit="1" customWidth="1"/>
    <col min="5889" max="5889" width="7.85546875" customWidth="1"/>
    <col min="5890" max="5890" width="33.140625" customWidth="1"/>
    <col min="5891" max="5891" width="4.42578125" bestFit="1" customWidth="1"/>
    <col min="5892" max="5892" width="3.5703125" bestFit="1" customWidth="1"/>
    <col min="5893" max="5893" width="7.140625" bestFit="1" customWidth="1"/>
    <col min="5894" max="5894" width="14" bestFit="1" customWidth="1"/>
    <col min="5895" max="5895" width="7.7109375" bestFit="1" customWidth="1"/>
    <col min="5896" max="5896" width="15.5703125" bestFit="1" customWidth="1"/>
    <col min="5897" max="5897" width="9.28515625" customWidth="1"/>
    <col min="5898" max="5898" width="17.28515625" bestFit="1" customWidth="1"/>
    <col min="5899" max="5900" width="16.7109375" customWidth="1"/>
    <col min="5901" max="5901" width="13.28515625" customWidth="1"/>
    <col min="5902" max="5902" width="8.7109375" bestFit="1" customWidth="1"/>
    <col min="5903" max="5903" width="14.42578125" bestFit="1" customWidth="1"/>
    <col min="5904" max="5904" width="16.5703125" bestFit="1" customWidth="1"/>
    <col min="5905" max="5905" width="14.42578125" bestFit="1" customWidth="1"/>
    <col min="5906" max="5906" width="10.5703125" bestFit="1" customWidth="1"/>
    <col min="5907" max="5907" width="7.85546875" bestFit="1" customWidth="1"/>
    <col min="5908" max="5908" width="15.42578125" bestFit="1" customWidth="1"/>
    <col min="5909" max="5909" width="16.7109375" customWidth="1"/>
    <col min="5910" max="5910" width="15.42578125" bestFit="1" customWidth="1"/>
    <col min="5911" max="5911" width="11.85546875" bestFit="1" customWidth="1"/>
    <col min="5912" max="5912" width="7.85546875" bestFit="1" customWidth="1"/>
    <col min="5913" max="5913" width="15.140625" customWidth="1"/>
    <col min="5914" max="5914" width="16.5703125" bestFit="1" customWidth="1"/>
    <col min="5915" max="5915" width="15.28515625" customWidth="1"/>
    <col min="5916" max="5916" width="9" bestFit="1" customWidth="1"/>
    <col min="5917" max="5917" width="11.140625" customWidth="1"/>
    <col min="5918" max="5918" width="17.5703125" bestFit="1" customWidth="1"/>
    <col min="5919" max="5919" width="8.7109375" bestFit="1" customWidth="1"/>
    <col min="5920" max="5920" width="11.140625" bestFit="1" customWidth="1"/>
    <col min="5921" max="5921" width="15.140625" bestFit="1" customWidth="1"/>
    <col min="5922" max="5923" width="18.28515625" bestFit="1" customWidth="1"/>
    <col min="5924" max="5924" width="9" bestFit="1" customWidth="1"/>
    <col min="5925" max="5925" width="15.5703125" customWidth="1"/>
    <col min="5926" max="5926" width="16" customWidth="1"/>
    <col min="5927" max="5927" width="11.85546875" bestFit="1" customWidth="1"/>
    <col min="6145" max="6145" width="7.85546875" customWidth="1"/>
    <col min="6146" max="6146" width="33.140625" customWidth="1"/>
    <col min="6147" max="6147" width="4.42578125" bestFit="1" customWidth="1"/>
    <col min="6148" max="6148" width="3.5703125" bestFit="1" customWidth="1"/>
    <col min="6149" max="6149" width="7.140625" bestFit="1" customWidth="1"/>
    <col min="6150" max="6150" width="14" bestFit="1" customWidth="1"/>
    <col min="6151" max="6151" width="7.7109375" bestFit="1" customWidth="1"/>
    <col min="6152" max="6152" width="15.5703125" bestFit="1" customWidth="1"/>
    <col min="6153" max="6153" width="9.28515625" customWidth="1"/>
    <col min="6154" max="6154" width="17.28515625" bestFit="1" customWidth="1"/>
    <col min="6155" max="6156" width="16.7109375" customWidth="1"/>
    <col min="6157" max="6157" width="13.28515625" customWidth="1"/>
    <col min="6158" max="6158" width="8.7109375" bestFit="1" customWidth="1"/>
    <col min="6159" max="6159" width="14.42578125" bestFit="1" customWidth="1"/>
    <col min="6160" max="6160" width="16.5703125" bestFit="1" customWidth="1"/>
    <col min="6161" max="6161" width="14.42578125" bestFit="1" customWidth="1"/>
    <col min="6162" max="6162" width="10.5703125" bestFit="1" customWidth="1"/>
    <col min="6163" max="6163" width="7.85546875" bestFit="1" customWidth="1"/>
    <col min="6164" max="6164" width="15.42578125" bestFit="1" customWidth="1"/>
    <col min="6165" max="6165" width="16.7109375" customWidth="1"/>
    <col min="6166" max="6166" width="15.42578125" bestFit="1" customWidth="1"/>
    <col min="6167" max="6167" width="11.85546875" bestFit="1" customWidth="1"/>
    <col min="6168" max="6168" width="7.85546875" bestFit="1" customWidth="1"/>
    <col min="6169" max="6169" width="15.140625" customWidth="1"/>
    <col min="6170" max="6170" width="16.5703125" bestFit="1" customWidth="1"/>
    <col min="6171" max="6171" width="15.28515625" customWidth="1"/>
    <col min="6172" max="6172" width="9" bestFit="1" customWidth="1"/>
    <col min="6173" max="6173" width="11.140625" customWidth="1"/>
    <col min="6174" max="6174" width="17.5703125" bestFit="1" customWidth="1"/>
    <col min="6175" max="6175" width="8.7109375" bestFit="1" customWidth="1"/>
    <col min="6176" max="6176" width="11.140625" bestFit="1" customWidth="1"/>
    <col min="6177" max="6177" width="15.140625" bestFit="1" customWidth="1"/>
    <col min="6178" max="6179" width="18.28515625" bestFit="1" customWidth="1"/>
    <col min="6180" max="6180" width="9" bestFit="1" customWidth="1"/>
    <col min="6181" max="6181" width="15.5703125" customWidth="1"/>
    <col min="6182" max="6182" width="16" customWidth="1"/>
    <col min="6183" max="6183" width="11.85546875" bestFit="1" customWidth="1"/>
    <col min="6401" max="6401" width="7.85546875" customWidth="1"/>
    <col min="6402" max="6402" width="33.140625" customWidth="1"/>
    <col min="6403" max="6403" width="4.42578125" bestFit="1" customWidth="1"/>
    <col min="6404" max="6404" width="3.5703125" bestFit="1" customWidth="1"/>
    <col min="6405" max="6405" width="7.140625" bestFit="1" customWidth="1"/>
    <col min="6406" max="6406" width="14" bestFit="1" customWidth="1"/>
    <col min="6407" max="6407" width="7.7109375" bestFit="1" customWidth="1"/>
    <col min="6408" max="6408" width="15.5703125" bestFit="1" customWidth="1"/>
    <col min="6409" max="6409" width="9.28515625" customWidth="1"/>
    <col min="6410" max="6410" width="17.28515625" bestFit="1" customWidth="1"/>
    <col min="6411" max="6412" width="16.7109375" customWidth="1"/>
    <col min="6413" max="6413" width="13.28515625" customWidth="1"/>
    <col min="6414" max="6414" width="8.7109375" bestFit="1" customWidth="1"/>
    <col min="6415" max="6415" width="14.42578125" bestFit="1" customWidth="1"/>
    <col min="6416" max="6416" width="16.5703125" bestFit="1" customWidth="1"/>
    <col min="6417" max="6417" width="14.42578125" bestFit="1" customWidth="1"/>
    <col min="6418" max="6418" width="10.5703125" bestFit="1" customWidth="1"/>
    <col min="6419" max="6419" width="7.85546875" bestFit="1" customWidth="1"/>
    <col min="6420" max="6420" width="15.42578125" bestFit="1" customWidth="1"/>
    <col min="6421" max="6421" width="16.7109375" customWidth="1"/>
    <col min="6422" max="6422" width="15.42578125" bestFit="1" customWidth="1"/>
    <col min="6423" max="6423" width="11.85546875" bestFit="1" customWidth="1"/>
    <col min="6424" max="6424" width="7.85546875" bestFit="1" customWidth="1"/>
    <col min="6425" max="6425" width="15.140625" customWidth="1"/>
    <col min="6426" max="6426" width="16.5703125" bestFit="1" customWidth="1"/>
    <col min="6427" max="6427" width="15.28515625" customWidth="1"/>
    <col min="6428" max="6428" width="9" bestFit="1" customWidth="1"/>
    <col min="6429" max="6429" width="11.140625" customWidth="1"/>
    <col min="6430" max="6430" width="17.5703125" bestFit="1" customWidth="1"/>
    <col min="6431" max="6431" width="8.7109375" bestFit="1" customWidth="1"/>
    <col min="6432" max="6432" width="11.140625" bestFit="1" customWidth="1"/>
    <col min="6433" max="6433" width="15.140625" bestFit="1" customWidth="1"/>
    <col min="6434" max="6435" width="18.28515625" bestFit="1" customWidth="1"/>
    <col min="6436" max="6436" width="9" bestFit="1" customWidth="1"/>
    <col min="6437" max="6437" width="15.5703125" customWidth="1"/>
    <col min="6438" max="6438" width="16" customWidth="1"/>
    <col min="6439" max="6439" width="11.85546875" bestFit="1" customWidth="1"/>
    <col min="6657" max="6657" width="7.85546875" customWidth="1"/>
    <col min="6658" max="6658" width="33.140625" customWidth="1"/>
    <col min="6659" max="6659" width="4.42578125" bestFit="1" customWidth="1"/>
    <col min="6660" max="6660" width="3.5703125" bestFit="1" customWidth="1"/>
    <col min="6661" max="6661" width="7.140625" bestFit="1" customWidth="1"/>
    <col min="6662" max="6662" width="14" bestFit="1" customWidth="1"/>
    <col min="6663" max="6663" width="7.7109375" bestFit="1" customWidth="1"/>
    <col min="6664" max="6664" width="15.5703125" bestFit="1" customWidth="1"/>
    <col min="6665" max="6665" width="9.28515625" customWidth="1"/>
    <col min="6666" max="6666" width="17.28515625" bestFit="1" customWidth="1"/>
    <col min="6667" max="6668" width="16.7109375" customWidth="1"/>
    <col min="6669" max="6669" width="13.28515625" customWidth="1"/>
    <col min="6670" max="6670" width="8.7109375" bestFit="1" customWidth="1"/>
    <col min="6671" max="6671" width="14.42578125" bestFit="1" customWidth="1"/>
    <col min="6672" max="6672" width="16.5703125" bestFit="1" customWidth="1"/>
    <col min="6673" max="6673" width="14.42578125" bestFit="1" customWidth="1"/>
    <col min="6674" max="6674" width="10.5703125" bestFit="1" customWidth="1"/>
    <col min="6675" max="6675" width="7.85546875" bestFit="1" customWidth="1"/>
    <col min="6676" max="6676" width="15.42578125" bestFit="1" customWidth="1"/>
    <col min="6677" max="6677" width="16.7109375" customWidth="1"/>
    <col min="6678" max="6678" width="15.42578125" bestFit="1" customWidth="1"/>
    <col min="6679" max="6679" width="11.85546875" bestFit="1" customWidth="1"/>
    <col min="6680" max="6680" width="7.85546875" bestFit="1" customWidth="1"/>
    <col min="6681" max="6681" width="15.140625" customWidth="1"/>
    <col min="6682" max="6682" width="16.5703125" bestFit="1" customWidth="1"/>
    <col min="6683" max="6683" width="15.28515625" customWidth="1"/>
    <col min="6684" max="6684" width="9" bestFit="1" customWidth="1"/>
    <col min="6685" max="6685" width="11.140625" customWidth="1"/>
    <col min="6686" max="6686" width="17.5703125" bestFit="1" customWidth="1"/>
    <col min="6687" max="6687" width="8.7109375" bestFit="1" customWidth="1"/>
    <col min="6688" max="6688" width="11.140625" bestFit="1" customWidth="1"/>
    <col min="6689" max="6689" width="15.140625" bestFit="1" customWidth="1"/>
    <col min="6690" max="6691" width="18.28515625" bestFit="1" customWidth="1"/>
    <col min="6692" max="6692" width="9" bestFit="1" customWidth="1"/>
    <col min="6693" max="6693" width="15.5703125" customWidth="1"/>
    <col min="6694" max="6694" width="16" customWidth="1"/>
    <col min="6695" max="6695" width="11.85546875" bestFit="1" customWidth="1"/>
    <col min="6913" max="6913" width="7.85546875" customWidth="1"/>
    <col min="6914" max="6914" width="33.140625" customWidth="1"/>
    <col min="6915" max="6915" width="4.42578125" bestFit="1" customWidth="1"/>
    <col min="6916" max="6916" width="3.5703125" bestFit="1" customWidth="1"/>
    <col min="6917" max="6917" width="7.140625" bestFit="1" customWidth="1"/>
    <col min="6918" max="6918" width="14" bestFit="1" customWidth="1"/>
    <col min="6919" max="6919" width="7.7109375" bestFit="1" customWidth="1"/>
    <col min="6920" max="6920" width="15.5703125" bestFit="1" customWidth="1"/>
    <col min="6921" max="6921" width="9.28515625" customWidth="1"/>
    <col min="6922" max="6922" width="17.28515625" bestFit="1" customWidth="1"/>
    <col min="6923" max="6924" width="16.7109375" customWidth="1"/>
    <col min="6925" max="6925" width="13.28515625" customWidth="1"/>
    <col min="6926" max="6926" width="8.7109375" bestFit="1" customWidth="1"/>
    <col min="6927" max="6927" width="14.42578125" bestFit="1" customWidth="1"/>
    <col min="6928" max="6928" width="16.5703125" bestFit="1" customWidth="1"/>
    <col min="6929" max="6929" width="14.42578125" bestFit="1" customWidth="1"/>
    <col min="6930" max="6930" width="10.5703125" bestFit="1" customWidth="1"/>
    <col min="6931" max="6931" width="7.85546875" bestFit="1" customWidth="1"/>
    <col min="6932" max="6932" width="15.42578125" bestFit="1" customWidth="1"/>
    <col min="6933" max="6933" width="16.7109375" customWidth="1"/>
    <col min="6934" max="6934" width="15.42578125" bestFit="1" customWidth="1"/>
    <col min="6935" max="6935" width="11.85546875" bestFit="1" customWidth="1"/>
    <col min="6936" max="6936" width="7.85546875" bestFit="1" customWidth="1"/>
    <col min="6937" max="6937" width="15.140625" customWidth="1"/>
    <col min="6938" max="6938" width="16.5703125" bestFit="1" customWidth="1"/>
    <col min="6939" max="6939" width="15.28515625" customWidth="1"/>
    <col min="6940" max="6940" width="9" bestFit="1" customWidth="1"/>
    <col min="6941" max="6941" width="11.140625" customWidth="1"/>
    <col min="6942" max="6942" width="17.5703125" bestFit="1" customWidth="1"/>
    <col min="6943" max="6943" width="8.7109375" bestFit="1" customWidth="1"/>
    <col min="6944" max="6944" width="11.140625" bestFit="1" customWidth="1"/>
    <col min="6945" max="6945" width="15.140625" bestFit="1" customWidth="1"/>
    <col min="6946" max="6947" width="18.28515625" bestFit="1" customWidth="1"/>
    <col min="6948" max="6948" width="9" bestFit="1" customWidth="1"/>
    <col min="6949" max="6949" width="15.5703125" customWidth="1"/>
    <col min="6950" max="6950" width="16" customWidth="1"/>
    <col min="6951" max="6951" width="11.85546875" bestFit="1" customWidth="1"/>
    <col min="7169" max="7169" width="7.85546875" customWidth="1"/>
    <col min="7170" max="7170" width="33.140625" customWidth="1"/>
    <col min="7171" max="7171" width="4.42578125" bestFit="1" customWidth="1"/>
    <col min="7172" max="7172" width="3.5703125" bestFit="1" customWidth="1"/>
    <col min="7173" max="7173" width="7.140625" bestFit="1" customWidth="1"/>
    <col min="7174" max="7174" width="14" bestFit="1" customWidth="1"/>
    <col min="7175" max="7175" width="7.7109375" bestFit="1" customWidth="1"/>
    <col min="7176" max="7176" width="15.5703125" bestFit="1" customWidth="1"/>
    <col min="7177" max="7177" width="9.28515625" customWidth="1"/>
    <col min="7178" max="7178" width="17.28515625" bestFit="1" customWidth="1"/>
    <col min="7179" max="7180" width="16.7109375" customWidth="1"/>
    <col min="7181" max="7181" width="13.28515625" customWidth="1"/>
    <col min="7182" max="7182" width="8.7109375" bestFit="1" customWidth="1"/>
    <col min="7183" max="7183" width="14.42578125" bestFit="1" customWidth="1"/>
    <col min="7184" max="7184" width="16.5703125" bestFit="1" customWidth="1"/>
    <col min="7185" max="7185" width="14.42578125" bestFit="1" customWidth="1"/>
    <col min="7186" max="7186" width="10.5703125" bestFit="1" customWidth="1"/>
    <col min="7187" max="7187" width="7.85546875" bestFit="1" customWidth="1"/>
    <col min="7188" max="7188" width="15.42578125" bestFit="1" customWidth="1"/>
    <col min="7189" max="7189" width="16.7109375" customWidth="1"/>
    <col min="7190" max="7190" width="15.42578125" bestFit="1" customWidth="1"/>
    <col min="7191" max="7191" width="11.85546875" bestFit="1" customWidth="1"/>
    <col min="7192" max="7192" width="7.85546875" bestFit="1" customWidth="1"/>
    <col min="7193" max="7193" width="15.140625" customWidth="1"/>
    <col min="7194" max="7194" width="16.5703125" bestFit="1" customWidth="1"/>
    <col min="7195" max="7195" width="15.28515625" customWidth="1"/>
    <col min="7196" max="7196" width="9" bestFit="1" customWidth="1"/>
    <col min="7197" max="7197" width="11.140625" customWidth="1"/>
    <col min="7198" max="7198" width="17.5703125" bestFit="1" customWidth="1"/>
    <col min="7199" max="7199" width="8.7109375" bestFit="1" customWidth="1"/>
    <col min="7200" max="7200" width="11.140625" bestFit="1" customWidth="1"/>
    <col min="7201" max="7201" width="15.140625" bestFit="1" customWidth="1"/>
    <col min="7202" max="7203" width="18.28515625" bestFit="1" customWidth="1"/>
    <col min="7204" max="7204" width="9" bestFit="1" customWidth="1"/>
    <col min="7205" max="7205" width="15.5703125" customWidth="1"/>
    <col min="7206" max="7206" width="16" customWidth="1"/>
    <col min="7207" max="7207" width="11.85546875" bestFit="1" customWidth="1"/>
    <col min="7425" max="7425" width="7.85546875" customWidth="1"/>
    <col min="7426" max="7426" width="33.140625" customWidth="1"/>
    <col min="7427" max="7427" width="4.42578125" bestFit="1" customWidth="1"/>
    <col min="7428" max="7428" width="3.5703125" bestFit="1" customWidth="1"/>
    <col min="7429" max="7429" width="7.140625" bestFit="1" customWidth="1"/>
    <col min="7430" max="7430" width="14" bestFit="1" customWidth="1"/>
    <col min="7431" max="7431" width="7.7109375" bestFit="1" customWidth="1"/>
    <col min="7432" max="7432" width="15.5703125" bestFit="1" customWidth="1"/>
    <col min="7433" max="7433" width="9.28515625" customWidth="1"/>
    <col min="7434" max="7434" width="17.28515625" bestFit="1" customWidth="1"/>
    <col min="7435" max="7436" width="16.7109375" customWidth="1"/>
    <col min="7437" max="7437" width="13.28515625" customWidth="1"/>
    <col min="7438" max="7438" width="8.7109375" bestFit="1" customWidth="1"/>
    <col min="7439" max="7439" width="14.42578125" bestFit="1" customWidth="1"/>
    <col min="7440" max="7440" width="16.5703125" bestFit="1" customWidth="1"/>
    <col min="7441" max="7441" width="14.42578125" bestFit="1" customWidth="1"/>
    <col min="7442" max="7442" width="10.5703125" bestFit="1" customWidth="1"/>
    <col min="7443" max="7443" width="7.85546875" bestFit="1" customWidth="1"/>
    <col min="7444" max="7444" width="15.42578125" bestFit="1" customWidth="1"/>
    <col min="7445" max="7445" width="16.7109375" customWidth="1"/>
    <col min="7446" max="7446" width="15.42578125" bestFit="1" customWidth="1"/>
    <col min="7447" max="7447" width="11.85546875" bestFit="1" customWidth="1"/>
    <col min="7448" max="7448" width="7.85546875" bestFit="1" customWidth="1"/>
    <col min="7449" max="7449" width="15.140625" customWidth="1"/>
    <col min="7450" max="7450" width="16.5703125" bestFit="1" customWidth="1"/>
    <col min="7451" max="7451" width="15.28515625" customWidth="1"/>
    <col min="7452" max="7452" width="9" bestFit="1" customWidth="1"/>
    <col min="7453" max="7453" width="11.140625" customWidth="1"/>
    <col min="7454" max="7454" width="17.5703125" bestFit="1" customWidth="1"/>
    <col min="7455" max="7455" width="8.7109375" bestFit="1" customWidth="1"/>
    <col min="7456" max="7456" width="11.140625" bestFit="1" customWidth="1"/>
    <col min="7457" max="7457" width="15.140625" bestFit="1" customWidth="1"/>
    <col min="7458" max="7459" width="18.28515625" bestFit="1" customWidth="1"/>
    <col min="7460" max="7460" width="9" bestFit="1" customWidth="1"/>
    <col min="7461" max="7461" width="15.5703125" customWidth="1"/>
    <col min="7462" max="7462" width="16" customWidth="1"/>
    <col min="7463" max="7463" width="11.85546875" bestFit="1" customWidth="1"/>
    <col min="7681" max="7681" width="7.85546875" customWidth="1"/>
    <col min="7682" max="7682" width="33.140625" customWidth="1"/>
    <col min="7683" max="7683" width="4.42578125" bestFit="1" customWidth="1"/>
    <col min="7684" max="7684" width="3.5703125" bestFit="1" customWidth="1"/>
    <col min="7685" max="7685" width="7.140625" bestFit="1" customWidth="1"/>
    <col min="7686" max="7686" width="14" bestFit="1" customWidth="1"/>
    <col min="7687" max="7687" width="7.7109375" bestFit="1" customWidth="1"/>
    <col min="7688" max="7688" width="15.5703125" bestFit="1" customWidth="1"/>
    <col min="7689" max="7689" width="9.28515625" customWidth="1"/>
    <col min="7690" max="7690" width="17.28515625" bestFit="1" customWidth="1"/>
    <col min="7691" max="7692" width="16.7109375" customWidth="1"/>
    <col min="7693" max="7693" width="13.28515625" customWidth="1"/>
    <col min="7694" max="7694" width="8.7109375" bestFit="1" customWidth="1"/>
    <col min="7695" max="7695" width="14.42578125" bestFit="1" customWidth="1"/>
    <col min="7696" max="7696" width="16.5703125" bestFit="1" customWidth="1"/>
    <col min="7697" max="7697" width="14.42578125" bestFit="1" customWidth="1"/>
    <col min="7698" max="7698" width="10.5703125" bestFit="1" customWidth="1"/>
    <col min="7699" max="7699" width="7.85546875" bestFit="1" customWidth="1"/>
    <col min="7700" max="7700" width="15.42578125" bestFit="1" customWidth="1"/>
    <col min="7701" max="7701" width="16.7109375" customWidth="1"/>
    <col min="7702" max="7702" width="15.42578125" bestFit="1" customWidth="1"/>
    <col min="7703" max="7703" width="11.85546875" bestFit="1" customWidth="1"/>
    <col min="7704" max="7704" width="7.85546875" bestFit="1" customWidth="1"/>
    <col min="7705" max="7705" width="15.140625" customWidth="1"/>
    <col min="7706" max="7706" width="16.5703125" bestFit="1" customWidth="1"/>
    <col min="7707" max="7707" width="15.28515625" customWidth="1"/>
    <col min="7708" max="7708" width="9" bestFit="1" customWidth="1"/>
    <col min="7709" max="7709" width="11.140625" customWidth="1"/>
    <col min="7710" max="7710" width="17.5703125" bestFit="1" customWidth="1"/>
    <col min="7711" max="7711" width="8.7109375" bestFit="1" customWidth="1"/>
    <col min="7712" max="7712" width="11.140625" bestFit="1" customWidth="1"/>
    <col min="7713" max="7713" width="15.140625" bestFit="1" customWidth="1"/>
    <col min="7714" max="7715" width="18.28515625" bestFit="1" customWidth="1"/>
    <col min="7716" max="7716" width="9" bestFit="1" customWidth="1"/>
    <col min="7717" max="7717" width="15.5703125" customWidth="1"/>
    <col min="7718" max="7718" width="16" customWidth="1"/>
    <col min="7719" max="7719" width="11.85546875" bestFit="1" customWidth="1"/>
    <col min="7937" max="7937" width="7.85546875" customWidth="1"/>
    <col min="7938" max="7938" width="33.140625" customWidth="1"/>
    <col min="7939" max="7939" width="4.42578125" bestFit="1" customWidth="1"/>
    <col min="7940" max="7940" width="3.5703125" bestFit="1" customWidth="1"/>
    <col min="7941" max="7941" width="7.140625" bestFit="1" customWidth="1"/>
    <col min="7942" max="7942" width="14" bestFit="1" customWidth="1"/>
    <col min="7943" max="7943" width="7.7109375" bestFit="1" customWidth="1"/>
    <col min="7944" max="7944" width="15.5703125" bestFit="1" customWidth="1"/>
    <col min="7945" max="7945" width="9.28515625" customWidth="1"/>
    <col min="7946" max="7946" width="17.28515625" bestFit="1" customWidth="1"/>
    <col min="7947" max="7948" width="16.7109375" customWidth="1"/>
    <col min="7949" max="7949" width="13.28515625" customWidth="1"/>
    <col min="7950" max="7950" width="8.7109375" bestFit="1" customWidth="1"/>
    <col min="7951" max="7951" width="14.42578125" bestFit="1" customWidth="1"/>
    <col min="7952" max="7952" width="16.5703125" bestFit="1" customWidth="1"/>
    <col min="7953" max="7953" width="14.42578125" bestFit="1" customWidth="1"/>
    <col min="7954" max="7954" width="10.5703125" bestFit="1" customWidth="1"/>
    <col min="7955" max="7955" width="7.85546875" bestFit="1" customWidth="1"/>
    <col min="7956" max="7956" width="15.42578125" bestFit="1" customWidth="1"/>
    <col min="7957" max="7957" width="16.7109375" customWidth="1"/>
    <col min="7958" max="7958" width="15.42578125" bestFit="1" customWidth="1"/>
    <col min="7959" max="7959" width="11.85546875" bestFit="1" customWidth="1"/>
    <col min="7960" max="7960" width="7.85546875" bestFit="1" customWidth="1"/>
    <col min="7961" max="7961" width="15.140625" customWidth="1"/>
    <col min="7962" max="7962" width="16.5703125" bestFit="1" customWidth="1"/>
    <col min="7963" max="7963" width="15.28515625" customWidth="1"/>
    <col min="7964" max="7964" width="9" bestFit="1" customWidth="1"/>
    <col min="7965" max="7965" width="11.140625" customWidth="1"/>
    <col min="7966" max="7966" width="17.5703125" bestFit="1" customWidth="1"/>
    <col min="7967" max="7967" width="8.7109375" bestFit="1" customWidth="1"/>
    <col min="7968" max="7968" width="11.140625" bestFit="1" customWidth="1"/>
    <col min="7969" max="7969" width="15.140625" bestFit="1" customWidth="1"/>
    <col min="7970" max="7971" width="18.28515625" bestFit="1" customWidth="1"/>
    <col min="7972" max="7972" width="9" bestFit="1" customWidth="1"/>
    <col min="7973" max="7973" width="15.5703125" customWidth="1"/>
    <col min="7974" max="7974" width="16" customWidth="1"/>
    <col min="7975" max="7975" width="11.85546875" bestFit="1" customWidth="1"/>
    <col min="8193" max="8193" width="7.85546875" customWidth="1"/>
    <col min="8194" max="8194" width="33.140625" customWidth="1"/>
    <col min="8195" max="8195" width="4.42578125" bestFit="1" customWidth="1"/>
    <col min="8196" max="8196" width="3.5703125" bestFit="1" customWidth="1"/>
    <col min="8197" max="8197" width="7.140625" bestFit="1" customWidth="1"/>
    <col min="8198" max="8198" width="14" bestFit="1" customWidth="1"/>
    <col min="8199" max="8199" width="7.7109375" bestFit="1" customWidth="1"/>
    <col min="8200" max="8200" width="15.5703125" bestFit="1" customWidth="1"/>
    <col min="8201" max="8201" width="9.28515625" customWidth="1"/>
    <col min="8202" max="8202" width="17.28515625" bestFit="1" customWidth="1"/>
    <col min="8203" max="8204" width="16.7109375" customWidth="1"/>
    <col min="8205" max="8205" width="13.28515625" customWidth="1"/>
    <col min="8206" max="8206" width="8.7109375" bestFit="1" customWidth="1"/>
    <col min="8207" max="8207" width="14.42578125" bestFit="1" customWidth="1"/>
    <col min="8208" max="8208" width="16.5703125" bestFit="1" customWidth="1"/>
    <col min="8209" max="8209" width="14.42578125" bestFit="1" customWidth="1"/>
    <col min="8210" max="8210" width="10.5703125" bestFit="1" customWidth="1"/>
    <col min="8211" max="8211" width="7.85546875" bestFit="1" customWidth="1"/>
    <col min="8212" max="8212" width="15.42578125" bestFit="1" customWidth="1"/>
    <col min="8213" max="8213" width="16.7109375" customWidth="1"/>
    <col min="8214" max="8214" width="15.42578125" bestFit="1" customWidth="1"/>
    <col min="8215" max="8215" width="11.85546875" bestFit="1" customWidth="1"/>
    <col min="8216" max="8216" width="7.85546875" bestFit="1" customWidth="1"/>
    <col min="8217" max="8217" width="15.140625" customWidth="1"/>
    <col min="8218" max="8218" width="16.5703125" bestFit="1" customWidth="1"/>
    <col min="8219" max="8219" width="15.28515625" customWidth="1"/>
    <col min="8220" max="8220" width="9" bestFit="1" customWidth="1"/>
    <col min="8221" max="8221" width="11.140625" customWidth="1"/>
    <col min="8222" max="8222" width="17.5703125" bestFit="1" customWidth="1"/>
    <col min="8223" max="8223" width="8.7109375" bestFit="1" customWidth="1"/>
    <col min="8224" max="8224" width="11.140625" bestFit="1" customWidth="1"/>
    <col min="8225" max="8225" width="15.140625" bestFit="1" customWidth="1"/>
    <col min="8226" max="8227" width="18.28515625" bestFit="1" customWidth="1"/>
    <col min="8228" max="8228" width="9" bestFit="1" customWidth="1"/>
    <col min="8229" max="8229" width="15.5703125" customWidth="1"/>
    <col min="8230" max="8230" width="16" customWidth="1"/>
    <col min="8231" max="8231" width="11.85546875" bestFit="1" customWidth="1"/>
    <col min="8449" max="8449" width="7.85546875" customWidth="1"/>
    <col min="8450" max="8450" width="33.140625" customWidth="1"/>
    <col min="8451" max="8451" width="4.42578125" bestFit="1" customWidth="1"/>
    <col min="8452" max="8452" width="3.5703125" bestFit="1" customWidth="1"/>
    <col min="8453" max="8453" width="7.140625" bestFit="1" customWidth="1"/>
    <col min="8454" max="8454" width="14" bestFit="1" customWidth="1"/>
    <col min="8455" max="8455" width="7.7109375" bestFit="1" customWidth="1"/>
    <col min="8456" max="8456" width="15.5703125" bestFit="1" customWidth="1"/>
    <col min="8457" max="8457" width="9.28515625" customWidth="1"/>
    <col min="8458" max="8458" width="17.28515625" bestFit="1" customWidth="1"/>
    <col min="8459" max="8460" width="16.7109375" customWidth="1"/>
    <col min="8461" max="8461" width="13.28515625" customWidth="1"/>
    <col min="8462" max="8462" width="8.7109375" bestFit="1" customWidth="1"/>
    <col min="8463" max="8463" width="14.42578125" bestFit="1" customWidth="1"/>
    <col min="8464" max="8464" width="16.5703125" bestFit="1" customWidth="1"/>
    <col min="8465" max="8465" width="14.42578125" bestFit="1" customWidth="1"/>
    <col min="8466" max="8466" width="10.5703125" bestFit="1" customWidth="1"/>
    <col min="8467" max="8467" width="7.85546875" bestFit="1" customWidth="1"/>
    <col min="8468" max="8468" width="15.42578125" bestFit="1" customWidth="1"/>
    <col min="8469" max="8469" width="16.7109375" customWidth="1"/>
    <col min="8470" max="8470" width="15.42578125" bestFit="1" customWidth="1"/>
    <col min="8471" max="8471" width="11.85546875" bestFit="1" customWidth="1"/>
    <col min="8472" max="8472" width="7.85546875" bestFit="1" customWidth="1"/>
    <col min="8473" max="8473" width="15.140625" customWidth="1"/>
    <col min="8474" max="8474" width="16.5703125" bestFit="1" customWidth="1"/>
    <col min="8475" max="8475" width="15.28515625" customWidth="1"/>
    <col min="8476" max="8476" width="9" bestFit="1" customWidth="1"/>
    <col min="8477" max="8477" width="11.140625" customWidth="1"/>
    <col min="8478" max="8478" width="17.5703125" bestFit="1" customWidth="1"/>
    <col min="8479" max="8479" width="8.7109375" bestFit="1" customWidth="1"/>
    <col min="8480" max="8480" width="11.140625" bestFit="1" customWidth="1"/>
    <col min="8481" max="8481" width="15.140625" bestFit="1" customWidth="1"/>
    <col min="8482" max="8483" width="18.28515625" bestFit="1" customWidth="1"/>
    <col min="8484" max="8484" width="9" bestFit="1" customWidth="1"/>
    <col min="8485" max="8485" width="15.5703125" customWidth="1"/>
    <col min="8486" max="8486" width="16" customWidth="1"/>
    <col min="8487" max="8487" width="11.85546875" bestFit="1" customWidth="1"/>
    <col min="8705" max="8705" width="7.85546875" customWidth="1"/>
    <col min="8706" max="8706" width="33.140625" customWidth="1"/>
    <col min="8707" max="8707" width="4.42578125" bestFit="1" customWidth="1"/>
    <col min="8708" max="8708" width="3.5703125" bestFit="1" customWidth="1"/>
    <col min="8709" max="8709" width="7.140625" bestFit="1" customWidth="1"/>
    <col min="8710" max="8710" width="14" bestFit="1" customWidth="1"/>
    <col min="8711" max="8711" width="7.7109375" bestFit="1" customWidth="1"/>
    <col min="8712" max="8712" width="15.5703125" bestFit="1" customWidth="1"/>
    <col min="8713" max="8713" width="9.28515625" customWidth="1"/>
    <col min="8714" max="8714" width="17.28515625" bestFit="1" customWidth="1"/>
    <col min="8715" max="8716" width="16.7109375" customWidth="1"/>
    <col min="8717" max="8717" width="13.28515625" customWidth="1"/>
    <col min="8718" max="8718" width="8.7109375" bestFit="1" customWidth="1"/>
    <col min="8719" max="8719" width="14.42578125" bestFit="1" customWidth="1"/>
    <col min="8720" max="8720" width="16.5703125" bestFit="1" customWidth="1"/>
    <col min="8721" max="8721" width="14.42578125" bestFit="1" customWidth="1"/>
    <col min="8722" max="8722" width="10.5703125" bestFit="1" customWidth="1"/>
    <col min="8723" max="8723" width="7.85546875" bestFit="1" customWidth="1"/>
    <col min="8724" max="8724" width="15.42578125" bestFit="1" customWidth="1"/>
    <col min="8725" max="8725" width="16.7109375" customWidth="1"/>
    <col min="8726" max="8726" width="15.42578125" bestFit="1" customWidth="1"/>
    <col min="8727" max="8727" width="11.85546875" bestFit="1" customWidth="1"/>
    <col min="8728" max="8728" width="7.85546875" bestFit="1" customWidth="1"/>
    <col min="8729" max="8729" width="15.140625" customWidth="1"/>
    <col min="8730" max="8730" width="16.5703125" bestFit="1" customWidth="1"/>
    <col min="8731" max="8731" width="15.28515625" customWidth="1"/>
    <col min="8732" max="8732" width="9" bestFit="1" customWidth="1"/>
    <col min="8733" max="8733" width="11.140625" customWidth="1"/>
    <col min="8734" max="8734" width="17.5703125" bestFit="1" customWidth="1"/>
    <col min="8735" max="8735" width="8.7109375" bestFit="1" customWidth="1"/>
    <col min="8736" max="8736" width="11.140625" bestFit="1" customWidth="1"/>
    <col min="8737" max="8737" width="15.140625" bestFit="1" customWidth="1"/>
    <col min="8738" max="8739" width="18.28515625" bestFit="1" customWidth="1"/>
    <col min="8740" max="8740" width="9" bestFit="1" customWidth="1"/>
    <col min="8741" max="8741" width="15.5703125" customWidth="1"/>
    <col min="8742" max="8742" width="16" customWidth="1"/>
    <col min="8743" max="8743" width="11.85546875" bestFit="1" customWidth="1"/>
    <col min="8961" max="8961" width="7.85546875" customWidth="1"/>
    <col min="8962" max="8962" width="33.140625" customWidth="1"/>
    <col min="8963" max="8963" width="4.42578125" bestFit="1" customWidth="1"/>
    <col min="8964" max="8964" width="3.5703125" bestFit="1" customWidth="1"/>
    <col min="8965" max="8965" width="7.140625" bestFit="1" customWidth="1"/>
    <col min="8966" max="8966" width="14" bestFit="1" customWidth="1"/>
    <col min="8967" max="8967" width="7.7109375" bestFit="1" customWidth="1"/>
    <col min="8968" max="8968" width="15.5703125" bestFit="1" customWidth="1"/>
    <col min="8969" max="8969" width="9.28515625" customWidth="1"/>
    <col min="8970" max="8970" width="17.28515625" bestFit="1" customWidth="1"/>
    <col min="8971" max="8972" width="16.7109375" customWidth="1"/>
    <col min="8973" max="8973" width="13.28515625" customWidth="1"/>
    <col min="8974" max="8974" width="8.7109375" bestFit="1" customWidth="1"/>
    <col min="8975" max="8975" width="14.42578125" bestFit="1" customWidth="1"/>
    <col min="8976" max="8976" width="16.5703125" bestFit="1" customWidth="1"/>
    <col min="8977" max="8977" width="14.42578125" bestFit="1" customWidth="1"/>
    <col min="8978" max="8978" width="10.5703125" bestFit="1" customWidth="1"/>
    <col min="8979" max="8979" width="7.85546875" bestFit="1" customWidth="1"/>
    <col min="8980" max="8980" width="15.42578125" bestFit="1" customWidth="1"/>
    <col min="8981" max="8981" width="16.7109375" customWidth="1"/>
    <col min="8982" max="8982" width="15.42578125" bestFit="1" customWidth="1"/>
    <col min="8983" max="8983" width="11.85546875" bestFit="1" customWidth="1"/>
    <col min="8984" max="8984" width="7.85546875" bestFit="1" customWidth="1"/>
    <col min="8985" max="8985" width="15.140625" customWidth="1"/>
    <col min="8986" max="8986" width="16.5703125" bestFit="1" customWidth="1"/>
    <col min="8987" max="8987" width="15.28515625" customWidth="1"/>
    <col min="8988" max="8988" width="9" bestFit="1" customWidth="1"/>
    <col min="8989" max="8989" width="11.140625" customWidth="1"/>
    <col min="8990" max="8990" width="17.5703125" bestFit="1" customWidth="1"/>
    <col min="8991" max="8991" width="8.7109375" bestFit="1" customWidth="1"/>
    <col min="8992" max="8992" width="11.140625" bestFit="1" customWidth="1"/>
    <col min="8993" max="8993" width="15.140625" bestFit="1" customWidth="1"/>
    <col min="8994" max="8995" width="18.28515625" bestFit="1" customWidth="1"/>
    <col min="8996" max="8996" width="9" bestFit="1" customWidth="1"/>
    <col min="8997" max="8997" width="15.5703125" customWidth="1"/>
    <col min="8998" max="8998" width="16" customWidth="1"/>
    <col min="8999" max="8999" width="11.85546875" bestFit="1" customWidth="1"/>
    <col min="9217" max="9217" width="7.85546875" customWidth="1"/>
    <col min="9218" max="9218" width="33.140625" customWidth="1"/>
    <col min="9219" max="9219" width="4.42578125" bestFit="1" customWidth="1"/>
    <col min="9220" max="9220" width="3.5703125" bestFit="1" customWidth="1"/>
    <col min="9221" max="9221" width="7.140625" bestFit="1" customWidth="1"/>
    <col min="9222" max="9222" width="14" bestFit="1" customWidth="1"/>
    <col min="9223" max="9223" width="7.7109375" bestFit="1" customWidth="1"/>
    <col min="9224" max="9224" width="15.5703125" bestFit="1" customWidth="1"/>
    <col min="9225" max="9225" width="9.28515625" customWidth="1"/>
    <col min="9226" max="9226" width="17.28515625" bestFit="1" customWidth="1"/>
    <col min="9227" max="9228" width="16.7109375" customWidth="1"/>
    <col min="9229" max="9229" width="13.28515625" customWidth="1"/>
    <col min="9230" max="9230" width="8.7109375" bestFit="1" customWidth="1"/>
    <col min="9231" max="9231" width="14.42578125" bestFit="1" customWidth="1"/>
    <col min="9232" max="9232" width="16.5703125" bestFit="1" customWidth="1"/>
    <col min="9233" max="9233" width="14.42578125" bestFit="1" customWidth="1"/>
    <col min="9234" max="9234" width="10.5703125" bestFit="1" customWidth="1"/>
    <col min="9235" max="9235" width="7.85546875" bestFit="1" customWidth="1"/>
    <col min="9236" max="9236" width="15.42578125" bestFit="1" customWidth="1"/>
    <col min="9237" max="9237" width="16.7109375" customWidth="1"/>
    <col min="9238" max="9238" width="15.42578125" bestFit="1" customWidth="1"/>
    <col min="9239" max="9239" width="11.85546875" bestFit="1" customWidth="1"/>
    <col min="9240" max="9240" width="7.85546875" bestFit="1" customWidth="1"/>
    <col min="9241" max="9241" width="15.140625" customWidth="1"/>
    <col min="9242" max="9242" width="16.5703125" bestFit="1" customWidth="1"/>
    <col min="9243" max="9243" width="15.28515625" customWidth="1"/>
    <col min="9244" max="9244" width="9" bestFit="1" customWidth="1"/>
    <col min="9245" max="9245" width="11.140625" customWidth="1"/>
    <col min="9246" max="9246" width="17.5703125" bestFit="1" customWidth="1"/>
    <col min="9247" max="9247" width="8.7109375" bestFit="1" customWidth="1"/>
    <col min="9248" max="9248" width="11.140625" bestFit="1" customWidth="1"/>
    <col min="9249" max="9249" width="15.140625" bestFit="1" customWidth="1"/>
    <col min="9250" max="9251" width="18.28515625" bestFit="1" customWidth="1"/>
    <col min="9252" max="9252" width="9" bestFit="1" customWidth="1"/>
    <col min="9253" max="9253" width="15.5703125" customWidth="1"/>
    <col min="9254" max="9254" width="16" customWidth="1"/>
    <col min="9255" max="9255" width="11.85546875" bestFit="1" customWidth="1"/>
    <col min="9473" max="9473" width="7.85546875" customWidth="1"/>
    <col min="9474" max="9474" width="33.140625" customWidth="1"/>
    <col min="9475" max="9475" width="4.42578125" bestFit="1" customWidth="1"/>
    <col min="9476" max="9476" width="3.5703125" bestFit="1" customWidth="1"/>
    <col min="9477" max="9477" width="7.140625" bestFit="1" customWidth="1"/>
    <col min="9478" max="9478" width="14" bestFit="1" customWidth="1"/>
    <col min="9479" max="9479" width="7.7109375" bestFit="1" customWidth="1"/>
    <col min="9480" max="9480" width="15.5703125" bestFit="1" customWidth="1"/>
    <col min="9481" max="9481" width="9.28515625" customWidth="1"/>
    <col min="9482" max="9482" width="17.28515625" bestFit="1" customWidth="1"/>
    <col min="9483" max="9484" width="16.7109375" customWidth="1"/>
    <col min="9485" max="9485" width="13.28515625" customWidth="1"/>
    <col min="9486" max="9486" width="8.7109375" bestFit="1" customWidth="1"/>
    <col min="9487" max="9487" width="14.42578125" bestFit="1" customWidth="1"/>
    <col min="9488" max="9488" width="16.5703125" bestFit="1" customWidth="1"/>
    <col min="9489" max="9489" width="14.42578125" bestFit="1" customWidth="1"/>
    <col min="9490" max="9490" width="10.5703125" bestFit="1" customWidth="1"/>
    <col min="9491" max="9491" width="7.85546875" bestFit="1" customWidth="1"/>
    <col min="9492" max="9492" width="15.42578125" bestFit="1" customWidth="1"/>
    <col min="9493" max="9493" width="16.7109375" customWidth="1"/>
    <col min="9494" max="9494" width="15.42578125" bestFit="1" customWidth="1"/>
    <col min="9495" max="9495" width="11.85546875" bestFit="1" customWidth="1"/>
    <col min="9496" max="9496" width="7.85546875" bestFit="1" customWidth="1"/>
    <col min="9497" max="9497" width="15.140625" customWidth="1"/>
    <col min="9498" max="9498" width="16.5703125" bestFit="1" customWidth="1"/>
    <col min="9499" max="9499" width="15.28515625" customWidth="1"/>
    <col min="9500" max="9500" width="9" bestFit="1" customWidth="1"/>
    <col min="9501" max="9501" width="11.140625" customWidth="1"/>
    <col min="9502" max="9502" width="17.5703125" bestFit="1" customWidth="1"/>
    <col min="9503" max="9503" width="8.7109375" bestFit="1" customWidth="1"/>
    <col min="9504" max="9504" width="11.140625" bestFit="1" customWidth="1"/>
    <col min="9505" max="9505" width="15.140625" bestFit="1" customWidth="1"/>
    <col min="9506" max="9507" width="18.28515625" bestFit="1" customWidth="1"/>
    <col min="9508" max="9508" width="9" bestFit="1" customWidth="1"/>
    <col min="9509" max="9509" width="15.5703125" customWidth="1"/>
    <col min="9510" max="9510" width="16" customWidth="1"/>
    <col min="9511" max="9511" width="11.85546875" bestFit="1" customWidth="1"/>
    <col min="9729" max="9729" width="7.85546875" customWidth="1"/>
    <col min="9730" max="9730" width="33.140625" customWidth="1"/>
    <col min="9731" max="9731" width="4.42578125" bestFit="1" customWidth="1"/>
    <col min="9732" max="9732" width="3.5703125" bestFit="1" customWidth="1"/>
    <col min="9733" max="9733" width="7.140625" bestFit="1" customWidth="1"/>
    <col min="9734" max="9734" width="14" bestFit="1" customWidth="1"/>
    <col min="9735" max="9735" width="7.7109375" bestFit="1" customWidth="1"/>
    <col min="9736" max="9736" width="15.5703125" bestFit="1" customWidth="1"/>
    <col min="9737" max="9737" width="9.28515625" customWidth="1"/>
    <col min="9738" max="9738" width="17.28515625" bestFit="1" customWidth="1"/>
    <col min="9739" max="9740" width="16.7109375" customWidth="1"/>
    <col min="9741" max="9741" width="13.28515625" customWidth="1"/>
    <col min="9742" max="9742" width="8.7109375" bestFit="1" customWidth="1"/>
    <col min="9743" max="9743" width="14.42578125" bestFit="1" customWidth="1"/>
    <col min="9744" max="9744" width="16.5703125" bestFit="1" customWidth="1"/>
    <col min="9745" max="9745" width="14.42578125" bestFit="1" customWidth="1"/>
    <col min="9746" max="9746" width="10.5703125" bestFit="1" customWidth="1"/>
    <col min="9747" max="9747" width="7.85546875" bestFit="1" customWidth="1"/>
    <col min="9748" max="9748" width="15.42578125" bestFit="1" customWidth="1"/>
    <col min="9749" max="9749" width="16.7109375" customWidth="1"/>
    <col min="9750" max="9750" width="15.42578125" bestFit="1" customWidth="1"/>
    <col min="9751" max="9751" width="11.85546875" bestFit="1" customWidth="1"/>
    <col min="9752" max="9752" width="7.85546875" bestFit="1" customWidth="1"/>
    <col min="9753" max="9753" width="15.140625" customWidth="1"/>
    <col min="9754" max="9754" width="16.5703125" bestFit="1" customWidth="1"/>
    <col min="9755" max="9755" width="15.28515625" customWidth="1"/>
    <col min="9756" max="9756" width="9" bestFit="1" customWidth="1"/>
    <col min="9757" max="9757" width="11.140625" customWidth="1"/>
    <col min="9758" max="9758" width="17.5703125" bestFit="1" customWidth="1"/>
    <col min="9759" max="9759" width="8.7109375" bestFit="1" customWidth="1"/>
    <col min="9760" max="9760" width="11.140625" bestFit="1" customWidth="1"/>
    <col min="9761" max="9761" width="15.140625" bestFit="1" customWidth="1"/>
    <col min="9762" max="9763" width="18.28515625" bestFit="1" customWidth="1"/>
    <col min="9764" max="9764" width="9" bestFit="1" customWidth="1"/>
    <col min="9765" max="9765" width="15.5703125" customWidth="1"/>
    <col min="9766" max="9766" width="16" customWidth="1"/>
    <col min="9767" max="9767" width="11.85546875" bestFit="1" customWidth="1"/>
    <col min="9985" max="9985" width="7.85546875" customWidth="1"/>
    <col min="9986" max="9986" width="33.140625" customWidth="1"/>
    <col min="9987" max="9987" width="4.42578125" bestFit="1" customWidth="1"/>
    <col min="9988" max="9988" width="3.5703125" bestFit="1" customWidth="1"/>
    <col min="9989" max="9989" width="7.140625" bestFit="1" customWidth="1"/>
    <col min="9990" max="9990" width="14" bestFit="1" customWidth="1"/>
    <col min="9991" max="9991" width="7.7109375" bestFit="1" customWidth="1"/>
    <col min="9992" max="9992" width="15.5703125" bestFit="1" customWidth="1"/>
    <col min="9993" max="9993" width="9.28515625" customWidth="1"/>
    <col min="9994" max="9994" width="17.28515625" bestFit="1" customWidth="1"/>
    <col min="9995" max="9996" width="16.7109375" customWidth="1"/>
    <col min="9997" max="9997" width="13.28515625" customWidth="1"/>
    <col min="9998" max="9998" width="8.7109375" bestFit="1" customWidth="1"/>
    <col min="9999" max="9999" width="14.42578125" bestFit="1" customWidth="1"/>
    <col min="10000" max="10000" width="16.5703125" bestFit="1" customWidth="1"/>
    <col min="10001" max="10001" width="14.42578125" bestFit="1" customWidth="1"/>
    <col min="10002" max="10002" width="10.5703125" bestFit="1" customWidth="1"/>
    <col min="10003" max="10003" width="7.85546875" bestFit="1" customWidth="1"/>
    <col min="10004" max="10004" width="15.42578125" bestFit="1" customWidth="1"/>
    <col min="10005" max="10005" width="16.7109375" customWidth="1"/>
    <col min="10006" max="10006" width="15.42578125" bestFit="1" customWidth="1"/>
    <col min="10007" max="10007" width="11.85546875" bestFit="1" customWidth="1"/>
    <col min="10008" max="10008" width="7.85546875" bestFit="1" customWidth="1"/>
    <col min="10009" max="10009" width="15.140625" customWidth="1"/>
    <col min="10010" max="10010" width="16.5703125" bestFit="1" customWidth="1"/>
    <col min="10011" max="10011" width="15.28515625" customWidth="1"/>
    <col min="10012" max="10012" width="9" bestFit="1" customWidth="1"/>
    <col min="10013" max="10013" width="11.140625" customWidth="1"/>
    <col min="10014" max="10014" width="17.5703125" bestFit="1" customWidth="1"/>
    <col min="10015" max="10015" width="8.7109375" bestFit="1" customWidth="1"/>
    <col min="10016" max="10016" width="11.140625" bestFit="1" customWidth="1"/>
    <col min="10017" max="10017" width="15.140625" bestFit="1" customWidth="1"/>
    <col min="10018" max="10019" width="18.28515625" bestFit="1" customWidth="1"/>
    <col min="10020" max="10020" width="9" bestFit="1" customWidth="1"/>
    <col min="10021" max="10021" width="15.5703125" customWidth="1"/>
    <col min="10022" max="10022" width="16" customWidth="1"/>
    <col min="10023" max="10023" width="11.85546875" bestFit="1" customWidth="1"/>
    <col min="10241" max="10241" width="7.85546875" customWidth="1"/>
    <col min="10242" max="10242" width="33.140625" customWidth="1"/>
    <col min="10243" max="10243" width="4.42578125" bestFit="1" customWidth="1"/>
    <col min="10244" max="10244" width="3.5703125" bestFit="1" customWidth="1"/>
    <col min="10245" max="10245" width="7.140625" bestFit="1" customWidth="1"/>
    <col min="10246" max="10246" width="14" bestFit="1" customWidth="1"/>
    <col min="10247" max="10247" width="7.7109375" bestFit="1" customWidth="1"/>
    <col min="10248" max="10248" width="15.5703125" bestFit="1" customWidth="1"/>
    <col min="10249" max="10249" width="9.28515625" customWidth="1"/>
    <col min="10250" max="10250" width="17.28515625" bestFit="1" customWidth="1"/>
    <col min="10251" max="10252" width="16.7109375" customWidth="1"/>
    <col min="10253" max="10253" width="13.28515625" customWidth="1"/>
    <col min="10254" max="10254" width="8.7109375" bestFit="1" customWidth="1"/>
    <col min="10255" max="10255" width="14.42578125" bestFit="1" customWidth="1"/>
    <col min="10256" max="10256" width="16.5703125" bestFit="1" customWidth="1"/>
    <col min="10257" max="10257" width="14.42578125" bestFit="1" customWidth="1"/>
    <col min="10258" max="10258" width="10.5703125" bestFit="1" customWidth="1"/>
    <col min="10259" max="10259" width="7.85546875" bestFit="1" customWidth="1"/>
    <col min="10260" max="10260" width="15.42578125" bestFit="1" customWidth="1"/>
    <col min="10261" max="10261" width="16.7109375" customWidth="1"/>
    <col min="10262" max="10262" width="15.42578125" bestFit="1" customWidth="1"/>
    <col min="10263" max="10263" width="11.85546875" bestFit="1" customWidth="1"/>
    <col min="10264" max="10264" width="7.85546875" bestFit="1" customWidth="1"/>
    <col min="10265" max="10265" width="15.140625" customWidth="1"/>
    <col min="10266" max="10266" width="16.5703125" bestFit="1" customWidth="1"/>
    <col min="10267" max="10267" width="15.28515625" customWidth="1"/>
    <col min="10268" max="10268" width="9" bestFit="1" customWidth="1"/>
    <col min="10269" max="10269" width="11.140625" customWidth="1"/>
    <col min="10270" max="10270" width="17.5703125" bestFit="1" customWidth="1"/>
    <col min="10271" max="10271" width="8.7109375" bestFit="1" customWidth="1"/>
    <col min="10272" max="10272" width="11.140625" bestFit="1" customWidth="1"/>
    <col min="10273" max="10273" width="15.140625" bestFit="1" customWidth="1"/>
    <col min="10274" max="10275" width="18.28515625" bestFit="1" customWidth="1"/>
    <col min="10276" max="10276" width="9" bestFit="1" customWidth="1"/>
    <col min="10277" max="10277" width="15.5703125" customWidth="1"/>
    <col min="10278" max="10278" width="16" customWidth="1"/>
    <col min="10279" max="10279" width="11.85546875" bestFit="1" customWidth="1"/>
    <col min="10497" max="10497" width="7.85546875" customWidth="1"/>
    <col min="10498" max="10498" width="33.140625" customWidth="1"/>
    <col min="10499" max="10499" width="4.42578125" bestFit="1" customWidth="1"/>
    <col min="10500" max="10500" width="3.5703125" bestFit="1" customWidth="1"/>
    <col min="10501" max="10501" width="7.140625" bestFit="1" customWidth="1"/>
    <col min="10502" max="10502" width="14" bestFit="1" customWidth="1"/>
    <col min="10503" max="10503" width="7.7109375" bestFit="1" customWidth="1"/>
    <col min="10504" max="10504" width="15.5703125" bestFit="1" customWidth="1"/>
    <col min="10505" max="10505" width="9.28515625" customWidth="1"/>
    <col min="10506" max="10506" width="17.28515625" bestFit="1" customWidth="1"/>
    <col min="10507" max="10508" width="16.7109375" customWidth="1"/>
    <col min="10509" max="10509" width="13.28515625" customWidth="1"/>
    <col min="10510" max="10510" width="8.7109375" bestFit="1" customWidth="1"/>
    <col min="10511" max="10511" width="14.42578125" bestFit="1" customWidth="1"/>
    <col min="10512" max="10512" width="16.5703125" bestFit="1" customWidth="1"/>
    <col min="10513" max="10513" width="14.42578125" bestFit="1" customWidth="1"/>
    <col min="10514" max="10514" width="10.5703125" bestFit="1" customWidth="1"/>
    <col min="10515" max="10515" width="7.85546875" bestFit="1" customWidth="1"/>
    <col min="10516" max="10516" width="15.42578125" bestFit="1" customWidth="1"/>
    <col min="10517" max="10517" width="16.7109375" customWidth="1"/>
    <col min="10518" max="10518" width="15.42578125" bestFit="1" customWidth="1"/>
    <col min="10519" max="10519" width="11.85546875" bestFit="1" customWidth="1"/>
    <col min="10520" max="10520" width="7.85546875" bestFit="1" customWidth="1"/>
    <col min="10521" max="10521" width="15.140625" customWidth="1"/>
    <col min="10522" max="10522" width="16.5703125" bestFit="1" customWidth="1"/>
    <col min="10523" max="10523" width="15.28515625" customWidth="1"/>
    <col min="10524" max="10524" width="9" bestFit="1" customWidth="1"/>
    <col min="10525" max="10525" width="11.140625" customWidth="1"/>
    <col min="10526" max="10526" width="17.5703125" bestFit="1" customWidth="1"/>
    <col min="10527" max="10527" width="8.7109375" bestFit="1" customWidth="1"/>
    <col min="10528" max="10528" width="11.140625" bestFit="1" customWidth="1"/>
    <col min="10529" max="10529" width="15.140625" bestFit="1" customWidth="1"/>
    <col min="10530" max="10531" width="18.28515625" bestFit="1" customWidth="1"/>
    <col min="10532" max="10532" width="9" bestFit="1" customWidth="1"/>
    <col min="10533" max="10533" width="15.5703125" customWidth="1"/>
    <col min="10534" max="10534" width="16" customWidth="1"/>
    <col min="10535" max="10535" width="11.85546875" bestFit="1" customWidth="1"/>
    <col min="10753" max="10753" width="7.85546875" customWidth="1"/>
    <col min="10754" max="10754" width="33.140625" customWidth="1"/>
    <col min="10755" max="10755" width="4.42578125" bestFit="1" customWidth="1"/>
    <col min="10756" max="10756" width="3.5703125" bestFit="1" customWidth="1"/>
    <col min="10757" max="10757" width="7.140625" bestFit="1" customWidth="1"/>
    <col min="10758" max="10758" width="14" bestFit="1" customWidth="1"/>
    <col min="10759" max="10759" width="7.7109375" bestFit="1" customWidth="1"/>
    <col min="10760" max="10760" width="15.5703125" bestFit="1" customWidth="1"/>
    <col min="10761" max="10761" width="9.28515625" customWidth="1"/>
    <col min="10762" max="10762" width="17.28515625" bestFit="1" customWidth="1"/>
    <col min="10763" max="10764" width="16.7109375" customWidth="1"/>
    <col min="10765" max="10765" width="13.28515625" customWidth="1"/>
    <col min="10766" max="10766" width="8.7109375" bestFit="1" customWidth="1"/>
    <col min="10767" max="10767" width="14.42578125" bestFit="1" customWidth="1"/>
    <col min="10768" max="10768" width="16.5703125" bestFit="1" customWidth="1"/>
    <col min="10769" max="10769" width="14.42578125" bestFit="1" customWidth="1"/>
    <col min="10770" max="10770" width="10.5703125" bestFit="1" customWidth="1"/>
    <col min="10771" max="10771" width="7.85546875" bestFit="1" customWidth="1"/>
    <col min="10772" max="10772" width="15.42578125" bestFit="1" customWidth="1"/>
    <col min="10773" max="10773" width="16.7109375" customWidth="1"/>
    <col min="10774" max="10774" width="15.42578125" bestFit="1" customWidth="1"/>
    <col min="10775" max="10775" width="11.85546875" bestFit="1" customWidth="1"/>
    <col min="10776" max="10776" width="7.85546875" bestFit="1" customWidth="1"/>
    <col min="10777" max="10777" width="15.140625" customWidth="1"/>
    <col min="10778" max="10778" width="16.5703125" bestFit="1" customWidth="1"/>
    <col min="10779" max="10779" width="15.28515625" customWidth="1"/>
    <col min="10780" max="10780" width="9" bestFit="1" customWidth="1"/>
    <col min="10781" max="10781" width="11.140625" customWidth="1"/>
    <col min="10782" max="10782" width="17.5703125" bestFit="1" customWidth="1"/>
    <col min="10783" max="10783" width="8.7109375" bestFit="1" customWidth="1"/>
    <col min="10784" max="10784" width="11.140625" bestFit="1" customWidth="1"/>
    <col min="10785" max="10785" width="15.140625" bestFit="1" customWidth="1"/>
    <col min="10786" max="10787" width="18.28515625" bestFit="1" customWidth="1"/>
    <col min="10788" max="10788" width="9" bestFit="1" customWidth="1"/>
    <col min="10789" max="10789" width="15.5703125" customWidth="1"/>
    <col min="10790" max="10790" width="16" customWidth="1"/>
    <col min="10791" max="10791" width="11.85546875" bestFit="1" customWidth="1"/>
    <col min="11009" max="11009" width="7.85546875" customWidth="1"/>
    <col min="11010" max="11010" width="33.140625" customWidth="1"/>
    <col min="11011" max="11011" width="4.42578125" bestFit="1" customWidth="1"/>
    <col min="11012" max="11012" width="3.5703125" bestFit="1" customWidth="1"/>
    <col min="11013" max="11013" width="7.140625" bestFit="1" customWidth="1"/>
    <col min="11014" max="11014" width="14" bestFit="1" customWidth="1"/>
    <col min="11015" max="11015" width="7.7109375" bestFit="1" customWidth="1"/>
    <col min="11016" max="11016" width="15.5703125" bestFit="1" customWidth="1"/>
    <col min="11017" max="11017" width="9.28515625" customWidth="1"/>
    <col min="11018" max="11018" width="17.28515625" bestFit="1" customWidth="1"/>
    <col min="11019" max="11020" width="16.7109375" customWidth="1"/>
    <col min="11021" max="11021" width="13.28515625" customWidth="1"/>
    <col min="11022" max="11022" width="8.7109375" bestFit="1" customWidth="1"/>
    <col min="11023" max="11023" width="14.42578125" bestFit="1" customWidth="1"/>
    <col min="11024" max="11024" width="16.5703125" bestFit="1" customWidth="1"/>
    <col min="11025" max="11025" width="14.42578125" bestFit="1" customWidth="1"/>
    <col min="11026" max="11026" width="10.5703125" bestFit="1" customWidth="1"/>
    <col min="11027" max="11027" width="7.85546875" bestFit="1" customWidth="1"/>
    <col min="11028" max="11028" width="15.42578125" bestFit="1" customWidth="1"/>
    <col min="11029" max="11029" width="16.7109375" customWidth="1"/>
    <col min="11030" max="11030" width="15.42578125" bestFit="1" customWidth="1"/>
    <col min="11031" max="11031" width="11.85546875" bestFit="1" customWidth="1"/>
    <col min="11032" max="11032" width="7.85546875" bestFit="1" customWidth="1"/>
    <col min="11033" max="11033" width="15.140625" customWidth="1"/>
    <col min="11034" max="11034" width="16.5703125" bestFit="1" customWidth="1"/>
    <col min="11035" max="11035" width="15.28515625" customWidth="1"/>
    <col min="11036" max="11036" width="9" bestFit="1" customWidth="1"/>
    <col min="11037" max="11037" width="11.140625" customWidth="1"/>
    <col min="11038" max="11038" width="17.5703125" bestFit="1" customWidth="1"/>
    <col min="11039" max="11039" width="8.7109375" bestFit="1" customWidth="1"/>
    <col min="11040" max="11040" width="11.140625" bestFit="1" customWidth="1"/>
    <col min="11041" max="11041" width="15.140625" bestFit="1" customWidth="1"/>
    <col min="11042" max="11043" width="18.28515625" bestFit="1" customWidth="1"/>
    <col min="11044" max="11044" width="9" bestFit="1" customWidth="1"/>
    <col min="11045" max="11045" width="15.5703125" customWidth="1"/>
    <col min="11046" max="11046" width="16" customWidth="1"/>
    <col min="11047" max="11047" width="11.85546875" bestFit="1" customWidth="1"/>
    <col min="11265" max="11265" width="7.85546875" customWidth="1"/>
    <col min="11266" max="11266" width="33.140625" customWidth="1"/>
    <col min="11267" max="11267" width="4.42578125" bestFit="1" customWidth="1"/>
    <col min="11268" max="11268" width="3.5703125" bestFit="1" customWidth="1"/>
    <col min="11269" max="11269" width="7.140625" bestFit="1" customWidth="1"/>
    <col min="11270" max="11270" width="14" bestFit="1" customWidth="1"/>
    <col min="11271" max="11271" width="7.7109375" bestFit="1" customWidth="1"/>
    <col min="11272" max="11272" width="15.5703125" bestFit="1" customWidth="1"/>
    <col min="11273" max="11273" width="9.28515625" customWidth="1"/>
    <col min="11274" max="11274" width="17.28515625" bestFit="1" customWidth="1"/>
    <col min="11275" max="11276" width="16.7109375" customWidth="1"/>
    <col min="11277" max="11277" width="13.28515625" customWidth="1"/>
    <col min="11278" max="11278" width="8.7109375" bestFit="1" customWidth="1"/>
    <col min="11279" max="11279" width="14.42578125" bestFit="1" customWidth="1"/>
    <col min="11280" max="11280" width="16.5703125" bestFit="1" customWidth="1"/>
    <col min="11281" max="11281" width="14.42578125" bestFit="1" customWidth="1"/>
    <col min="11282" max="11282" width="10.5703125" bestFit="1" customWidth="1"/>
    <col min="11283" max="11283" width="7.85546875" bestFit="1" customWidth="1"/>
    <col min="11284" max="11284" width="15.42578125" bestFit="1" customWidth="1"/>
    <col min="11285" max="11285" width="16.7109375" customWidth="1"/>
    <col min="11286" max="11286" width="15.42578125" bestFit="1" customWidth="1"/>
    <col min="11287" max="11287" width="11.85546875" bestFit="1" customWidth="1"/>
    <col min="11288" max="11288" width="7.85546875" bestFit="1" customWidth="1"/>
    <col min="11289" max="11289" width="15.140625" customWidth="1"/>
    <col min="11290" max="11290" width="16.5703125" bestFit="1" customWidth="1"/>
    <col min="11291" max="11291" width="15.28515625" customWidth="1"/>
    <col min="11292" max="11292" width="9" bestFit="1" customWidth="1"/>
    <col min="11293" max="11293" width="11.140625" customWidth="1"/>
    <col min="11294" max="11294" width="17.5703125" bestFit="1" customWidth="1"/>
    <col min="11295" max="11295" width="8.7109375" bestFit="1" customWidth="1"/>
    <col min="11296" max="11296" width="11.140625" bestFit="1" customWidth="1"/>
    <col min="11297" max="11297" width="15.140625" bestFit="1" customWidth="1"/>
    <col min="11298" max="11299" width="18.28515625" bestFit="1" customWidth="1"/>
    <col min="11300" max="11300" width="9" bestFit="1" customWidth="1"/>
    <col min="11301" max="11301" width="15.5703125" customWidth="1"/>
    <col min="11302" max="11302" width="16" customWidth="1"/>
    <col min="11303" max="11303" width="11.85546875" bestFit="1" customWidth="1"/>
    <col min="11521" max="11521" width="7.85546875" customWidth="1"/>
    <col min="11522" max="11522" width="33.140625" customWidth="1"/>
    <col min="11523" max="11523" width="4.42578125" bestFit="1" customWidth="1"/>
    <col min="11524" max="11524" width="3.5703125" bestFit="1" customWidth="1"/>
    <col min="11525" max="11525" width="7.140625" bestFit="1" customWidth="1"/>
    <col min="11526" max="11526" width="14" bestFit="1" customWidth="1"/>
    <col min="11527" max="11527" width="7.7109375" bestFit="1" customWidth="1"/>
    <col min="11528" max="11528" width="15.5703125" bestFit="1" customWidth="1"/>
    <col min="11529" max="11529" width="9.28515625" customWidth="1"/>
    <col min="11530" max="11530" width="17.28515625" bestFit="1" customWidth="1"/>
    <col min="11531" max="11532" width="16.7109375" customWidth="1"/>
    <col min="11533" max="11533" width="13.28515625" customWidth="1"/>
    <col min="11534" max="11534" width="8.7109375" bestFit="1" customWidth="1"/>
    <col min="11535" max="11535" width="14.42578125" bestFit="1" customWidth="1"/>
    <col min="11536" max="11536" width="16.5703125" bestFit="1" customWidth="1"/>
    <col min="11537" max="11537" width="14.42578125" bestFit="1" customWidth="1"/>
    <col min="11538" max="11538" width="10.5703125" bestFit="1" customWidth="1"/>
    <col min="11539" max="11539" width="7.85546875" bestFit="1" customWidth="1"/>
    <col min="11540" max="11540" width="15.42578125" bestFit="1" customWidth="1"/>
    <col min="11541" max="11541" width="16.7109375" customWidth="1"/>
    <col min="11542" max="11542" width="15.42578125" bestFit="1" customWidth="1"/>
    <col min="11543" max="11543" width="11.85546875" bestFit="1" customWidth="1"/>
    <col min="11544" max="11544" width="7.85546875" bestFit="1" customWidth="1"/>
    <col min="11545" max="11545" width="15.140625" customWidth="1"/>
    <col min="11546" max="11546" width="16.5703125" bestFit="1" customWidth="1"/>
    <col min="11547" max="11547" width="15.28515625" customWidth="1"/>
    <col min="11548" max="11548" width="9" bestFit="1" customWidth="1"/>
    <col min="11549" max="11549" width="11.140625" customWidth="1"/>
    <col min="11550" max="11550" width="17.5703125" bestFit="1" customWidth="1"/>
    <col min="11551" max="11551" width="8.7109375" bestFit="1" customWidth="1"/>
    <col min="11552" max="11552" width="11.140625" bestFit="1" customWidth="1"/>
    <col min="11553" max="11553" width="15.140625" bestFit="1" customWidth="1"/>
    <col min="11554" max="11555" width="18.28515625" bestFit="1" customWidth="1"/>
    <col min="11556" max="11556" width="9" bestFit="1" customWidth="1"/>
    <col min="11557" max="11557" width="15.5703125" customWidth="1"/>
    <col min="11558" max="11558" width="16" customWidth="1"/>
    <col min="11559" max="11559" width="11.85546875" bestFit="1" customWidth="1"/>
    <col min="11777" max="11777" width="7.85546875" customWidth="1"/>
    <col min="11778" max="11778" width="33.140625" customWidth="1"/>
    <col min="11779" max="11779" width="4.42578125" bestFit="1" customWidth="1"/>
    <col min="11780" max="11780" width="3.5703125" bestFit="1" customWidth="1"/>
    <col min="11781" max="11781" width="7.140625" bestFit="1" customWidth="1"/>
    <col min="11782" max="11782" width="14" bestFit="1" customWidth="1"/>
    <col min="11783" max="11783" width="7.7109375" bestFit="1" customWidth="1"/>
    <col min="11784" max="11784" width="15.5703125" bestFit="1" customWidth="1"/>
    <col min="11785" max="11785" width="9.28515625" customWidth="1"/>
    <col min="11786" max="11786" width="17.28515625" bestFit="1" customWidth="1"/>
    <col min="11787" max="11788" width="16.7109375" customWidth="1"/>
    <col min="11789" max="11789" width="13.28515625" customWidth="1"/>
    <col min="11790" max="11790" width="8.7109375" bestFit="1" customWidth="1"/>
    <col min="11791" max="11791" width="14.42578125" bestFit="1" customWidth="1"/>
    <col min="11792" max="11792" width="16.5703125" bestFit="1" customWidth="1"/>
    <col min="11793" max="11793" width="14.42578125" bestFit="1" customWidth="1"/>
    <col min="11794" max="11794" width="10.5703125" bestFit="1" customWidth="1"/>
    <col min="11795" max="11795" width="7.85546875" bestFit="1" customWidth="1"/>
    <col min="11796" max="11796" width="15.42578125" bestFit="1" customWidth="1"/>
    <col min="11797" max="11797" width="16.7109375" customWidth="1"/>
    <col min="11798" max="11798" width="15.42578125" bestFit="1" customWidth="1"/>
    <col min="11799" max="11799" width="11.85546875" bestFit="1" customWidth="1"/>
    <col min="11800" max="11800" width="7.85546875" bestFit="1" customWidth="1"/>
    <col min="11801" max="11801" width="15.140625" customWidth="1"/>
    <col min="11802" max="11802" width="16.5703125" bestFit="1" customWidth="1"/>
    <col min="11803" max="11803" width="15.28515625" customWidth="1"/>
    <col min="11804" max="11804" width="9" bestFit="1" customWidth="1"/>
    <col min="11805" max="11805" width="11.140625" customWidth="1"/>
    <col min="11806" max="11806" width="17.5703125" bestFit="1" customWidth="1"/>
    <col min="11807" max="11807" width="8.7109375" bestFit="1" customWidth="1"/>
    <col min="11808" max="11808" width="11.140625" bestFit="1" customWidth="1"/>
    <col min="11809" max="11809" width="15.140625" bestFit="1" customWidth="1"/>
    <col min="11810" max="11811" width="18.28515625" bestFit="1" customWidth="1"/>
    <col min="11812" max="11812" width="9" bestFit="1" customWidth="1"/>
    <col min="11813" max="11813" width="15.5703125" customWidth="1"/>
    <col min="11814" max="11814" width="16" customWidth="1"/>
    <col min="11815" max="11815" width="11.85546875" bestFit="1" customWidth="1"/>
    <col min="12033" max="12033" width="7.85546875" customWidth="1"/>
    <col min="12034" max="12034" width="33.140625" customWidth="1"/>
    <col min="12035" max="12035" width="4.42578125" bestFit="1" customWidth="1"/>
    <col min="12036" max="12036" width="3.5703125" bestFit="1" customWidth="1"/>
    <col min="12037" max="12037" width="7.140625" bestFit="1" customWidth="1"/>
    <col min="12038" max="12038" width="14" bestFit="1" customWidth="1"/>
    <col min="12039" max="12039" width="7.7109375" bestFit="1" customWidth="1"/>
    <col min="12040" max="12040" width="15.5703125" bestFit="1" customWidth="1"/>
    <col min="12041" max="12041" width="9.28515625" customWidth="1"/>
    <col min="12042" max="12042" width="17.28515625" bestFit="1" customWidth="1"/>
    <col min="12043" max="12044" width="16.7109375" customWidth="1"/>
    <col min="12045" max="12045" width="13.28515625" customWidth="1"/>
    <col min="12046" max="12046" width="8.7109375" bestFit="1" customWidth="1"/>
    <col min="12047" max="12047" width="14.42578125" bestFit="1" customWidth="1"/>
    <col min="12048" max="12048" width="16.5703125" bestFit="1" customWidth="1"/>
    <col min="12049" max="12049" width="14.42578125" bestFit="1" customWidth="1"/>
    <col min="12050" max="12050" width="10.5703125" bestFit="1" customWidth="1"/>
    <col min="12051" max="12051" width="7.85546875" bestFit="1" customWidth="1"/>
    <col min="12052" max="12052" width="15.42578125" bestFit="1" customWidth="1"/>
    <col min="12053" max="12053" width="16.7109375" customWidth="1"/>
    <col min="12054" max="12054" width="15.42578125" bestFit="1" customWidth="1"/>
    <col min="12055" max="12055" width="11.85546875" bestFit="1" customWidth="1"/>
    <col min="12056" max="12056" width="7.85546875" bestFit="1" customWidth="1"/>
    <col min="12057" max="12057" width="15.140625" customWidth="1"/>
    <col min="12058" max="12058" width="16.5703125" bestFit="1" customWidth="1"/>
    <col min="12059" max="12059" width="15.28515625" customWidth="1"/>
    <col min="12060" max="12060" width="9" bestFit="1" customWidth="1"/>
    <col min="12061" max="12061" width="11.140625" customWidth="1"/>
    <col min="12062" max="12062" width="17.5703125" bestFit="1" customWidth="1"/>
    <col min="12063" max="12063" width="8.7109375" bestFit="1" customWidth="1"/>
    <col min="12064" max="12064" width="11.140625" bestFit="1" customWidth="1"/>
    <col min="12065" max="12065" width="15.140625" bestFit="1" customWidth="1"/>
    <col min="12066" max="12067" width="18.28515625" bestFit="1" customWidth="1"/>
    <col min="12068" max="12068" width="9" bestFit="1" customWidth="1"/>
    <col min="12069" max="12069" width="15.5703125" customWidth="1"/>
    <col min="12070" max="12070" width="16" customWidth="1"/>
    <col min="12071" max="12071" width="11.85546875" bestFit="1" customWidth="1"/>
    <col min="12289" max="12289" width="7.85546875" customWidth="1"/>
    <col min="12290" max="12290" width="33.140625" customWidth="1"/>
    <col min="12291" max="12291" width="4.42578125" bestFit="1" customWidth="1"/>
    <col min="12292" max="12292" width="3.5703125" bestFit="1" customWidth="1"/>
    <col min="12293" max="12293" width="7.140625" bestFit="1" customWidth="1"/>
    <col min="12294" max="12294" width="14" bestFit="1" customWidth="1"/>
    <col min="12295" max="12295" width="7.7109375" bestFit="1" customWidth="1"/>
    <col min="12296" max="12296" width="15.5703125" bestFit="1" customWidth="1"/>
    <col min="12297" max="12297" width="9.28515625" customWidth="1"/>
    <col min="12298" max="12298" width="17.28515625" bestFit="1" customWidth="1"/>
    <col min="12299" max="12300" width="16.7109375" customWidth="1"/>
    <col min="12301" max="12301" width="13.28515625" customWidth="1"/>
    <col min="12302" max="12302" width="8.7109375" bestFit="1" customWidth="1"/>
    <col min="12303" max="12303" width="14.42578125" bestFit="1" customWidth="1"/>
    <col min="12304" max="12304" width="16.5703125" bestFit="1" customWidth="1"/>
    <col min="12305" max="12305" width="14.42578125" bestFit="1" customWidth="1"/>
    <col min="12306" max="12306" width="10.5703125" bestFit="1" customWidth="1"/>
    <col min="12307" max="12307" width="7.85546875" bestFit="1" customWidth="1"/>
    <col min="12308" max="12308" width="15.42578125" bestFit="1" customWidth="1"/>
    <col min="12309" max="12309" width="16.7109375" customWidth="1"/>
    <col min="12310" max="12310" width="15.42578125" bestFit="1" customWidth="1"/>
    <col min="12311" max="12311" width="11.85546875" bestFit="1" customWidth="1"/>
    <col min="12312" max="12312" width="7.85546875" bestFit="1" customWidth="1"/>
    <col min="12313" max="12313" width="15.140625" customWidth="1"/>
    <col min="12314" max="12314" width="16.5703125" bestFit="1" customWidth="1"/>
    <col min="12315" max="12315" width="15.28515625" customWidth="1"/>
    <col min="12316" max="12316" width="9" bestFit="1" customWidth="1"/>
    <col min="12317" max="12317" width="11.140625" customWidth="1"/>
    <col min="12318" max="12318" width="17.5703125" bestFit="1" customWidth="1"/>
    <col min="12319" max="12319" width="8.7109375" bestFit="1" customWidth="1"/>
    <col min="12320" max="12320" width="11.140625" bestFit="1" customWidth="1"/>
    <col min="12321" max="12321" width="15.140625" bestFit="1" customWidth="1"/>
    <col min="12322" max="12323" width="18.28515625" bestFit="1" customWidth="1"/>
    <col min="12324" max="12324" width="9" bestFit="1" customWidth="1"/>
    <col min="12325" max="12325" width="15.5703125" customWidth="1"/>
    <col min="12326" max="12326" width="16" customWidth="1"/>
    <col min="12327" max="12327" width="11.85546875" bestFit="1" customWidth="1"/>
    <col min="12545" max="12545" width="7.85546875" customWidth="1"/>
    <col min="12546" max="12546" width="33.140625" customWidth="1"/>
    <col min="12547" max="12547" width="4.42578125" bestFit="1" customWidth="1"/>
    <col min="12548" max="12548" width="3.5703125" bestFit="1" customWidth="1"/>
    <col min="12549" max="12549" width="7.140625" bestFit="1" customWidth="1"/>
    <col min="12550" max="12550" width="14" bestFit="1" customWidth="1"/>
    <col min="12551" max="12551" width="7.7109375" bestFit="1" customWidth="1"/>
    <col min="12552" max="12552" width="15.5703125" bestFit="1" customWidth="1"/>
    <col min="12553" max="12553" width="9.28515625" customWidth="1"/>
    <col min="12554" max="12554" width="17.28515625" bestFit="1" customWidth="1"/>
    <col min="12555" max="12556" width="16.7109375" customWidth="1"/>
    <col min="12557" max="12557" width="13.28515625" customWidth="1"/>
    <col min="12558" max="12558" width="8.7109375" bestFit="1" customWidth="1"/>
    <col min="12559" max="12559" width="14.42578125" bestFit="1" customWidth="1"/>
    <col min="12560" max="12560" width="16.5703125" bestFit="1" customWidth="1"/>
    <col min="12561" max="12561" width="14.42578125" bestFit="1" customWidth="1"/>
    <col min="12562" max="12562" width="10.5703125" bestFit="1" customWidth="1"/>
    <col min="12563" max="12563" width="7.85546875" bestFit="1" customWidth="1"/>
    <col min="12564" max="12564" width="15.42578125" bestFit="1" customWidth="1"/>
    <col min="12565" max="12565" width="16.7109375" customWidth="1"/>
    <col min="12566" max="12566" width="15.42578125" bestFit="1" customWidth="1"/>
    <col min="12567" max="12567" width="11.85546875" bestFit="1" customWidth="1"/>
    <col min="12568" max="12568" width="7.85546875" bestFit="1" customWidth="1"/>
    <col min="12569" max="12569" width="15.140625" customWidth="1"/>
    <col min="12570" max="12570" width="16.5703125" bestFit="1" customWidth="1"/>
    <col min="12571" max="12571" width="15.28515625" customWidth="1"/>
    <col min="12572" max="12572" width="9" bestFit="1" customWidth="1"/>
    <col min="12573" max="12573" width="11.140625" customWidth="1"/>
    <col min="12574" max="12574" width="17.5703125" bestFit="1" customWidth="1"/>
    <col min="12575" max="12575" width="8.7109375" bestFit="1" customWidth="1"/>
    <col min="12576" max="12576" width="11.140625" bestFit="1" customWidth="1"/>
    <col min="12577" max="12577" width="15.140625" bestFit="1" customWidth="1"/>
    <col min="12578" max="12579" width="18.28515625" bestFit="1" customWidth="1"/>
    <col min="12580" max="12580" width="9" bestFit="1" customWidth="1"/>
    <col min="12581" max="12581" width="15.5703125" customWidth="1"/>
    <col min="12582" max="12582" width="16" customWidth="1"/>
    <col min="12583" max="12583" width="11.85546875" bestFit="1" customWidth="1"/>
    <col min="12801" max="12801" width="7.85546875" customWidth="1"/>
    <col min="12802" max="12802" width="33.140625" customWidth="1"/>
    <col min="12803" max="12803" width="4.42578125" bestFit="1" customWidth="1"/>
    <col min="12804" max="12804" width="3.5703125" bestFit="1" customWidth="1"/>
    <col min="12805" max="12805" width="7.140625" bestFit="1" customWidth="1"/>
    <col min="12806" max="12806" width="14" bestFit="1" customWidth="1"/>
    <col min="12807" max="12807" width="7.7109375" bestFit="1" customWidth="1"/>
    <col min="12808" max="12808" width="15.5703125" bestFit="1" customWidth="1"/>
    <col min="12809" max="12809" width="9.28515625" customWidth="1"/>
    <col min="12810" max="12810" width="17.28515625" bestFit="1" customWidth="1"/>
    <col min="12811" max="12812" width="16.7109375" customWidth="1"/>
    <col min="12813" max="12813" width="13.28515625" customWidth="1"/>
    <col min="12814" max="12814" width="8.7109375" bestFit="1" customWidth="1"/>
    <col min="12815" max="12815" width="14.42578125" bestFit="1" customWidth="1"/>
    <col min="12816" max="12816" width="16.5703125" bestFit="1" customWidth="1"/>
    <col min="12817" max="12817" width="14.42578125" bestFit="1" customWidth="1"/>
    <col min="12818" max="12818" width="10.5703125" bestFit="1" customWidth="1"/>
    <col min="12819" max="12819" width="7.85546875" bestFit="1" customWidth="1"/>
    <col min="12820" max="12820" width="15.42578125" bestFit="1" customWidth="1"/>
    <col min="12821" max="12821" width="16.7109375" customWidth="1"/>
    <col min="12822" max="12822" width="15.42578125" bestFit="1" customWidth="1"/>
    <col min="12823" max="12823" width="11.85546875" bestFit="1" customWidth="1"/>
    <col min="12824" max="12824" width="7.85546875" bestFit="1" customWidth="1"/>
    <col min="12825" max="12825" width="15.140625" customWidth="1"/>
    <col min="12826" max="12826" width="16.5703125" bestFit="1" customWidth="1"/>
    <col min="12827" max="12827" width="15.28515625" customWidth="1"/>
    <col min="12828" max="12828" width="9" bestFit="1" customWidth="1"/>
    <col min="12829" max="12829" width="11.140625" customWidth="1"/>
    <col min="12830" max="12830" width="17.5703125" bestFit="1" customWidth="1"/>
    <col min="12831" max="12831" width="8.7109375" bestFit="1" customWidth="1"/>
    <col min="12832" max="12832" width="11.140625" bestFit="1" customWidth="1"/>
    <col min="12833" max="12833" width="15.140625" bestFit="1" customWidth="1"/>
    <col min="12834" max="12835" width="18.28515625" bestFit="1" customWidth="1"/>
    <col min="12836" max="12836" width="9" bestFit="1" customWidth="1"/>
    <col min="12837" max="12837" width="15.5703125" customWidth="1"/>
    <col min="12838" max="12838" width="16" customWidth="1"/>
    <col min="12839" max="12839" width="11.85546875" bestFit="1" customWidth="1"/>
    <col min="13057" max="13057" width="7.85546875" customWidth="1"/>
    <col min="13058" max="13058" width="33.140625" customWidth="1"/>
    <col min="13059" max="13059" width="4.42578125" bestFit="1" customWidth="1"/>
    <col min="13060" max="13060" width="3.5703125" bestFit="1" customWidth="1"/>
    <col min="13061" max="13061" width="7.140625" bestFit="1" customWidth="1"/>
    <col min="13062" max="13062" width="14" bestFit="1" customWidth="1"/>
    <col min="13063" max="13063" width="7.7109375" bestFit="1" customWidth="1"/>
    <col min="13064" max="13064" width="15.5703125" bestFit="1" customWidth="1"/>
    <col min="13065" max="13065" width="9.28515625" customWidth="1"/>
    <col min="13066" max="13066" width="17.28515625" bestFit="1" customWidth="1"/>
    <col min="13067" max="13068" width="16.7109375" customWidth="1"/>
    <col min="13069" max="13069" width="13.28515625" customWidth="1"/>
    <col min="13070" max="13070" width="8.7109375" bestFit="1" customWidth="1"/>
    <col min="13071" max="13071" width="14.42578125" bestFit="1" customWidth="1"/>
    <col min="13072" max="13072" width="16.5703125" bestFit="1" customWidth="1"/>
    <col min="13073" max="13073" width="14.42578125" bestFit="1" customWidth="1"/>
    <col min="13074" max="13074" width="10.5703125" bestFit="1" customWidth="1"/>
    <col min="13075" max="13075" width="7.85546875" bestFit="1" customWidth="1"/>
    <col min="13076" max="13076" width="15.42578125" bestFit="1" customWidth="1"/>
    <col min="13077" max="13077" width="16.7109375" customWidth="1"/>
    <col min="13078" max="13078" width="15.42578125" bestFit="1" customWidth="1"/>
    <col min="13079" max="13079" width="11.85546875" bestFit="1" customWidth="1"/>
    <col min="13080" max="13080" width="7.85546875" bestFit="1" customWidth="1"/>
    <col min="13081" max="13081" width="15.140625" customWidth="1"/>
    <col min="13082" max="13082" width="16.5703125" bestFit="1" customWidth="1"/>
    <col min="13083" max="13083" width="15.28515625" customWidth="1"/>
    <col min="13084" max="13084" width="9" bestFit="1" customWidth="1"/>
    <col min="13085" max="13085" width="11.140625" customWidth="1"/>
    <col min="13086" max="13086" width="17.5703125" bestFit="1" customWidth="1"/>
    <col min="13087" max="13087" width="8.7109375" bestFit="1" customWidth="1"/>
    <col min="13088" max="13088" width="11.140625" bestFit="1" customWidth="1"/>
    <col min="13089" max="13089" width="15.140625" bestFit="1" customWidth="1"/>
    <col min="13090" max="13091" width="18.28515625" bestFit="1" customWidth="1"/>
    <col min="13092" max="13092" width="9" bestFit="1" customWidth="1"/>
    <col min="13093" max="13093" width="15.5703125" customWidth="1"/>
    <col min="13094" max="13094" width="16" customWidth="1"/>
    <col min="13095" max="13095" width="11.85546875" bestFit="1" customWidth="1"/>
    <col min="13313" max="13313" width="7.85546875" customWidth="1"/>
    <col min="13314" max="13314" width="33.140625" customWidth="1"/>
    <col min="13315" max="13315" width="4.42578125" bestFit="1" customWidth="1"/>
    <col min="13316" max="13316" width="3.5703125" bestFit="1" customWidth="1"/>
    <col min="13317" max="13317" width="7.140625" bestFit="1" customWidth="1"/>
    <col min="13318" max="13318" width="14" bestFit="1" customWidth="1"/>
    <col min="13319" max="13319" width="7.7109375" bestFit="1" customWidth="1"/>
    <col min="13320" max="13320" width="15.5703125" bestFit="1" customWidth="1"/>
    <col min="13321" max="13321" width="9.28515625" customWidth="1"/>
    <col min="13322" max="13322" width="17.28515625" bestFit="1" customWidth="1"/>
    <col min="13323" max="13324" width="16.7109375" customWidth="1"/>
    <col min="13325" max="13325" width="13.28515625" customWidth="1"/>
    <col min="13326" max="13326" width="8.7109375" bestFit="1" customWidth="1"/>
    <col min="13327" max="13327" width="14.42578125" bestFit="1" customWidth="1"/>
    <col min="13328" max="13328" width="16.5703125" bestFit="1" customWidth="1"/>
    <col min="13329" max="13329" width="14.42578125" bestFit="1" customWidth="1"/>
    <col min="13330" max="13330" width="10.5703125" bestFit="1" customWidth="1"/>
    <col min="13331" max="13331" width="7.85546875" bestFit="1" customWidth="1"/>
    <col min="13332" max="13332" width="15.42578125" bestFit="1" customWidth="1"/>
    <col min="13333" max="13333" width="16.7109375" customWidth="1"/>
    <col min="13334" max="13334" width="15.42578125" bestFit="1" customWidth="1"/>
    <col min="13335" max="13335" width="11.85546875" bestFit="1" customWidth="1"/>
    <col min="13336" max="13336" width="7.85546875" bestFit="1" customWidth="1"/>
    <col min="13337" max="13337" width="15.140625" customWidth="1"/>
    <col min="13338" max="13338" width="16.5703125" bestFit="1" customWidth="1"/>
    <col min="13339" max="13339" width="15.28515625" customWidth="1"/>
    <col min="13340" max="13340" width="9" bestFit="1" customWidth="1"/>
    <col min="13341" max="13341" width="11.140625" customWidth="1"/>
    <col min="13342" max="13342" width="17.5703125" bestFit="1" customWidth="1"/>
    <col min="13343" max="13343" width="8.7109375" bestFit="1" customWidth="1"/>
    <col min="13344" max="13344" width="11.140625" bestFit="1" customWidth="1"/>
    <col min="13345" max="13345" width="15.140625" bestFit="1" customWidth="1"/>
    <col min="13346" max="13347" width="18.28515625" bestFit="1" customWidth="1"/>
    <col min="13348" max="13348" width="9" bestFit="1" customWidth="1"/>
    <col min="13349" max="13349" width="15.5703125" customWidth="1"/>
    <col min="13350" max="13350" width="16" customWidth="1"/>
    <col min="13351" max="13351" width="11.85546875" bestFit="1" customWidth="1"/>
    <col min="13569" max="13569" width="7.85546875" customWidth="1"/>
    <col min="13570" max="13570" width="33.140625" customWidth="1"/>
    <col min="13571" max="13571" width="4.42578125" bestFit="1" customWidth="1"/>
    <col min="13572" max="13572" width="3.5703125" bestFit="1" customWidth="1"/>
    <col min="13573" max="13573" width="7.140625" bestFit="1" customWidth="1"/>
    <col min="13574" max="13574" width="14" bestFit="1" customWidth="1"/>
    <col min="13575" max="13575" width="7.7109375" bestFit="1" customWidth="1"/>
    <col min="13576" max="13576" width="15.5703125" bestFit="1" customWidth="1"/>
    <col min="13577" max="13577" width="9.28515625" customWidth="1"/>
    <col min="13578" max="13578" width="17.28515625" bestFit="1" customWidth="1"/>
    <col min="13579" max="13580" width="16.7109375" customWidth="1"/>
    <col min="13581" max="13581" width="13.28515625" customWidth="1"/>
    <col min="13582" max="13582" width="8.7109375" bestFit="1" customWidth="1"/>
    <col min="13583" max="13583" width="14.42578125" bestFit="1" customWidth="1"/>
    <col min="13584" max="13584" width="16.5703125" bestFit="1" customWidth="1"/>
    <col min="13585" max="13585" width="14.42578125" bestFit="1" customWidth="1"/>
    <col min="13586" max="13586" width="10.5703125" bestFit="1" customWidth="1"/>
    <col min="13587" max="13587" width="7.85546875" bestFit="1" customWidth="1"/>
    <col min="13588" max="13588" width="15.42578125" bestFit="1" customWidth="1"/>
    <col min="13589" max="13589" width="16.7109375" customWidth="1"/>
    <col min="13590" max="13590" width="15.42578125" bestFit="1" customWidth="1"/>
    <col min="13591" max="13591" width="11.85546875" bestFit="1" customWidth="1"/>
    <col min="13592" max="13592" width="7.85546875" bestFit="1" customWidth="1"/>
    <col min="13593" max="13593" width="15.140625" customWidth="1"/>
    <col min="13594" max="13594" width="16.5703125" bestFit="1" customWidth="1"/>
    <col min="13595" max="13595" width="15.28515625" customWidth="1"/>
    <col min="13596" max="13596" width="9" bestFit="1" customWidth="1"/>
    <col min="13597" max="13597" width="11.140625" customWidth="1"/>
    <col min="13598" max="13598" width="17.5703125" bestFit="1" customWidth="1"/>
    <col min="13599" max="13599" width="8.7109375" bestFit="1" customWidth="1"/>
    <col min="13600" max="13600" width="11.140625" bestFit="1" customWidth="1"/>
    <col min="13601" max="13601" width="15.140625" bestFit="1" customWidth="1"/>
    <col min="13602" max="13603" width="18.28515625" bestFit="1" customWidth="1"/>
    <col min="13604" max="13604" width="9" bestFit="1" customWidth="1"/>
    <col min="13605" max="13605" width="15.5703125" customWidth="1"/>
    <col min="13606" max="13606" width="16" customWidth="1"/>
    <col min="13607" max="13607" width="11.85546875" bestFit="1" customWidth="1"/>
    <col min="13825" max="13825" width="7.85546875" customWidth="1"/>
    <col min="13826" max="13826" width="33.140625" customWidth="1"/>
    <col min="13827" max="13827" width="4.42578125" bestFit="1" customWidth="1"/>
    <col min="13828" max="13828" width="3.5703125" bestFit="1" customWidth="1"/>
    <col min="13829" max="13829" width="7.140625" bestFit="1" customWidth="1"/>
    <col min="13830" max="13830" width="14" bestFit="1" customWidth="1"/>
    <col min="13831" max="13831" width="7.7109375" bestFit="1" customWidth="1"/>
    <col min="13832" max="13832" width="15.5703125" bestFit="1" customWidth="1"/>
    <col min="13833" max="13833" width="9.28515625" customWidth="1"/>
    <col min="13834" max="13834" width="17.28515625" bestFit="1" customWidth="1"/>
    <col min="13835" max="13836" width="16.7109375" customWidth="1"/>
    <col min="13837" max="13837" width="13.28515625" customWidth="1"/>
    <col min="13838" max="13838" width="8.7109375" bestFit="1" customWidth="1"/>
    <col min="13839" max="13839" width="14.42578125" bestFit="1" customWidth="1"/>
    <col min="13840" max="13840" width="16.5703125" bestFit="1" customWidth="1"/>
    <col min="13841" max="13841" width="14.42578125" bestFit="1" customWidth="1"/>
    <col min="13842" max="13842" width="10.5703125" bestFit="1" customWidth="1"/>
    <col min="13843" max="13843" width="7.85546875" bestFit="1" customWidth="1"/>
    <col min="13844" max="13844" width="15.42578125" bestFit="1" customWidth="1"/>
    <col min="13845" max="13845" width="16.7109375" customWidth="1"/>
    <col min="13846" max="13846" width="15.42578125" bestFit="1" customWidth="1"/>
    <col min="13847" max="13847" width="11.85546875" bestFit="1" customWidth="1"/>
    <col min="13848" max="13848" width="7.85546875" bestFit="1" customWidth="1"/>
    <col min="13849" max="13849" width="15.140625" customWidth="1"/>
    <col min="13850" max="13850" width="16.5703125" bestFit="1" customWidth="1"/>
    <col min="13851" max="13851" width="15.28515625" customWidth="1"/>
    <col min="13852" max="13852" width="9" bestFit="1" customWidth="1"/>
    <col min="13853" max="13853" width="11.140625" customWidth="1"/>
    <col min="13854" max="13854" width="17.5703125" bestFit="1" customWidth="1"/>
    <col min="13855" max="13855" width="8.7109375" bestFit="1" customWidth="1"/>
    <col min="13856" max="13856" width="11.140625" bestFit="1" customWidth="1"/>
    <col min="13857" max="13857" width="15.140625" bestFit="1" customWidth="1"/>
    <col min="13858" max="13859" width="18.28515625" bestFit="1" customWidth="1"/>
    <col min="13860" max="13860" width="9" bestFit="1" customWidth="1"/>
    <col min="13861" max="13861" width="15.5703125" customWidth="1"/>
    <col min="13862" max="13862" width="16" customWidth="1"/>
    <col min="13863" max="13863" width="11.85546875" bestFit="1" customWidth="1"/>
    <col min="14081" max="14081" width="7.85546875" customWidth="1"/>
    <col min="14082" max="14082" width="33.140625" customWidth="1"/>
    <col min="14083" max="14083" width="4.42578125" bestFit="1" customWidth="1"/>
    <col min="14084" max="14084" width="3.5703125" bestFit="1" customWidth="1"/>
    <col min="14085" max="14085" width="7.140625" bestFit="1" customWidth="1"/>
    <col min="14086" max="14086" width="14" bestFit="1" customWidth="1"/>
    <col min="14087" max="14087" width="7.7109375" bestFit="1" customWidth="1"/>
    <col min="14088" max="14088" width="15.5703125" bestFit="1" customWidth="1"/>
    <col min="14089" max="14089" width="9.28515625" customWidth="1"/>
    <col min="14090" max="14090" width="17.28515625" bestFit="1" customWidth="1"/>
    <col min="14091" max="14092" width="16.7109375" customWidth="1"/>
    <col min="14093" max="14093" width="13.28515625" customWidth="1"/>
    <col min="14094" max="14094" width="8.7109375" bestFit="1" customWidth="1"/>
    <col min="14095" max="14095" width="14.42578125" bestFit="1" customWidth="1"/>
    <col min="14096" max="14096" width="16.5703125" bestFit="1" customWidth="1"/>
    <col min="14097" max="14097" width="14.42578125" bestFit="1" customWidth="1"/>
    <col min="14098" max="14098" width="10.5703125" bestFit="1" customWidth="1"/>
    <col min="14099" max="14099" width="7.85546875" bestFit="1" customWidth="1"/>
    <col min="14100" max="14100" width="15.42578125" bestFit="1" customWidth="1"/>
    <col min="14101" max="14101" width="16.7109375" customWidth="1"/>
    <col min="14102" max="14102" width="15.42578125" bestFit="1" customWidth="1"/>
    <col min="14103" max="14103" width="11.85546875" bestFit="1" customWidth="1"/>
    <col min="14104" max="14104" width="7.85546875" bestFit="1" customWidth="1"/>
    <col min="14105" max="14105" width="15.140625" customWidth="1"/>
    <col min="14106" max="14106" width="16.5703125" bestFit="1" customWidth="1"/>
    <col min="14107" max="14107" width="15.28515625" customWidth="1"/>
    <col min="14108" max="14108" width="9" bestFit="1" customWidth="1"/>
    <col min="14109" max="14109" width="11.140625" customWidth="1"/>
    <col min="14110" max="14110" width="17.5703125" bestFit="1" customWidth="1"/>
    <col min="14111" max="14111" width="8.7109375" bestFit="1" customWidth="1"/>
    <col min="14112" max="14112" width="11.140625" bestFit="1" customWidth="1"/>
    <col min="14113" max="14113" width="15.140625" bestFit="1" customWidth="1"/>
    <col min="14114" max="14115" width="18.28515625" bestFit="1" customWidth="1"/>
    <col min="14116" max="14116" width="9" bestFit="1" customWidth="1"/>
    <col min="14117" max="14117" width="15.5703125" customWidth="1"/>
    <col min="14118" max="14118" width="16" customWidth="1"/>
    <col min="14119" max="14119" width="11.85546875" bestFit="1" customWidth="1"/>
    <col min="14337" max="14337" width="7.85546875" customWidth="1"/>
    <col min="14338" max="14338" width="33.140625" customWidth="1"/>
    <col min="14339" max="14339" width="4.42578125" bestFit="1" customWidth="1"/>
    <col min="14340" max="14340" width="3.5703125" bestFit="1" customWidth="1"/>
    <col min="14341" max="14341" width="7.140625" bestFit="1" customWidth="1"/>
    <col min="14342" max="14342" width="14" bestFit="1" customWidth="1"/>
    <col min="14343" max="14343" width="7.7109375" bestFit="1" customWidth="1"/>
    <col min="14344" max="14344" width="15.5703125" bestFit="1" customWidth="1"/>
    <col min="14345" max="14345" width="9.28515625" customWidth="1"/>
    <col min="14346" max="14346" width="17.28515625" bestFit="1" customWidth="1"/>
    <col min="14347" max="14348" width="16.7109375" customWidth="1"/>
    <col min="14349" max="14349" width="13.28515625" customWidth="1"/>
    <col min="14350" max="14350" width="8.7109375" bestFit="1" customWidth="1"/>
    <col min="14351" max="14351" width="14.42578125" bestFit="1" customWidth="1"/>
    <col min="14352" max="14352" width="16.5703125" bestFit="1" customWidth="1"/>
    <col min="14353" max="14353" width="14.42578125" bestFit="1" customWidth="1"/>
    <col min="14354" max="14354" width="10.5703125" bestFit="1" customWidth="1"/>
    <col min="14355" max="14355" width="7.85546875" bestFit="1" customWidth="1"/>
    <col min="14356" max="14356" width="15.42578125" bestFit="1" customWidth="1"/>
    <col min="14357" max="14357" width="16.7109375" customWidth="1"/>
    <col min="14358" max="14358" width="15.42578125" bestFit="1" customWidth="1"/>
    <col min="14359" max="14359" width="11.85546875" bestFit="1" customWidth="1"/>
    <col min="14360" max="14360" width="7.85546875" bestFit="1" customWidth="1"/>
    <col min="14361" max="14361" width="15.140625" customWidth="1"/>
    <col min="14362" max="14362" width="16.5703125" bestFit="1" customWidth="1"/>
    <col min="14363" max="14363" width="15.28515625" customWidth="1"/>
    <col min="14364" max="14364" width="9" bestFit="1" customWidth="1"/>
    <col min="14365" max="14365" width="11.140625" customWidth="1"/>
    <col min="14366" max="14366" width="17.5703125" bestFit="1" customWidth="1"/>
    <col min="14367" max="14367" width="8.7109375" bestFit="1" customWidth="1"/>
    <col min="14368" max="14368" width="11.140625" bestFit="1" customWidth="1"/>
    <col min="14369" max="14369" width="15.140625" bestFit="1" customWidth="1"/>
    <col min="14370" max="14371" width="18.28515625" bestFit="1" customWidth="1"/>
    <col min="14372" max="14372" width="9" bestFit="1" customWidth="1"/>
    <col min="14373" max="14373" width="15.5703125" customWidth="1"/>
    <col min="14374" max="14374" width="16" customWidth="1"/>
    <col min="14375" max="14375" width="11.85546875" bestFit="1" customWidth="1"/>
    <col min="14593" max="14593" width="7.85546875" customWidth="1"/>
    <col min="14594" max="14594" width="33.140625" customWidth="1"/>
    <col min="14595" max="14595" width="4.42578125" bestFit="1" customWidth="1"/>
    <col min="14596" max="14596" width="3.5703125" bestFit="1" customWidth="1"/>
    <col min="14597" max="14597" width="7.140625" bestFit="1" customWidth="1"/>
    <col min="14598" max="14598" width="14" bestFit="1" customWidth="1"/>
    <col min="14599" max="14599" width="7.7109375" bestFit="1" customWidth="1"/>
    <col min="14600" max="14600" width="15.5703125" bestFit="1" customWidth="1"/>
    <col min="14601" max="14601" width="9.28515625" customWidth="1"/>
    <col min="14602" max="14602" width="17.28515625" bestFit="1" customWidth="1"/>
    <col min="14603" max="14604" width="16.7109375" customWidth="1"/>
    <col min="14605" max="14605" width="13.28515625" customWidth="1"/>
    <col min="14606" max="14606" width="8.7109375" bestFit="1" customWidth="1"/>
    <col min="14607" max="14607" width="14.42578125" bestFit="1" customWidth="1"/>
    <col min="14608" max="14608" width="16.5703125" bestFit="1" customWidth="1"/>
    <col min="14609" max="14609" width="14.42578125" bestFit="1" customWidth="1"/>
    <col min="14610" max="14610" width="10.5703125" bestFit="1" customWidth="1"/>
    <col min="14611" max="14611" width="7.85546875" bestFit="1" customWidth="1"/>
    <col min="14612" max="14612" width="15.42578125" bestFit="1" customWidth="1"/>
    <col min="14613" max="14613" width="16.7109375" customWidth="1"/>
    <col min="14614" max="14614" width="15.42578125" bestFit="1" customWidth="1"/>
    <col min="14615" max="14615" width="11.85546875" bestFit="1" customWidth="1"/>
    <col min="14616" max="14616" width="7.85546875" bestFit="1" customWidth="1"/>
    <col min="14617" max="14617" width="15.140625" customWidth="1"/>
    <col min="14618" max="14618" width="16.5703125" bestFit="1" customWidth="1"/>
    <col min="14619" max="14619" width="15.28515625" customWidth="1"/>
    <col min="14620" max="14620" width="9" bestFit="1" customWidth="1"/>
    <col min="14621" max="14621" width="11.140625" customWidth="1"/>
    <col min="14622" max="14622" width="17.5703125" bestFit="1" customWidth="1"/>
    <col min="14623" max="14623" width="8.7109375" bestFit="1" customWidth="1"/>
    <col min="14624" max="14624" width="11.140625" bestFit="1" customWidth="1"/>
    <col min="14625" max="14625" width="15.140625" bestFit="1" customWidth="1"/>
    <col min="14626" max="14627" width="18.28515625" bestFit="1" customWidth="1"/>
    <col min="14628" max="14628" width="9" bestFit="1" customWidth="1"/>
    <col min="14629" max="14629" width="15.5703125" customWidth="1"/>
    <col min="14630" max="14630" width="16" customWidth="1"/>
    <col min="14631" max="14631" width="11.85546875" bestFit="1" customWidth="1"/>
    <col min="14849" max="14849" width="7.85546875" customWidth="1"/>
    <col min="14850" max="14850" width="33.140625" customWidth="1"/>
    <col min="14851" max="14851" width="4.42578125" bestFit="1" customWidth="1"/>
    <col min="14852" max="14852" width="3.5703125" bestFit="1" customWidth="1"/>
    <col min="14853" max="14853" width="7.140625" bestFit="1" customWidth="1"/>
    <col min="14854" max="14854" width="14" bestFit="1" customWidth="1"/>
    <col min="14855" max="14855" width="7.7109375" bestFit="1" customWidth="1"/>
    <col min="14856" max="14856" width="15.5703125" bestFit="1" customWidth="1"/>
    <col min="14857" max="14857" width="9.28515625" customWidth="1"/>
    <col min="14858" max="14858" width="17.28515625" bestFit="1" customWidth="1"/>
    <col min="14859" max="14860" width="16.7109375" customWidth="1"/>
    <col min="14861" max="14861" width="13.28515625" customWidth="1"/>
    <col min="14862" max="14862" width="8.7109375" bestFit="1" customWidth="1"/>
    <col min="14863" max="14863" width="14.42578125" bestFit="1" customWidth="1"/>
    <col min="14864" max="14864" width="16.5703125" bestFit="1" customWidth="1"/>
    <col min="14865" max="14865" width="14.42578125" bestFit="1" customWidth="1"/>
    <col min="14866" max="14866" width="10.5703125" bestFit="1" customWidth="1"/>
    <col min="14867" max="14867" width="7.85546875" bestFit="1" customWidth="1"/>
    <col min="14868" max="14868" width="15.42578125" bestFit="1" customWidth="1"/>
    <col min="14869" max="14869" width="16.7109375" customWidth="1"/>
    <col min="14870" max="14870" width="15.42578125" bestFit="1" customWidth="1"/>
    <col min="14871" max="14871" width="11.85546875" bestFit="1" customWidth="1"/>
    <col min="14872" max="14872" width="7.85546875" bestFit="1" customWidth="1"/>
    <col min="14873" max="14873" width="15.140625" customWidth="1"/>
    <col min="14874" max="14874" width="16.5703125" bestFit="1" customWidth="1"/>
    <col min="14875" max="14875" width="15.28515625" customWidth="1"/>
    <col min="14876" max="14876" width="9" bestFit="1" customWidth="1"/>
    <col min="14877" max="14877" width="11.140625" customWidth="1"/>
    <col min="14878" max="14878" width="17.5703125" bestFit="1" customWidth="1"/>
    <col min="14879" max="14879" width="8.7109375" bestFit="1" customWidth="1"/>
    <col min="14880" max="14880" width="11.140625" bestFit="1" customWidth="1"/>
    <col min="14881" max="14881" width="15.140625" bestFit="1" customWidth="1"/>
    <col min="14882" max="14883" width="18.28515625" bestFit="1" customWidth="1"/>
    <col min="14884" max="14884" width="9" bestFit="1" customWidth="1"/>
    <col min="14885" max="14885" width="15.5703125" customWidth="1"/>
    <col min="14886" max="14886" width="16" customWidth="1"/>
    <col min="14887" max="14887" width="11.85546875" bestFit="1" customWidth="1"/>
    <col min="15105" max="15105" width="7.85546875" customWidth="1"/>
    <col min="15106" max="15106" width="33.140625" customWidth="1"/>
    <col min="15107" max="15107" width="4.42578125" bestFit="1" customWidth="1"/>
    <col min="15108" max="15108" width="3.5703125" bestFit="1" customWidth="1"/>
    <col min="15109" max="15109" width="7.140625" bestFit="1" customWidth="1"/>
    <col min="15110" max="15110" width="14" bestFit="1" customWidth="1"/>
    <col min="15111" max="15111" width="7.7109375" bestFit="1" customWidth="1"/>
    <col min="15112" max="15112" width="15.5703125" bestFit="1" customWidth="1"/>
    <col min="15113" max="15113" width="9.28515625" customWidth="1"/>
    <col min="15114" max="15114" width="17.28515625" bestFit="1" customWidth="1"/>
    <col min="15115" max="15116" width="16.7109375" customWidth="1"/>
    <col min="15117" max="15117" width="13.28515625" customWidth="1"/>
    <col min="15118" max="15118" width="8.7109375" bestFit="1" customWidth="1"/>
    <col min="15119" max="15119" width="14.42578125" bestFit="1" customWidth="1"/>
    <col min="15120" max="15120" width="16.5703125" bestFit="1" customWidth="1"/>
    <col min="15121" max="15121" width="14.42578125" bestFit="1" customWidth="1"/>
    <col min="15122" max="15122" width="10.5703125" bestFit="1" customWidth="1"/>
    <col min="15123" max="15123" width="7.85546875" bestFit="1" customWidth="1"/>
    <col min="15124" max="15124" width="15.42578125" bestFit="1" customWidth="1"/>
    <col min="15125" max="15125" width="16.7109375" customWidth="1"/>
    <col min="15126" max="15126" width="15.42578125" bestFit="1" customWidth="1"/>
    <col min="15127" max="15127" width="11.85546875" bestFit="1" customWidth="1"/>
    <col min="15128" max="15128" width="7.85546875" bestFit="1" customWidth="1"/>
    <col min="15129" max="15129" width="15.140625" customWidth="1"/>
    <col min="15130" max="15130" width="16.5703125" bestFit="1" customWidth="1"/>
    <col min="15131" max="15131" width="15.28515625" customWidth="1"/>
    <col min="15132" max="15132" width="9" bestFit="1" customWidth="1"/>
    <col min="15133" max="15133" width="11.140625" customWidth="1"/>
    <col min="15134" max="15134" width="17.5703125" bestFit="1" customWidth="1"/>
    <col min="15135" max="15135" width="8.7109375" bestFit="1" customWidth="1"/>
    <col min="15136" max="15136" width="11.140625" bestFit="1" customWidth="1"/>
    <col min="15137" max="15137" width="15.140625" bestFit="1" customWidth="1"/>
    <col min="15138" max="15139" width="18.28515625" bestFit="1" customWidth="1"/>
    <col min="15140" max="15140" width="9" bestFit="1" customWidth="1"/>
    <col min="15141" max="15141" width="15.5703125" customWidth="1"/>
    <col min="15142" max="15142" width="16" customWidth="1"/>
    <col min="15143" max="15143" width="11.85546875" bestFit="1" customWidth="1"/>
    <col min="15361" max="15361" width="7.85546875" customWidth="1"/>
    <col min="15362" max="15362" width="33.140625" customWidth="1"/>
    <col min="15363" max="15363" width="4.42578125" bestFit="1" customWidth="1"/>
    <col min="15364" max="15364" width="3.5703125" bestFit="1" customWidth="1"/>
    <col min="15365" max="15365" width="7.140625" bestFit="1" customWidth="1"/>
    <col min="15366" max="15366" width="14" bestFit="1" customWidth="1"/>
    <col min="15367" max="15367" width="7.7109375" bestFit="1" customWidth="1"/>
    <col min="15368" max="15368" width="15.5703125" bestFit="1" customWidth="1"/>
    <col min="15369" max="15369" width="9.28515625" customWidth="1"/>
    <col min="15370" max="15370" width="17.28515625" bestFit="1" customWidth="1"/>
    <col min="15371" max="15372" width="16.7109375" customWidth="1"/>
    <col min="15373" max="15373" width="13.28515625" customWidth="1"/>
    <col min="15374" max="15374" width="8.7109375" bestFit="1" customWidth="1"/>
    <col min="15375" max="15375" width="14.42578125" bestFit="1" customWidth="1"/>
    <col min="15376" max="15376" width="16.5703125" bestFit="1" customWidth="1"/>
    <col min="15377" max="15377" width="14.42578125" bestFit="1" customWidth="1"/>
    <col min="15378" max="15378" width="10.5703125" bestFit="1" customWidth="1"/>
    <col min="15379" max="15379" width="7.85546875" bestFit="1" customWidth="1"/>
    <col min="15380" max="15380" width="15.42578125" bestFit="1" customWidth="1"/>
    <col min="15381" max="15381" width="16.7109375" customWidth="1"/>
    <col min="15382" max="15382" width="15.42578125" bestFit="1" customWidth="1"/>
    <col min="15383" max="15383" width="11.85546875" bestFit="1" customWidth="1"/>
    <col min="15384" max="15384" width="7.85546875" bestFit="1" customWidth="1"/>
    <col min="15385" max="15385" width="15.140625" customWidth="1"/>
    <col min="15386" max="15386" width="16.5703125" bestFit="1" customWidth="1"/>
    <col min="15387" max="15387" width="15.28515625" customWidth="1"/>
    <col min="15388" max="15388" width="9" bestFit="1" customWidth="1"/>
    <col min="15389" max="15389" width="11.140625" customWidth="1"/>
    <col min="15390" max="15390" width="17.5703125" bestFit="1" customWidth="1"/>
    <col min="15391" max="15391" width="8.7109375" bestFit="1" customWidth="1"/>
    <col min="15392" max="15392" width="11.140625" bestFit="1" customWidth="1"/>
    <col min="15393" max="15393" width="15.140625" bestFit="1" customWidth="1"/>
    <col min="15394" max="15395" width="18.28515625" bestFit="1" customWidth="1"/>
    <col min="15396" max="15396" width="9" bestFit="1" customWidth="1"/>
    <col min="15397" max="15397" width="15.5703125" customWidth="1"/>
    <col min="15398" max="15398" width="16" customWidth="1"/>
    <col min="15399" max="15399" width="11.85546875" bestFit="1" customWidth="1"/>
    <col min="15617" max="15617" width="7.85546875" customWidth="1"/>
    <col min="15618" max="15618" width="33.140625" customWidth="1"/>
    <col min="15619" max="15619" width="4.42578125" bestFit="1" customWidth="1"/>
    <col min="15620" max="15620" width="3.5703125" bestFit="1" customWidth="1"/>
    <col min="15621" max="15621" width="7.140625" bestFit="1" customWidth="1"/>
    <col min="15622" max="15622" width="14" bestFit="1" customWidth="1"/>
    <col min="15623" max="15623" width="7.7109375" bestFit="1" customWidth="1"/>
    <col min="15624" max="15624" width="15.5703125" bestFit="1" customWidth="1"/>
    <col min="15625" max="15625" width="9.28515625" customWidth="1"/>
    <col min="15626" max="15626" width="17.28515625" bestFit="1" customWidth="1"/>
    <col min="15627" max="15628" width="16.7109375" customWidth="1"/>
    <col min="15629" max="15629" width="13.28515625" customWidth="1"/>
    <col min="15630" max="15630" width="8.7109375" bestFit="1" customWidth="1"/>
    <col min="15631" max="15631" width="14.42578125" bestFit="1" customWidth="1"/>
    <col min="15632" max="15632" width="16.5703125" bestFit="1" customWidth="1"/>
    <col min="15633" max="15633" width="14.42578125" bestFit="1" customWidth="1"/>
    <col min="15634" max="15634" width="10.5703125" bestFit="1" customWidth="1"/>
    <col min="15635" max="15635" width="7.85546875" bestFit="1" customWidth="1"/>
    <col min="15636" max="15636" width="15.42578125" bestFit="1" customWidth="1"/>
    <col min="15637" max="15637" width="16.7109375" customWidth="1"/>
    <col min="15638" max="15638" width="15.42578125" bestFit="1" customWidth="1"/>
    <col min="15639" max="15639" width="11.85546875" bestFit="1" customWidth="1"/>
    <col min="15640" max="15640" width="7.85546875" bestFit="1" customWidth="1"/>
    <col min="15641" max="15641" width="15.140625" customWidth="1"/>
    <col min="15642" max="15642" width="16.5703125" bestFit="1" customWidth="1"/>
    <col min="15643" max="15643" width="15.28515625" customWidth="1"/>
    <col min="15644" max="15644" width="9" bestFit="1" customWidth="1"/>
    <col min="15645" max="15645" width="11.140625" customWidth="1"/>
    <col min="15646" max="15646" width="17.5703125" bestFit="1" customWidth="1"/>
    <col min="15647" max="15647" width="8.7109375" bestFit="1" customWidth="1"/>
    <col min="15648" max="15648" width="11.140625" bestFit="1" customWidth="1"/>
    <col min="15649" max="15649" width="15.140625" bestFit="1" customWidth="1"/>
    <col min="15650" max="15651" width="18.28515625" bestFit="1" customWidth="1"/>
    <col min="15652" max="15652" width="9" bestFit="1" customWidth="1"/>
    <col min="15653" max="15653" width="15.5703125" customWidth="1"/>
    <col min="15654" max="15654" width="16" customWidth="1"/>
    <col min="15655" max="15655" width="11.85546875" bestFit="1" customWidth="1"/>
    <col min="15873" max="15873" width="7.85546875" customWidth="1"/>
    <col min="15874" max="15874" width="33.140625" customWidth="1"/>
    <col min="15875" max="15875" width="4.42578125" bestFit="1" customWidth="1"/>
    <col min="15876" max="15876" width="3.5703125" bestFit="1" customWidth="1"/>
    <col min="15877" max="15877" width="7.140625" bestFit="1" customWidth="1"/>
    <col min="15878" max="15878" width="14" bestFit="1" customWidth="1"/>
    <col min="15879" max="15879" width="7.7109375" bestFit="1" customWidth="1"/>
    <col min="15880" max="15880" width="15.5703125" bestFit="1" customWidth="1"/>
    <col min="15881" max="15881" width="9.28515625" customWidth="1"/>
    <col min="15882" max="15882" width="17.28515625" bestFit="1" customWidth="1"/>
    <col min="15883" max="15884" width="16.7109375" customWidth="1"/>
    <col min="15885" max="15885" width="13.28515625" customWidth="1"/>
    <col min="15886" max="15886" width="8.7109375" bestFit="1" customWidth="1"/>
    <col min="15887" max="15887" width="14.42578125" bestFit="1" customWidth="1"/>
    <col min="15888" max="15888" width="16.5703125" bestFit="1" customWidth="1"/>
    <col min="15889" max="15889" width="14.42578125" bestFit="1" customWidth="1"/>
    <col min="15890" max="15890" width="10.5703125" bestFit="1" customWidth="1"/>
    <col min="15891" max="15891" width="7.85546875" bestFit="1" customWidth="1"/>
    <col min="15892" max="15892" width="15.42578125" bestFit="1" customWidth="1"/>
    <col min="15893" max="15893" width="16.7109375" customWidth="1"/>
    <col min="15894" max="15894" width="15.42578125" bestFit="1" customWidth="1"/>
    <col min="15895" max="15895" width="11.85546875" bestFit="1" customWidth="1"/>
    <col min="15896" max="15896" width="7.85546875" bestFit="1" customWidth="1"/>
    <col min="15897" max="15897" width="15.140625" customWidth="1"/>
    <col min="15898" max="15898" width="16.5703125" bestFit="1" customWidth="1"/>
    <col min="15899" max="15899" width="15.28515625" customWidth="1"/>
    <col min="15900" max="15900" width="9" bestFit="1" customWidth="1"/>
    <col min="15901" max="15901" width="11.140625" customWidth="1"/>
    <col min="15902" max="15902" width="17.5703125" bestFit="1" customWidth="1"/>
    <col min="15903" max="15903" width="8.7109375" bestFit="1" customWidth="1"/>
    <col min="15904" max="15904" width="11.140625" bestFit="1" customWidth="1"/>
    <col min="15905" max="15905" width="15.140625" bestFit="1" customWidth="1"/>
    <col min="15906" max="15907" width="18.28515625" bestFit="1" customWidth="1"/>
    <col min="15908" max="15908" width="9" bestFit="1" customWidth="1"/>
    <col min="15909" max="15909" width="15.5703125" customWidth="1"/>
    <col min="15910" max="15910" width="16" customWidth="1"/>
    <col min="15911" max="15911" width="11.85546875" bestFit="1" customWidth="1"/>
    <col min="16129" max="16129" width="7.85546875" customWidth="1"/>
    <col min="16130" max="16130" width="33.140625" customWidth="1"/>
    <col min="16131" max="16131" width="4.42578125" bestFit="1" customWidth="1"/>
    <col min="16132" max="16132" width="3.5703125" bestFit="1" customWidth="1"/>
    <col min="16133" max="16133" width="7.140625" bestFit="1" customWidth="1"/>
    <col min="16134" max="16134" width="14" bestFit="1" customWidth="1"/>
    <col min="16135" max="16135" width="7.7109375" bestFit="1" customWidth="1"/>
    <col min="16136" max="16136" width="15.5703125" bestFit="1" customWidth="1"/>
    <col min="16137" max="16137" width="9.28515625" customWidth="1"/>
    <col min="16138" max="16138" width="17.28515625" bestFit="1" customWidth="1"/>
    <col min="16139" max="16140" width="16.7109375" customWidth="1"/>
    <col min="16141" max="16141" width="13.28515625" customWidth="1"/>
    <col min="16142" max="16142" width="8.7109375" bestFit="1" customWidth="1"/>
    <col min="16143" max="16143" width="14.42578125" bestFit="1" customWidth="1"/>
    <col min="16144" max="16144" width="16.5703125" bestFit="1" customWidth="1"/>
    <col min="16145" max="16145" width="14.42578125" bestFit="1" customWidth="1"/>
    <col min="16146" max="16146" width="10.5703125" bestFit="1" customWidth="1"/>
    <col min="16147" max="16147" width="7.85546875" bestFit="1" customWidth="1"/>
    <col min="16148" max="16148" width="15.42578125" bestFit="1" customWidth="1"/>
    <col min="16149" max="16149" width="16.7109375" customWidth="1"/>
    <col min="16150" max="16150" width="15.42578125" bestFit="1" customWidth="1"/>
    <col min="16151" max="16151" width="11.85546875" bestFit="1" customWidth="1"/>
    <col min="16152" max="16152" width="7.85546875" bestFit="1" customWidth="1"/>
    <col min="16153" max="16153" width="15.140625" customWidth="1"/>
    <col min="16154" max="16154" width="16.5703125" bestFit="1" customWidth="1"/>
    <col min="16155" max="16155" width="15.28515625" customWidth="1"/>
    <col min="16156" max="16156" width="9" bestFit="1" customWidth="1"/>
    <col min="16157" max="16157" width="11.140625" customWidth="1"/>
    <col min="16158" max="16158" width="17.5703125" bestFit="1" customWidth="1"/>
    <col min="16159" max="16159" width="8.7109375" bestFit="1" customWidth="1"/>
    <col min="16160" max="16160" width="11.140625" bestFit="1" customWidth="1"/>
    <col min="16161" max="16161" width="15.140625" bestFit="1" customWidth="1"/>
    <col min="16162" max="16163" width="18.28515625" bestFit="1" customWidth="1"/>
    <col min="16164" max="16164" width="9" bestFit="1" customWidth="1"/>
    <col min="16165" max="16165" width="15.5703125" customWidth="1"/>
    <col min="16166" max="16166" width="16" customWidth="1"/>
    <col min="16167" max="16167" width="11.85546875" bestFit="1" customWidth="1"/>
  </cols>
  <sheetData>
    <row r="1" spans="1:40" x14ac:dyDescent="0.2">
      <c r="A1" s="34" t="s">
        <v>500</v>
      </c>
      <c r="B1" s="35"/>
      <c r="I1" s="22" t="s">
        <v>501</v>
      </c>
    </row>
    <row r="2" spans="1:40" x14ac:dyDescent="0.2">
      <c r="A2" s="35" t="s">
        <v>544</v>
      </c>
      <c r="B2" s="35"/>
    </row>
    <row r="3" spans="1:40" x14ac:dyDescent="0.2">
      <c r="A3" s="37" t="s">
        <v>545</v>
      </c>
      <c r="F3" s="38">
        <v>2023</v>
      </c>
      <c r="G3" s="38"/>
      <c r="H3" s="38">
        <f>$F$3</f>
        <v>2023</v>
      </c>
      <c r="I3" s="38"/>
      <c r="J3" s="38">
        <f>$F$3</f>
        <v>2023</v>
      </c>
      <c r="K3" s="39" t="s">
        <v>546</v>
      </c>
      <c r="L3" s="40">
        <f>$F$3</f>
        <v>2023</v>
      </c>
      <c r="M3" s="41" t="s">
        <v>502</v>
      </c>
      <c r="N3" s="38"/>
      <c r="O3" s="38">
        <f>$F$3</f>
        <v>2023</v>
      </c>
      <c r="P3" s="39" t="str">
        <f>$K$3</f>
        <v>2023 Adj Amnt</v>
      </c>
      <c r="Q3" s="40">
        <f>$F$3</f>
        <v>2023</v>
      </c>
      <c r="R3" s="41" t="s">
        <v>502</v>
      </c>
      <c r="S3" s="38"/>
      <c r="T3" s="38">
        <f>$F$3</f>
        <v>2023</v>
      </c>
      <c r="U3" s="39" t="str">
        <f>$K$3</f>
        <v>2023 Adj Amnt</v>
      </c>
      <c r="V3" s="40">
        <f>$F$3</f>
        <v>2023</v>
      </c>
      <c r="W3" s="41" t="s">
        <v>502</v>
      </c>
      <c r="X3" s="38"/>
      <c r="Y3" s="38">
        <f>$F$3</f>
        <v>2023</v>
      </c>
      <c r="Z3" s="39" t="str">
        <f>$K$3</f>
        <v>2023 Adj Amnt</v>
      </c>
      <c r="AA3" s="40">
        <f>$F$3</f>
        <v>2023</v>
      </c>
      <c r="AB3" s="41" t="s">
        <v>502</v>
      </c>
      <c r="AC3" s="38"/>
      <c r="AD3" s="38">
        <f>$F$3</f>
        <v>2023</v>
      </c>
      <c r="AE3" s="38"/>
      <c r="AF3" s="38">
        <f>$F$3</f>
        <v>2023</v>
      </c>
      <c r="AG3" s="42">
        <f>$F$3</f>
        <v>2023</v>
      </c>
      <c r="AH3" s="39">
        <f>$F$3</f>
        <v>2023</v>
      </c>
      <c r="AI3" s="40">
        <f>$F$3</f>
        <v>2023</v>
      </c>
      <c r="AJ3" s="41" t="s">
        <v>502</v>
      </c>
      <c r="AK3" s="43" t="s">
        <v>503</v>
      </c>
      <c r="AL3" s="38"/>
    </row>
    <row r="4" spans="1:40" x14ac:dyDescent="0.2">
      <c r="A4" s="37"/>
      <c r="E4" s="44" t="s">
        <v>504</v>
      </c>
      <c r="F4" s="38" t="s">
        <v>11</v>
      </c>
      <c r="G4" s="44" t="s">
        <v>505</v>
      </c>
      <c r="H4" s="38" t="s">
        <v>11</v>
      </c>
      <c r="I4" s="44" t="s">
        <v>506</v>
      </c>
      <c r="J4" s="38" t="s">
        <v>11</v>
      </c>
      <c r="K4" s="45" t="s">
        <v>507</v>
      </c>
      <c r="L4" s="40" t="s">
        <v>508</v>
      </c>
      <c r="M4" s="41" t="s">
        <v>509</v>
      </c>
      <c r="N4" s="44" t="s">
        <v>510</v>
      </c>
      <c r="O4" s="38" t="s">
        <v>11</v>
      </c>
      <c r="P4" s="45" t="s">
        <v>507</v>
      </c>
      <c r="Q4" s="40" t="s">
        <v>508</v>
      </c>
      <c r="R4" s="41" t="s">
        <v>509</v>
      </c>
      <c r="S4" s="44" t="s">
        <v>511</v>
      </c>
      <c r="T4" s="38" t="s">
        <v>11</v>
      </c>
      <c r="U4" s="45" t="s">
        <v>507</v>
      </c>
      <c r="V4" s="40" t="s">
        <v>508</v>
      </c>
      <c r="W4" s="41" t="s">
        <v>509</v>
      </c>
      <c r="X4" s="44" t="s">
        <v>512</v>
      </c>
      <c r="Y4" s="38" t="s">
        <v>11</v>
      </c>
      <c r="Z4" s="45" t="s">
        <v>513</v>
      </c>
      <c r="AA4" s="40" t="s">
        <v>508</v>
      </c>
      <c r="AB4" s="41" t="s">
        <v>509</v>
      </c>
      <c r="AC4" s="44" t="s">
        <v>514</v>
      </c>
      <c r="AD4" s="38" t="s">
        <v>11</v>
      </c>
      <c r="AE4" s="44" t="s">
        <v>515</v>
      </c>
      <c r="AF4" s="38" t="s">
        <v>11</v>
      </c>
      <c r="AG4" s="42" t="s">
        <v>516</v>
      </c>
      <c r="AH4" s="39" t="s">
        <v>517</v>
      </c>
      <c r="AI4" s="40" t="s">
        <v>518</v>
      </c>
      <c r="AJ4" s="41" t="s">
        <v>509</v>
      </c>
      <c r="AK4" s="43" t="s">
        <v>519</v>
      </c>
      <c r="AL4" s="38"/>
    </row>
    <row r="5" spans="1:40" x14ac:dyDescent="0.2">
      <c r="A5" s="46" t="s">
        <v>520</v>
      </c>
      <c r="B5" s="47" t="s">
        <v>6</v>
      </c>
      <c r="C5" s="48" t="s">
        <v>8</v>
      </c>
      <c r="D5" s="48" t="s">
        <v>521</v>
      </c>
      <c r="E5" s="49" t="s">
        <v>522</v>
      </c>
      <c r="F5" s="46" t="s">
        <v>523</v>
      </c>
      <c r="G5" s="49" t="s">
        <v>522</v>
      </c>
      <c r="H5" s="46" t="s">
        <v>524</v>
      </c>
      <c r="I5" s="49" t="s">
        <v>522</v>
      </c>
      <c r="J5" s="46" t="s">
        <v>525</v>
      </c>
      <c r="K5" s="50" t="s">
        <v>526</v>
      </c>
      <c r="L5" s="51" t="s">
        <v>526</v>
      </c>
      <c r="M5" s="52" t="s">
        <v>526</v>
      </c>
      <c r="N5" s="49" t="s">
        <v>522</v>
      </c>
      <c r="O5" s="46" t="s">
        <v>527</v>
      </c>
      <c r="P5" s="50" t="s">
        <v>527</v>
      </c>
      <c r="Q5" s="51" t="s">
        <v>527</v>
      </c>
      <c r="R5" s="52" t="s">
        <v>527</v>
      </c>
      <c r="S5" s="49" t="s">
        <v>522</v>
      </c>
      <c r="T5" s="46" t="s">
        <v>528</v>
      </c>
      <c r="U5" s="50" t="s">
        <v>528</v>
      </c>
      <c r="V5" s="51" t="s">
        <v>528</v>
      </c>
      <c r="W5" s="52" t="s">
        <v>528</v>
      </c>
      <c r="X5" s="49" t="s">
        <v>522</v>
      </c>
      <c r="Y5" s="46" t="s">
        <v>529</v>
      </c>
      <c r="Z5" s="50" t="s">
        <v>529</v>
      </c>
      <c r="AA5" s="51" t="s">
        <v>529</v>
      </c>
      <c r="AB5" s="52" t="s">
        <v>529</v>
      </c>
      <c r="AC5" s="49" t="s">
        <v>522</v>
      </c>
      <c r="AD5" s="53" t="s">
        <v>530</v>
      </c>
      <c r="AE5" s="49" t="s">
        <v>522</v>
      </c>
      <c r="AF5" s="46" t="s">
        <v>531</v>
      </c>
      <c r="AG5" s="54" t="s">
        <v>532</v>
      </c>
      <c r="AH5" s="50" t="s">
        <v>10</v>
      </c>
      <c r="AI5" s="51" t="s">
        <v>533</v>
      </c>
      <c r="AJ5" s="52" t="s">
        <v>534</v>
      </c>
      <c r="AK5" s="46" t="s">
        <v>535</v>
      </c>
      <c r="AL5" s="46" t="s">
        <v>536</v>
      </c>
      <c r="AM5" s="46" t="s">
        <v>537</v>
      </c>
      <c r="AN5" s="38"/>
    </row>
    <row r="6" spans="1:40" x14ac:dyDescent="0.2">
      <c r="A6" s="55" t="s">
        <v>13</v>
      </c>
      <c r="B6" s="56" t="s">
        <v>12</v>
      </c>
      <c r="C6" s="24">
        <v>3</v>
      </c>
      <c r="D6" s="24"/>
      <c r="E6" s="57">
        <f t="shared" ref="E6:E69" si="0">+F6/$AG6</f>
        <v>3.2176637411743758E-2</v>
      </c>
      <c r="F6" s="58">
        <v>16276604</v>
      </c>
      <c r="G6" s="59">
        <f t="shared" ref="G6:G69" si="1">+H6/$AG6</f>
        <v>1.6089348652173423E-2</v>
      </c>
      <c r="H6" s="73">
        <v>8138823</v>
      </c>
      <c r="I6" s="59">
        <f t="shared" ref="I6:I69" si="2">+J6/$AG6</f>
        <v>8.1731960072915846E-2</v>
      </c>
      <c r="J6" s="58">
        <v>41344244</v>
      </c>
      <c r="K6" s="60">
        <v>260027</v>
      </c>
      <c r="L6" s="61">
        <f>+J6+K6</f>
        <v>41604271</v>
      </c>
      <c r="M6" s="62">
        <f t="shared" ref="M6:M69" si="3">+K6/J6</f>
        <v>6.2893156300064404E-3</v>
      </c>
      <c r="N6" s="63">
        <f t="shared" ref="N6:N69" si="4">+O6/$AG6</f>
        <v>0.17691732782151937</v>
      </c>
      <c r="O6" s="58">
        <v>89493916</v>
      </c>
      <c r="P6" s="60">
        <v>2651630</v>
      </c>
      <c r="Q6" s="61">
        <f>+O6+P6</f>
        <v>92145546</v>
      </c>
      <c r="R6" s="62">
        <f t="shared" ref="R6:R69" si="5">+P6/O6</f>
        <v>2.9629164959101801E-2</v>
      </c>
      <c r="S6" s="63">
        <f t="shared" ref="S6:S69" si="6">+T6/$AG6</f>
        <v>3.3391875204352169E-2</v>
      </c>
      <c r="T6" s="58">
        <v>16891334</v>
      </c>
      <c r="U6" s="60">
        <v>4378</v>
      </c>
      <c r="V6" s="61">
        <f>+T6+U6</f>
        <v>16895712</v>
      </c>
      <c r="W6" s="62">
        <f t="shared" ref="W6:W69" si="7">+U6/T6</f>
        <v>2.5918616019314993E-4</v>
      </c>
      <c r="X6" s="63">
        <f t="shared" ref="X6:X69" si="8">+Y6/$AG6</f>
        <v>0.64073727826291516</v>
      </c>
      <c r="Y6" s="58">
        <v>324117987</v>
      </c>
      <c r="Z6" s="60">
        <v>11681388</v>
      </c>
      <c r="AA6" s="61">
        <f>+Y6+Z6</f>
        <v>335799375</v>
      </c>
      <c r="AB6" s="62">
        <f t="shared" ref="AB6:AB69" si="9">+Z6/Y6</f>
        <v>3.6040542236244359E-2</v>
      </c>
      <c r="AC6" s="63">
        <f t="shared" ref="AC6:AC69" si="10">+AD6/$AG6</f>
        <v>1.8955572574380335E-2</v>
      </c>
      <c r="AD6" s="58">
        <v>9588707</v>
      </c>
      <c r="AE6" s="63">
        <f t="shared" ref="AE6:AE69" si="11">AF6/$AG6</f>
        <v>0</v>
      </c>
      <c r="AF6" s="58">
        <v>0</v>
      </c>
      <c r="AG6" s="58">
        <v>505851615</v>
      </c>
      <c r="AH6" s="60">
        <v>14597423</v>
      </c>
      <c r="AI6" s="61">
        <v>520449038</v>
      </c>
      <c r="AJ6" s="62">
        <f t="shared" ref="AJ6:AJ69" si="12">+AH6/AG6</f>
        <v>2.8857124435591651E-2</v>
      </c>
      <c r="AK6" s="58">
        <v>65212</v>
      </c>
      <c r="AL6" s="58">
        <v>0</v>
      </c>
      <c r="AM6" s="25">
        <v>0</v>
      </c>
      <c r="AN6" s="64"/>
    </row>
    <row r="7" spans="1:40" x14ac:dyDescent="0.2">
      <c r="A7" s="55" t="s">
        <v>15</v>
      </c>
      <c r="B7" s="56" t="s">
        <v>14</v>
      </c>
      <c r="C7" s="24">
        <v>3</v>
      </c>
      <c r="D7" s="24"/>
      <c r="E7" s="57">
        <f t="shared" si="0"/>
        <v>4.0669339874542333E-2</v>
      </c>
      <c r="F7" s="58">
        <v>63891935</v>
      </c>
      <c r="G7" s="59">
        <f t="shared" si="1"/>
        <v>1.514880919087991E-2</v>
      </c>
      <c r="H7" s="73">
        <v>23798929</v>
      </c>
      <c r="I7" s="59">
        <f t="shared" si="2"/>
        <v>1.4430123707063675E-2</v>
      </c>
      <c r="J7" s="58">
        <v>22669867</v>
      </c>
      <c r="K7" s="60">
        <v>142578</v>
      </c>
      <c r="L7" s="61">
        <f t="shared" ref="L7:L70" si="13">+J7+K7</f>
        <v>22812445</v>
      </c>
      <c r="M7" s="62">
        <f t="shared" si="3"/>
        <v>6.2893178861613969E-3</v>
      </c>
      <c r="N7" s="63">
        <f t="shared" si="4"/>
        <v>0.68985705478876913</v>
      </c>
      <c r="O7" s="58">
        <v>1083772253</v>
      </c>
      <c r="P7" s="60">
        <v>34939546</v>
      </c>
      <c r="Q7" s="61">
        <f t="shared" ref="Q7:Q70" si="14">+O7+P7</f>
        <v>1118711799</v>
      </c>
      <c r="R7" s="62">
        <f t="shared" si="5"/>
        <v>3.2238826841417573E-2</v>
      </c>
      <c r="S7" s="63">
        <f t="shared" si="6"/>
        <v>0.23759050552531025</v>
      </c>
      <c r="T7" s="58">
        <v>373257033</v>
      </c>
      <c r="U7" s="60">
        <v>0</v>
      </c>
      <c r="V7" s="61">
        <f t="shared" ref="V7:V70" si="15">+T7+U7</f>
        <v>373257033</v>
      </c>
      <c r="W7" s="62">
        <f t="shared" si="7"/>
        <v>0</v>
      </c>
      <c r="X7" s="63">
        <f t="shared" si="8"/>
        <v>2.1662613522216881E-3</v>
      </c>
      <c r="Y7" s="58">
        <v>3403218</v>
      </c>
      <c r="Z7" s="60">
        <v>147966</v>
      </c>
      <c r="AA7" s="61">
        <f t="shared" ref="AA7:AA70" si="16">+Y7+Z7</f>
        <v>3551184</v>
      </c>
      <c r="AB7" s="62">
        <f t="shared" si="9"/>
        <v>4.3478260869565216E-2</v>
      </c>
      <c r="AC7" s="63">
        <f t="shared" si="10"/>
        <v>1.3790556121299927E-4</v>
      </c>
      <c r="AD7" s="58">
        <v>216651</v>
      </c>
      <c r="AE7" s="63">
        <f t="shared" si="11"/>
        <v>0</v>
      </c>
      <c r="AF7" s="58">
        <v>0</v>
      </c>
      <c r="AG7" s="58">
        <v>1571009886</v>
      </c>
      <c r="AH7" s="60">
        <v>35230090</v>
      </c>
      <c r="AI7" s="61">
        <v>1606239976</v>
      </c>
      <c r="AJ7" s="62">
        <f t="shared" si="12"/>
        <v>2.2425123045979354E-2</v>
      </c>
      <c r="AK7" s="58">
        <v>646173</v>
      </c>
      <c r="AL7" s="58">
        <v>3082298</v>
      </c>
      <c r="AM7" s="25">
        <v>0</v>
      </c>
      <c r="AN7" s="64"/>
    </row>
    <row r="8" spans="1:40" x14ac:dyDescent="0.2">
      <c r="A8" s="55" t="s">
        <v>17</v>
      </c>
      <c r="B8" s="56" t="s">
        <v>16</v>
      </c>
      <c r="C8" s="24">
        <v>3</v>
      </c>
      <c r="D8" s="24"/>
      <c r="E8" s="57">
        <f t="shared" si="0"/>
        <v>7.8941074016743065E-2</v>
      </c>
      <c r="F8" s="58">
        <v>162801464</v>
      </c>
      <c r="G8" s="59">
        <f t="shared" si="1"/>
        <v>1.2437425796542605E-2</v>
      </c>
      <c r="H8" s="73">
        <v>25649906</v>
      </c>
      <c r="I8" s="59">
        <f t="shared" si="2"/>
        <v>3.7565071298587764E-2</v>
      </c>
      <c r="J8" s="58">
        <v>77471059</v>
      </c>
      <c r="K8" s="60">
        <v>487240</v>
      </c>
      <c r="L8" s="61">
        <f t="shared" si="13"/>
        <v>77958299</v>
      </c>
      <c r="M8" s="62">
        <f t="shared" si="3"/>
        <v>6.2893163755512885E-3</v>
      </c>
      <c r="N8" s="63">
        <f t="shared" si="4"/>
        <v>0.3120434298811614</v>
      </c>
      <c r="O8" s="58">
        <v>643532253</v>
      </c>
      <c r="P8" s="60">
        <v>20378598</v>
      </c>
      <c r="Q8" s="61">
        <f t="shared" si="14"/>
        <v>663910851</v>
      </c>
      <c r="R8" s="62">
        <f t="shared" si="5"/>
        <v>3.1666785782685551E-2</v>
      </c>
      <c r="S8" s="63">
        <f t="shared" si="6"/>
        <v>0.1061689337253089</v>
      </c>
      <c r="T8" s="58">
        <v>218953923</v>
      </c>
      <c r="U8" s="60">
        <v>0</v>
      </c>
      <c r="V8" s="61">
        <f t="shared" si="15"/>
        <v>218953923</v>
      </c>
      <c r="W8" s="62">
        <f t="shared" si="7"/>
        <v>0</v>
      </c>
      <c r="X8" s="63">
        <f t="shared" si="8"/>
        <v>0.43245956513564954</v>
      </c>
      <c r="Y8" s="58">
        <v>891868412</v>
      </c>
      <c r="Z8" s="60">
        <v>36685525</v>
      </c>
      <c r="AA8" s="61">
        <f t="shared" si="16"/>
        <v>928553937</v>
      </c>
      <c r="AB8" s="62">
        <f t="shared" si="9"/>
        <v>4.1133338176798213E-2</v>
      </c>
      <c r="AC8" s="63">
        <f t="shared" si="10"/>
        <v>2.03845001460067E-2</v>
      </c>
      <c r="AD8" s="58">
        <v>42039287</v>
      </c>
      <c r="AE8" s="63">
        <f t="shared" si="11"/>
        <v>0</v>
      </c>
      <c r="AF8" s="58">
        <v>0</v>
      </c>
      <c r="AG8" s="58">
        <v>2062316304</v>
      </c>
      <c r="AH8" s="60">
        <v>57551363</v>
      </c>
      <c r="AI8" s="61">
        <v>2119867667</v>
      </c>
      <c r="AJ8" s="62">
        <f t="shared" si="12"/>
        <v>2.7906176607523925E-2</v>
      </c>
      <c r="AK8" s="58">
        <v>1145943</v>
      </c>
      <c r="AL8" s="58">
        <v>6005</v>
      </c>
      <c r="AM8" s="25">
        <v>0</v>
      </c>
      <c r="AN8" s="64"/>
    </row>
    <row r="9" spans="1:40" x14ac:dyDescent="0.2">
      <c r="A9" s="55" t="s">
        <v>19</v>
      </c>
      <c r="B9" s="56" t="s">
        <v>18</v>
      </c>
      <c r="C9" s="24">
        <v>3</v>
      </c>
      <c r="D9" s="24"/>
      <c r="E9" s="57">
        <f t="shared" si="0"/>
        <v>4.394400952012404E-2</v>
      </c>
      <c r="F9" s="58">
        <v>37658750</v>
      </c>
      <c r="G9" s="59">
        <f t="shared" si="1"/>
        <v>1.4660847634775848E-2</v>
      </c>
      <c r="H9" s="73">
        <v>12563924</v>
      </c>
      <c r="I9" s="59">
        <f t="shared" si="2"/>
        <v>4.7497057797813687E-3</v>
      </c>
      <c r="J9" s="58">
        <v>4070361</v>
      </c>
      <c r="K9" s="60">
        <v>25600</v>
      </c>
      <c r="L9" s="61">
        <f t="shared" si="13"/>
        <v>4095961</v>
      </c>
      <c r="M9" s="62">
        <f t="shared" si="3"/>
        <v>6.2893684368536358E-3</v>
      </c>
      <c r="N9" s="63">
        <f t="shared" si="4"/>
        <v>0.1061539832143738</v>
      </c>
      <c r="O9" s="58">
        <v>90970905</v>
      </c>
      <c r="P9" s="60">
        <v>2336779</v>
      </c>
      <c r="Q9" s="61">
        <f t="shared" si="14"/>
        <v>93307684</v>
      </c>
      <c r="R9" s="62">
        <f t="shared" si="5"/>
        <v>2.5687102925929999E-2</v>
      </c>
      <c r="S9" s="63">
        <f t="shared" si="6"/>
        <v>3.0274554609967301E-2</v>
      </c>
      <c r="T9" s="58">
        <v>25944421</v>
      </c>
      <c r="U9" s="60">
        <v>1577</v>
      </c>
      <c r="V9" s="61">
        <f t="shared" si="15"/>
        <v>25945998</v>
      </c>
      <c r="W9" s="62">
        <f t="shared" si="7"/>
        <v>6.0783780836735572E-5</v>
      </c>
      <c r="X9" s="63">
        <f t="shared" si="8"/>
        <v>0.77642032905360681</v>
      </c>
      <c r="Y9" s="58">
        <v>665369851</v>
      </c>
      <c r="Z9" s="60">
        <v>5982700</v>
      </c>
      <c r="AA9" s="61">
        <f t="shared" si="16"/>
        <v>671352551</v>
      </c>
      <c r="AB9" s="62">
        <f t="shared" si="9"/>
        <v>8.9915405559907163E-3</v>
      </c>
      <c r="AC9" s="63">
        <f t="shared" si="10"/>
        <v>2.3796570187370837E-2</v>
      </c>
      <c r="AD9" s="58">
        <v>20392975</v>
      </c>
      <c r="AE9" s="63">
        <f t="shared" si="11"/>
        <v>0</v>
      </c>
      <c r="AF9" s="58">
        <v>0</v>
      </c>
      <c r="AG9" s="58">
        <v>856971187</v>
      </c>
      <c r="AH9" s="60">
        <v>8346656</v>
      </c>
      <c r="AI9" s="61">
        <v>865317843</v>
      </c>
      <c r="AJ9" s="62">
        <f t="shared" si="12"/>
        <v>9.7397160215142685E-3</v>
      </c>
      <c r="AK9" s="58">
        <v>0</v>
      </c>
      <c r="AL9" s="58">
        <v>0</v>
      </c>
      <c r="AM9" s="25">
        <v>0</v>
      </c>
      <c r="AN9" s="64"/>
    </row>
    <row r="10" spans="1:40" x14ac:dyDescent="0.2">
      <c r="A10" s="55" t="s">
        <v>21</v>
      </c>
      <c r="B10" s="56" t="s">
        <v>20</v>
      </c>
      <c r="C10" s="24">
        <v>3</v>
      </c>
      <c r="D10" s="24"/>
      <c r="E10" s="57">
        <f t="shared" si="0"/>
        <v>4.8924941144798152E-2</v>
      </c>
      <c r="F10" s="58">
        <v>29500088</v>
      </c>
      <c r="G10" s="59">
        <f t="shared" si="1"/>
        <v>4.5097847965101011E-3</v>
      </c>
      <c r="H10" s="73">
        <v>2719248</v>
      </c>
      <c r="I10" s="59">
        <f t="shared" si="2"/>
        <v>1.3240923649450599E-3</v>
      </c>
      <c r="J10" s="58">
        <v>798383</v>
      </c>
      <c r="K10" s="60">
        <v>5021</v>
      </c>
      <c r="L10" s="61">
        <f t="shared" si="13"/>
        <v>803404</v>
      </c>
      <c r="M10" s="62">
        <f t="shared" si="3"/>
        <v>6.288961563560346E-3</v>
      </c>
      <c r="N10" s="63">
        <f t="shared" si="4"/>
        <v>0.19977189635179643</v>
      </c>
      <c r="O10" s="58">
        <v>120455710</v>
      </c>
      <c r="P10" s="60">
        <v>-2454351</v>
      </c>
      <c r="Q10" s="61">
        <f t="shared" si="14"/>
        <v>118001359</v>
      </c>
      <c r="R10" s="62">
        <f t="shared" si="5"/>
        <v>-2.0375547161691213E-2</v>
      </c>
      <c r="S10" s="63">
        <f t="shared" si="6"/>
        <v>8.4897497180621603E-2</v>
      </c>
      <c r="T10" s="58">
        <v>51190325</v>
      </c>
      <c r="U10" s="60">
        <v>-2035544</v>
      </c>
      <c r="V10" s="61">
        <f t="shared" si="15"/>
        <v>49154781</v>
      </c>
      <c r="W10" s="62">
        <f t="shared" si="7"/>
        <v>-3.9764232792036384E-2</v>
      </c>
      <c r="X10" s="63">
        <f t="shared" si="8"/>
        <v>0.63532696699352875</v>
      </c>
      <c r="Y10" s="58">
        <v>383080715</v>
      </c>
      <c r="Z10" s="60">
        <v>10890737</v>
      </c>
      <c r="AA10" s="61">
        <f t="shared" si="16"/>
        <v>393971452</v>
      </c>
      <c r="AB10" s="62">
        <f t="shared" si="9"/>
        <v>2.8429353328318811E-2</v>
      </c>
      <c r="AC10" s="63">
        <f t="shared" si="10"/>
        <v>2.52448211677999E-2</v>
      </c>
      <c r="AD10" s="58">
        <v>15221775</v>
      </c>
      <c r="AE10" s="63">
        <f t="shared" si="11"/>
        <v>0</v>
      </c>
      <c r="AF10" s="58">
        <v>0</v>
      </c>
      <c r="AG10" s="58">
        <v>602966244</v>
      </c>
      <c r="AH10" s="60">
        <v>6405863</v>
      </c>
      <c r="AI10" s="61">
        <v>609372107</v>
      </c>
      <c r="AJ10" s="62">
        <f t="shared" si="12"/>
        <v>1.0623916452609908E-2</v>
      </c>
      <c r="AK10" s="58">
        <v>67250</v>
      </c>
      <c r="AL10" s="58">
        <v>301715</v>
      </c>
      <c r="AM10" s="25">
        <v>0</v>
      </c>
      <c r="AN10" s="64"/>
    </row>
    <row r="11" spans="1:40" x14ac:dyDescent="0.2">
      <c r="A11" s="55" t="s">
        <v>23</v>
      </c>
      <c r="B11" s="56" t="s">
        <v>22</v>
      </c>
      <c r="C11" s="24">
        <v>3</v>
      </c>
      <c r="D11" s="24"/>
      <c r="E11" s="57">
        <f t="shared" si="0"/>
        <v>5.7656193206531071E-2</v>
      </c>
      <c r="F11" s="58">
        <v>45167414</v>
      </c>
      <c r="G11" s="59">
        <f t="shared" si="1"/>
        <v>4.8743883769468152E-3</v>
      </c>
      <c r="H11" s="73">
        <v>3818558</v>
      </c>
      <c r="I11" s="59">
        <f t="shared" si="2"/>
        <v>8.0054023103833828E-4</v>
      </c>
      <c r="J11" s="58">
        <v>627137</v>
      </c>
      <c r="K11" s="60">
        <v>3944</v>
      </c>
      <c r="L11" s="61">
        <f t="shared" si="13"/>
        <v>631081</v>
      </c>
      <c r="M11" s="62">
        <f t="shared" si="3"/>
        <v>6.2888970033660903E-3</v>
      </c>
      <c r="N11" s="63">
        <f t="shared" si="4"/>
        <v>0.11897755805427093</v>
      </c>
      <c r="O11" s="58">
        <v>93206095</v>
      </c>
      <c r="P11" s="60">
        <v>-1721967</v>
      </c>
      <c r="Q11" s="61">
        <f t="shared" si="14"/>
        <v>91484128</v>
      </c>
      <c r="R11" s="62">
        <f t="shared" si="5"/>
        <v>-1.847483257398564E-2</v>
      </c>
      <c r="S11" s="63">
        <f t="shared" si="6"/>
        <v>7.0912912572988304E-2</v>
      </c>
      <c r="T11" s="58">
        <v>55552625</v>
      </c>
      <c r="U11" s="60">
        <v>-2112991</v>
      </c>
      <c r="V11" s="61">
        <f t="shared" si="15"/>
        <v>53439634</v>
      </c>
      <c r="W11" s="62">
        <f t="shared" si="7"/>
        <v>-3.8035844390791614E-2</v>
      </c>
      <c r="X11" s="63">
        <f t="shared" si="8"/>
        <v>0.71077817194700454</v>
      </c>
      <c r="Y11" s="58">
        <v>556818100</v>
      </c>
      <c r="Z11" s="60">
        <v>16245253</v>
      </c>
      <c r="AA11" s="61">
        <f t="shared" si="16"/>
        <v>573063353</v>
      </c>
      <c r="AB11" s="62">
        <f t="shared" si="9"/>
        <v>2.9175152531859146E-2</v>
      </c>
      <c r="AC11" s="63">
        <f t="shared" si="10"/>
        <v>3.6000235611220011E-2</v>
      </c>
      <c r="AD11" s="58">
        <v>28202305</v>
      </c>
      <c r="AE11" s="63">
        <f t="shared" si="11"/>
        <v>0</v>
      </c>
      <c r="AF11" s="58">
        <v>0</v>
      </c>
      <c r="AG11" s="58">
        <v>783392234</v>
      </c>
      <c r="AH11" s="60">
        <v>12414239</v>
      </c>
      <c r="AI11" s="61">
        <v>795806473</v>
      </c>
      <c r="AJ11" s="62">
        <f t="shared" si="12"/>
        <v>1.5846773124891612E-2</v>
      </c>
      <c r="AK11" s="58">
        <v>0</v>
      </c>
      <c r="AL11" s="58">
        <v>0</v>
      </c>
      <c r="AM11" s="25">
        <v>0</v>
      </c>
      <c r="AN11" s="64"/>
    </row>
    <row r="12" spans="1:40" x14ac:dyDescent="0.2">
      <c r="A12" s="55" t="s">
        <v>25</v>
      </c>
      <c r="B12" s="56" t="s">
        <v>24</v>
      </c>
      <c r="C12" s="24">
        <v>3</v>
      </c>
      <c r="D12" s="24"/>
      <c r="E12" s="57">
        <f t="shared" si="0"/>
        <v>5.7736214172658389E-2</v>
      </c>
      <c r="F12" s="58">
        <v>66541281</v>
      </c>
      <c r="G12" s="59">
        <f t="shared" si="1"/>
        <v>5.0252046825007748E-3</v>
      </c>
      <c r="H12" s="73">
        <v>5791574</v>
      </c>
      <c r="I12" s="59">
        <f t="shared" si="2"/>
        <v>1.0662289523327444E-2</v>
      </c>
      <c r="J12" s="58">
        <v>12288343</v>
      </c>
      <c r="K12" s="60">
        <v>77284</v>
      </c>
      <c r="L12" s="61">
        <f t="shared" si="13"/>
        <v>12365627</v>
      </c>
      <c r="M12" s="62">
        <f t="shared" si="3"/>
        <v>6.2892124674579801E-3</v>
      </c>
      <c r="N12" s="63">
        <f t="shared" si="4"/>
        <v>0.11239262070247073</v>
      </c>
      <c r="O12" s="58">
        <v>129533068</v>
      </c>
      <c r="P12" s="60">
        <v>-1409323</v>
      </c>
      <c r="Q12" s="61">
        <f t="shared" si="14"/>
        <v>128123745</v>
      </c>
      <c r="R12" s="62">
        <f t="shared" si="5"/>
        <v>-1.0880024859752415E-2</v>
      </c>
      <c r="S12" s="63">
        <f t="shared" si="6"/>
        <v>7.8772279093482014E-2</v>
      </c>
      <c r="T12" s="58">
        <v>90785453</v>
      </c>
      <c r="U12" s="60">
        <v>-3269623</v>
      </c>
      <c r="V12" s="61">
        <f t="shared" si="15"/>
        <v>87515830</v>
      </c>
      <c r="W12" s="62">
        <f t="shared" si="7"/>
        <v>-3.6014833786201406E-2</v>
      </c>
      <c r="X12" s="63">
        <f t="shared" si="8"/>
        <v>0.70002408015384954</v>
      </c>
      <c r="Y12" s="58">
        <v>806781319</v>
      </c>
      <c r="Z12" s="60">
        <v>27010540</v>
      </c>
      <c r="AA12" s="61">
        <f t="shared" si="16"/>
        <v>833791859</v>
      </c>
      <c r="AB12" s="62">
        <f t="shared" si="9"/>
        <v>3.3479382038096001E-2</v>
      </c>
      <c r="AC12" s="63">
        <f t="shared" si="10"/>
        <v>3.5387311671711094E-2</v>
      </c>
      <c r="AD12" s="58">
        <v>40784057</v>
      </c>
      <c r="AE12" s="63">
        <f t="shared" si="11"/>
        <v>0</v>
      </c>
      <c r="AF12" s="58">
        <v>0</v>
      </c>
      <c r="AG12" s="58">
        <v>1152505095</v>
      </c>
      <c r="AH12" s="60">
        <v>22408878</v>
      </c>
      <c r="AI12" s="61">
        <v>1174913973</v>
      </c>
      <c r="AJ12" s="62">
        <f t="shared" si="12"/>
        <v>1.9443625973731594E-2</v>
      </c>
      <c r="AK12" s="58">
        <v>0</v>
      </c>
      <c r="AL12" s="58">
        <v>0</v>
      </c>
      <c r="AM12" s="25">
        <v>0</v>
      </c>
      <c r="AN12" s="64"/>
    </row>
    <row r="13" spans="1:40" x14ac:dyDescent="0.2">
      <c r="A13" s="55" t="s">
        <v>27</v>
      </c>
      <c r="B13" s="56" t="s">
        <v>26</v>
      </c>
      <c r="C13" s="24">
        <v>3</v>
      </c>
      <c r="D13" s="24"/>
      <c r="E13" s="57">
        <f t="shared" si="0"/>
        <v>2.4240668914158572E-2</v>
      </c>
      <c r="F13" s="58">
        <v>6675054</v>
      </c>
      <c r="G13" s="59">
        <f t="shared" si="1"/>
        <v>4.4714756927287979E-3</v>
      </c>
      <c r="H13" s="73">
        <v>1231292</v>
      </c>
      <c r="I13" s="59">
        <f t="shared" si="2"/>
        <v>2.9736795747807798E-4</v>
      </c>
      <c r="J13" s="58">
        <v>81885</v>
      </c>
      <c r="K13" s="60">
        <v>515</v>
      </c>
      <c r="L13" s="61">
        <f t="shared" si="13"/>
        <v>82400</v>
      </c>
      <c r="M13" s="62">
        <f t="shared" si="3"/>
        <v>6.2893081761006293E-3</v>
      </c>
      <c r="N13" s="63">
        <f t="shared" si="4"/>
        <v>5.3452218102403061E-2</v>
      </c>
      <c r="O13" s="58">
        <v>14718919</v>
      </c>
      <c r="P13" s="60">
        <v>0</v>
      </c>
      <c r="Q13" s="61">
        <f t="shared" si="14"/>
        <v>14718919</v>
      </c>
      <c r="R13" s="62">
        <f t="shared" si="5"/>
        <v>0</v>
      </c>
      <c r="S13" s="63">
        <f t="shared" si="6"/>
        <v>4.9637370516109917E-3</v>
      </c>
      <c r="T13" s="58">
        <v>1366844</v>
      </c>
      <c r="U13" s="60">
        <v>0</v>
      </c>
      <c r="V13" s="61">
        <f t="shared" si="15"/>
        <v>1366844</v>
      </c>
      <c r="W13" s="62">
        <f t="shared" si="7"/>
        <v>0</v>
      </c>
      <c r="X13" s="63">
        <f t="shared" si="8"/>
        <v>0.88427839050349277</v>
      </c>
      <c r="Y13" s="58">
        <v>243500129</v>
      </c>
      <c r="Z13" s="60">
        <v>3526938</v>
      </c>
      <c r="AA13" s="61">
        <f t="shared" si="16"/>
        <v>247027067</v>
      </c>
      <c r="AB13" s="62">
        <f t="shared" si="9"/>
        <v>1.4484337295772028E-2</v>
      </c>
      <c r="AC13" s="63">
        <f t="shared" si="10"/>
        <v>2.8296141778127691E-2</v>
      </c>
      <c r="AD13" s="58">
        <v>7791793</v>
      </c>
      <c r="AE13" s="63">
        <f t="shared" si="11"/>
        <v>0</v>
      </c>
      <c r="AF13" s="58">
        <v>0</v>
      </c>
      <c r="AG13" s="58">
        <v>275365916</v>
      </c>
      <c r="AH13" s="60">
        <v>3527453</v>
      </c>
      <c r="AI13" s="61">
        <v>278893369</v>
      </c>
      <c r="AJ13" s="62">
        <f t="shared" si="12"/>
        <v>1.2810056710141279E-2</v>
      </c>
      <c r="AK13" s="58">
        <v>0</v>
      </c>
      <c r="AL13" s="58">
        <v>0</v>
      </c>
      <c r="AM13" s="25">
        <v>0</v>
      </c>
      <c r="AN13" s="64"/>
    </row>
    <row r="14" spans="1:40" x14ac:dyDescent="0.2">
      <c r="A14" s="55" t="s">
        <v>29</v>
      </c>
      <c r="B14" s="56" t="s">
        <v>28</v>
      </c>
      <c r="C14" s="24">
        <v>3</v>
      </c>
      <c r="D14" s="24"/>
      <c r="E14" s="57">
        <f t="shared" si="0"/>
        <v>5.0551604717100476E-2</v>
      </c>
      <c r="F14" s="58">
        <v>16718531</v>
      </c>
      <c r="G14" s="59">
        <f t="shared" si="1"/>
        <v>2.4218952698054498E-2</v>
      </c>
      <c r="H14" s="73">
        <v>8009742</v>
      </c>
      <c r="I14" s="59">
        <f t="shared" si="2"/>
        <v>2.2515099030450837E-3</v>
      </c>
      <c r="J14" s="58">
        <v>744624</v>
      </c>
      <c r="K14" s="60">
        <v>4683</v>
      </c>
      <c r="L14" s="61">
        <f t="shared" si="13"/>
        <v>749307</v>
      </c>
      <c r="M14" s="62">
        <f t="shared" si="3"/>
        <v>6.2890801263456456E-3</v>
      </c>
      <c r="N14" s="63">
        <f t="shared" si="4"/>
        <v>9.8218155466694698E-2</v>
      </c>
      <c r="O14" s="58">
        <v>32482911</v>
      </c>
      <c r="P14" s="60">
        <v>103717</v>
      </c>
      <c r="Q14" s="61">
        <f t="shared" si="14"/>
        <v>32586628</v>
      </c>
      <c r="R14" s="62">
        <f t="shared" si="5"/>
        <v>3.1929712210829872E-3</v>
      </c>
      <c r="S14" s="63">
        <f t="shared" si="6"/>
        <v>6.6888189434159402E-4</v>
      </c>
      <c r="T14" s="58">
        <v>221214</v>
      </c>
      <c r="U14" s="60">
        <v>0</v>
      </c>
      <c r="V14" s="61">
        <f t="shared" si="15"/>
        <v>221214</v>
      </c>
      <c r="W14" s="62">
        <f t="shared" si="7"/>
        <v>0</v>
      </c>
      <c r="X14" s="63">
        <f t="shared" si="8"/>
        <v>0.76403222303315155</v>
      </c>
      <c r="Y14" s="58">
        <v>252682313</v>
      </c>
      <c r="Z14" s="60">
        <v>6312816</v>
      </c>
      <c r="AA14" s="61">
        <f t="shared" si="16"/>
        <v>258995129</v>
      </c>
      <c r="AB14" s="62">
        <f t="shared" si="9"/>
        <v>2.4983212813949506E-2</v>
      </c>
      <c r="AC14" s="63">
        <f t="shared" si="10"/>
        <v>2.723668605078821E-2</v>
      </c>
      <c r="AD14" s="58">
        <v>9007773</v>
      </c>
      <c r="AE14" s="63">
        <f t="shared" si="11"/>
        <v>3.2821986236823877E-2</v>
      </c>
      <c r="AF14" s="58">
        <v>10854955</v>
      </c>
      <c r="AG14" s="58">
        <v>330722063</v>
      </c>
      <c r="AH14" s="60">
        <v>6421216</v>
      </c>
      <c r="AI14" s="61">
        <v>337143279</v>
      </c>
      <c r="AJ14" s="62">
        <f t="shared" si="12"/>
        <v>1.9415747294730681E-2</v>
      </c>
      <c r="AK14" s="58">
        <v>0</v>
      </c>
      <c r="AL14" s="58">
        <v>0</v>
      </c>
      <c r="AM14" s="25">
        <v>0</v>
      </c>
      <c r="AN14" s="64"/>
    </row>
    <row r="15" spans="1:40" x14ac:dyDescent="0.2">
      <c r="A15" s="55" t="s">
        <v>31</v>
      </c>
      <c r="B15" s="56" t="s">
        <v>30</v>
      </c>
      <c r="C15" s="24">
        <v>3</v>
      </c>
      <c r="D15" s="24"/>
      <c r="E15" s="57">
        <f t="shared" si="0"/>
        <v>1.6540215767268027E-2</v>
      </c>
      <c r="F15" s="58">
        <v>7633494</v>
      </c>
      <c r="G15" s="59">
        <f t="shared" si="1"/>
        <v>2.1087395179943107E-2</v>
      </c>
      <c r="H15" s="73">
        <v>9732068</v>
      </c>
      <c r="I15" s="59">
        <f t="shared" si="2"/>
        <v>0.11200584861275832</v>
      </c>
      <c r="J15" s="58">
        <v>51691948</v>
      </c>
      <c r="K15" s="60">
        <v>325105</v>
      </c>
      <c r="L15" s="61">
        <f t="shared" si="13"/>
        <v>52017053</v>
      </c>
      <c r="M15" s="62">
        <f t="shared" si="3"/>
        <v>6.2892773938409132E-3</v>
      </c>
      <c r="N15" s="63">
        <f t="shared" si="4"/>
        <v>6.2846423103753837E-2</v>
      </c>
      <c r="O15" s="58">
        <v>29004325</v>
      </c>
      <c r="P15" s="60">
        <v>259533</v>
      </c>
      <c r="Q15" s="61">
        <f t="shared" si="14"/>
        <v>29263858</v>
      </c>
      <c r="R15" s="62">
        <f t="shared" si="5"/>
        <v>8.9480792950706496E-3</v>
      </c>
      <c r="S15" s="63">
        <f t="shared" si="6"/>
        <v>2.7288636471729882E-3</v>
      </c>
      <c r="T15" s="58">
        <v>1259401</v>
      </c>
      <c r="U15" s="60">
        <v>0</v>
      </c>
      <c r="V15" s="61">
        <f t="shared" si="15"/>
        <v>1259401</v>
      </c>
      <c r="W15" s="62">
        <f t="shared" si="7"/>
        <v>0</v>
      </c>
      <c r="X15" s="63">
        <f t="shared" si="8"/>
        <v>0.76139962815632944</v>
      </c>
      <c r="Y15" s="58">
        <v>351394418</v>
      </c>
      <c r="Z15" s="60">
        <v>-1149585</v>
      </c>
      <c r="AA15" s="61">
        <f t="shared" si="16"/>
        <v>350244833</v>
      </c>
      <c r="AB15" s="62">
        <f t="shared" si="9"/>
        <v>-3.2714947680244598E-3</v>
      </c>
      <c r="AC15" s="63">
        <f t="shared" si="10"/>
        <v>2.3391625532774234E-2</v>
      </c>
      <c r="AD15" s="58">
        <v>10795496</v>
      </c>
      <c r="AE15" s="63">
        <f t="shared" si="11"/>
        <v>0</v>
      </c>
      <c r="AF15" s="58">
        <v>0</v>
      </c>
      <c r="AG15" s="58">
        <v>461511150</v>
      </c>
      <c r="AH15" s="60">
        <v>-564947</v>
      </c>
      <c r="AI15" s="61">
        <v>460946203</v>
      </c>
      <c r="AJ15" s="62">
        <f t="shared" si="12"/>
        <v>-1.224124270887063E-3</v>
      </c>
      <c r="AK15" s="58">
        <v>0</v>
      </c>
      <c r="AL15" s="58">
        <v>0</v>
      </c>
      <c r="AM15" s="25">
        <v>0</v>
      </c>
      <c r="AN15" s="64"/>
    </row>
    <row r="16" spans="1:40" x14ac:dyDescent="0.2">
      <c r="A16" s="55" t="s">
        <v>33</v>
      </c>
      <c r="B16" s="56" t="s">
        <v>32</v>
      </c>
      <c r="C16" s="24">
        <v>3</v>
      </c>
      <c r="D16" s="24"/>
      <c r="E16" s="57">
        <f t="shared" si="0"/>
        <v>5.4501139646257274E-2</v>
      </c>
      <c r="F16" s="58">
        <v>84487541</v>
      </c>
      <c r="G16" s="59">
        <f t="shared" si="1"/>
        <v>7.5308059386134012E-3</v>
      </c>
      <c r="H16" s="73">
        <v>11674238</v>
      </c>
      <c r="I16" s="59">
        <f t="shared" si="2"/>
        <v>6.300926028857839E-3</v>
      </c>
      <c r="J16" s="58">
        <v>9767681</v>
      </c>
      <c r="K16" s="60">
        <v>61432</v>
      </c>
      <c r="L16" s="61">
        <f t="shared" si="13"/>
        <v>9829113</v>
      </c>
      <c r="M16" s="62">
        <f t="shared" si="3"/>
        <v>6.2893126833278032E-3</v>
      </c>
      <c r="N16" s="63">
        <f t="shared" si="4"/>
        <v>0.18338392586978006</v>
      </c>
      <c r="O16" s="58">
        <v>284281339</v>
      </c>
      <c r="P16" s="60">
        <v>2978181</v>
      </c>
      <c r="Q16" s="61">
        <f t="shared" si="14"/>
        <v>287259520</v>
      </c>
      <c r="R16" s="62">
        <f t="shared" si="5"/>
        <v>1.047617480090735E-2</v>
      </c>
      <c r="S16" s="63">
        <f t="shared" si="6"/>
        <v>7.8159524729624577E-2</v>
      </c>
      <c r="T16" s="58">
        <v>121162715</v>
      </c>
      <c r="U16" s="60">
        <v>-3670189</v>
      </c>
      <c r="V16" s="61">
        <f t="shared" si="15"/>
        <v>117492526</v>
      </c>
      <c r="W16" s="62">
        <f t="shared" si="7"/>
        <v>-3.0291406064976344E-2</v>
      </c>
      <c r="X16" s="63">
        <f t="shared" si="8"/>
        <v>0.62872099073061838</v>
      </c>
      <c r="Y16" s="58">
        <v>974641830</v>
      </c>
      <c r="Z16" s="60">
        <v>27846911</v>
      </c>
      <c r="AA16" s="61">
        <f t="shared" si="16"/>
        <v>1002488741</v>
      </c>
      <c r="AB16" s="62">
        <f t="shared" si="9"/>
        <v>2.8571430183742474E-2</v>
      </c>
      <c r="AC16" s="63">
        <f t="shared" si="10"/>
        <v>4.1402687056248451E-2</v>
      </c>
      <c r="AD16" s="58">
        <v>64182350</v>
      </c>
      <c r="AE16" s="63">
        <f t="shared" si="11"/>
        <v>0</v>
      </c>
      <c r="AF16" s="58">
        <v>0</v>
      </c>
      <c r="AG16" s="58">
        <v>1550197694</v>
      </c>
      <c r="AH16" s="60">
        <v>27216335</v>
      </c>
      <c r="AI16" s="61">
        <v>1577414029</v>
      </c>
      <c r="AJ16" s="62">
        <f t="shared" si="12"/>
        <v>1.7556686547361099E-2</v>
      </c>
      <c r="AK16" s="58">
        <v>164685</v>
      </c>
      <c r="AL16" s="58">
        <v>100395</v>
      </c>
      <c r="AM16" s="25">
        <v>0</v>
      </c>
      <c r="AN16" s="64"/>
    </row>
    <row r="17" spans="1:40" x14ac:dyDescent="0.2">
      <c r="A17" s="55" t="s">
        <v>35</v>
      </c>
      <c r="B17" s="56" t="s">
        <v>34</v>
      </c>
      <c r="C17" s="24">
        <v>3</v>
      </c>
      <c r="D17" s="24"/>
      <c r="E17" s="57">
        <f t="shared" si="0"/>
        <v>3.9688862384885865E-2</v>
      </c>
      <c r="F17" s="58">
        <v>18731312</v>
      </c>
      <c r="G17" s="59">
        <f t="shared" si="1"/>
        <v>8.2985145168797386E-3</v>
      </c>
      <c r="H17" s="73">
        <v>3916516</v>
      </c>
      <c r="I17" s="59">
        <f t="shared" si="2"/>
        <v>1.4063423339058786E-2</v>
      </c>
      <c r="J17" s="58">
        <v>6637287</v>
      </c>
      <c r="K17" s="60">
        <v>41745</v>
      </c>
      <c r="L17" s="61">
        <f t="shared" si="13"/>
        <v>6679032</v>
      </c>
      <c r="M17" s="62">
        <f t="shared" si="3"/>
        <v>6.2894673682183698E-3</v>
      </c>
      <c r="N17" s="63">
        <f t="shared" si="4"/>
        <v>0.11892963309030216</v>
      </c>
      <c r="O17" s="58">
        <v>56129300</v>
      </c>
      <c r="P17" s="60">
        <v>600564</v>
      </c>
      <c r="Q17" s="61">
        <f t="shared" si="14"/>
        <v>56729864</v>
      </c>
      <c r="R17" s="62">
        <f t="shared" si="5"/>
        <v>1.0699652409704023E-2</v>
      </c>
      <c r="S17" s="63">
        <f t="shared" si="6"/>
        <v>1.0328742619789754E-2</v>
      </c>
      <c r="T17" s="58">
        <v>4874690</v>
      </c>
      <c r="U17" s="60">
        <v>-125722</v>
      </c>
      <c r="V17" s="61">
        <f t="shared" si="15"/>
        <v>4748968</v>
      </c>
      <c r="W17" s="62">
        <f t="shared" si="7"/>
        <v>-2.5790768233467154E-2</v>
      </c>
      <c r="X17" s="63">
        <f t="shared" si="8"/>
        <v>0.74777138439156543</v>
      </c>
      <c r="Y17" s="58">
        <v>352913595</v>
      </c>
      <c r="Z17" s="60">
        <v>1733247</v>
      </c>
      <c r="AA17" s="61">
        <f t="shared" si="16"/>
        <v>354646842</v>
      </c>
      <c r="AB17" s="62">
        <f t="shared" si="9"/>
        <v>4.9112503019329706E-3</v>
      </c>
      <c r="AC17" s="63">
        <f t="shared" si="10"/>
        <v>6.0919439657518219E-2</v>
      </c>
      <c r="AD17" s="58">
        <v>28751165</v>
      </c>
      <c r="AE17" s="63">
        <f t="shared" si="11"/>
        <v>0</v>
      </c>
      <c r="AF17" s="58">
        <v>0</v>
      </c>
      <c r="AG17" s="58">
        <v>471953865</v>
      </c>
      <c r="AH17" s="60">
        <v>2249834</v>
      </c>
      <c r="AI17" s="61">
        <v>474203699</v>
      </c>
      <c r="AJ17" s="62">
        <f t="shared" si="12"/>
        <v>4.7670634077760969E-3</v>
      </c>
      <c r="AK17" s="58">
        <v>18560</v>
      </c>
      <c r="AL17" s="58">
        <v>725865</v>
      </c>
      <c r="AM17" s="25">
        <v>0</v>
      </c>
      <c r="AN17" s="64"/>
    </row>
    <row r="18" spans="1:40" x14ac:dyDescent="0.2">
      <c r="A18" s="55" t="s">
        <v>37</v>
      </c>
      <c r="B18" s="56" t="s">
        <v>36</v>
      </c>
      <c r="C18" s="24">
        <v>3</v>
      </c>
      <c r="D18" s="24"/>
      <c r="E18" s="57">
        <f t="shared" si="0"/>
        <v>4.5313477412800646E-2</v>
      </c>
      <c r="F18" s="58">
        <v>39248913</v>
      </c>
      <c r="G18" s="59">
        <f t="shared" si="1"/>
        <v>6.9090443061291806E-3</v>
      </c>
      <c r="H18" s="73">
        <v>5984367</v>
      </c>
      <c r="I18" s="59">
        <f t="shared" si="2"/>
        <v>2.0050740400933485E-2</v>
      </c>
      <c r="J18" s="58">
        <v>17367234</v>
      </c>
      <c r="K18" s="60">
        <v>109228</v>
      </c>
      <c r="L18" s="61">
        <f t="shared" si="13"/>
        <v>17476462</v>
      </c>
      <c r="M18" s="62">
        <f t="shared" si="3"/>
        <v>6.289314694556427E-3</v>
      </c>
      <c r="N18" s="63">
        <f t="shared" si="4"/>
        <v>0.10244228235406777</v>
      </c>
      <c r="O18" s="58">
        <v>88731840</v>
      </c>
      <c r="P18" s="60">
        <v>1463773</v>
      </c>
      <c r="Q18" s="61">
        <f t="shared" si="14"/>
        <v>90195613</v>
      </c>
      <c r="R18" s="62">
        <f t="shared" si="5"/>
        <v>1.6496592429504447E-2</v>
      </c>
      <c r="S18" s="63">
        <f t="shared" si="6"/>
        <v>2.6493428571808572E-2</v>
      </c>
      <c r="T18" s="58">
        <v>22947660</v>
      </c>
      <c r="U18" s="60">
        <v>-269898</v>
      </c>
      <c r="V18" s="61">
        <f t="shared" si="15"/>
        <v>22677762</v>
      </c>
      <c r="W18" s="62">
        <f t="shared" si="7"/>
        <v>-1.1761460645660603E-2</v>
      </c>
      <c r="X18" s="63">
        <f t="shared" si="8"/>
        <v>0.75235661661315623</v>
      </c>
      <c r="Y18" s="58">
        <v>651664385</v>
      </c>
      <c r="Z18" s="60">
        <v>6586163</v>
      </c>
      <c r="AA18" s="61">
        <f t="shared" si="16"/>
        <v>658250548</v>
      </c>
      <c r="AB18" s="62">
        <f t="shared" si="9"/>
        <v>1.010667937607178E-2</v>
      </c>
      <c r="AC18" s="63">
        <f t="shared" si="10"/>
        <v>4.6434410341104092E-2</v>
      </c>
      <c r="AD18" s="58">
        <v>40219825</v>
      </c>
      <c r="AE18" s="63">
        <f t="shared" si="11"/>
        <v>0</v>
      </c>
      <c r="AF18" s="58">
        <v>0</v>
      </c>
      <c r="AG18" s="58">
        <v>866164224</v>
      </c>
      <c r="AH18" s="60">
        <v>7889266</v>
      </c>
      <c r="AI18" s="61">
        <v>874053490</v>
      </c>
      <c r="AJ18" s="62">
        <f t="shared" si="12"/>
        <v>9.1082796788429805E-3</v>
      </c>
      <c r="AK18" s="58">
        <v>0</v>
      </c>
      <c r="AL18" s="58">
        <v>222140</v>
      </c>
      <c r="AM18" s="25">
        <v>0</v>
      </c>
      <c r="AN18" s="64"/>
    </row>
    <row r="19" spans="1:40" x14ac:dyDescent="0.2">
      <c r="A19" s="55" t="s">
        <v>39</v>
      </c>
      <c r="B19" s="56" t="s">
        <v>38</v>
      </c>
      <c r="C19" s="24">
        <v>3</v>
      </c>
      <c r="D19" s="24"/>
      <c r="E19" s="57">
        <f t="shared" si="0"/>
        <v>3.3971419377748099E-2</v>
      </c>
      <c r="F19" s="58">
        <v>41923998</v>
      </c>
      <c r="G19" s="59">
        <f t="shared" si="1"/>
        <v>2.8400043129864581E-2</v>
      </c>
      <c r="H19" s="73">
        <v>35048384</v>
      </c>
      <c r="I19" s="59">
        <f t="shared" si="2"/>
        <v>0.13999298874729335</v>
      </c>
      <c r="J19" s="58">
        <v>172764809</v>
      </c>
      <c r="K19" s="60">
        <v>1086572</v>
      </c>
      <c r="L19" s="61">
        <f t="shared" si="13"/>
        <v>173851381</v>
      </c>
      <c r="M19" s="62">
        <f t="shared" si="3"/>
        <v>6.2893132362389845E-3</v>
      </c>
      <c r="N19" s="63">
        <f t="shared" si="4"/>
        <v>0.37414573370431231</v>
      </c>
      <c r="O19" s="58">
        <v>461731811</v>
      </c>
      <c r="P19" s="60">
        <v>-13817515</v>
      </c>
      <c r="Q19" s="61">
        <f t="shared" si="14"/>
        <v>447914296</v>
      </c>
      <c r="R19" s="62">
        <f t="shared" si="5"/>
        <v>-2.9925412698065111E-2</v>
      </c>
      <c r="S19" s="63">
        <f t="shared" si="6"/>
        <v>0.11188584418844238</v>
      </c>
      <c r="T19" s="58">
        <v>138077890</v>
      </c>
      <c r="U19" s="60">
        <v>-5510914</v>
      </c>
      <c r="V19" s="61">
        <f t="shared" si="15"/>
        <v>132566976</v>
      </c>
      <c r="W19" s="62">
        <f t="shared" si="7"/>
        <v>-3.9911632485114021E-2</v>
      </c>
      <c r="X19" s="63">
        <f t="shared" si="8"/>
        <v>0.29821360337859054</v>
      </c>
      <c r="Y19" s="58">
        <v>368024261</v>
      </c>
      <c r="Z19" s="60">
        <v>10314043</v>
      </c>
      <c r="AA19" s="61">
        <f t="shared" si="16"/>
        <v>378338304</v>
      </c>
      <c r="AB19" s="62">
        <f t="shared" si="9"/>
        <v>2.8025443137837044E-2</v>
      </c>
      <c r="AC19" s="63">
        <f t="shared" si="10"/>
        <v>1.3390367473748726E-2</v>
      </c>
      <c r="AD19" s="58">
        <v>16525001</v>
      </c>
      <c r="AE19" s="63">
        <f t="shared" si="11"/>
        <v>0</v>
      </c>
      <c r="AF19" s="58">
        <v>0</v>
      </c>
      <c r="AG19" s="58">
        <v>1234096154</v>
      </c>
      <c r="AH19" s="60">
        <v>-7927814</v>
      </c>
      <c r="AI19" s="61">
        <v>1226168340</v>
      </c>
      <c r="AJ19" s="62">
        <f t="shared" si="12"/>
        <v>-6.4239840423325721E-3</v>
      </c>
      <c r="AK19" s="58">
        <v>0</v>
      </c>
      <c r="AL19" s="58">
        <v>265931</v>
      </c>
      <c r="AM19" s="25">
        <v>0</v>
      </c>
      <c r="AN19" s="64"/>
    </row>
    <row r="20" spans="1:40" x14ac:dyDescent="0.2">
      <c r="A20" s="55" t="s">
        <v>41</v>
      </c>
      <c r="B20" s="56" t="s">
        <v>40</v>
      </c>
      <c r="C20" s="24">
        <v>3</v>
      </c>
      <c r="D20" s="24"/>
      <c r="E20" s="57">
        <f t="shared" si="0"/>
        <v>5.8506378795073179E-2</v>
      </c>
      <c r="F20" s="58">
        <v>41445979</v>
      </c>
      <c r="G20" s="59">
        <f t="shared" si="1"/>
        <v>1.7876833126569566E-2</v>
      </c>
      <c r="H20" s="73">
        <v>12663967</v>
      </c>
      <c r="I20" s="59">
        <f t="shared" si="2"/>
        <v>9.5378044551967966E-2</v>
      </c>
      <c r="J20" s="58">
        <v>67565905</v>
      </c>
      <c r="K20" s="60">
        <v>424943</v>
      </c>
      <c r="L20" s="61">
        <f t="shared" si="13"/>
        <v>67990848</v>
      </c>
      <c r="M20" s="62">
        <f t="shared" si="3"/>
        <v>6.2893111547902749E-3</v>
      </c>
      <c r="N20" s="63">
        <f t="shared" si="4"/>
        <v>0.1561863228798524</v>
      </c>
      <c r="O20" s="58">
        <v>110642552</v>
      </c>
      <c r="P20" s="60">
        <v>-3201729</v>
      </c>
      <c r="Q20" s="61">
        <f t="shared" si="14"/>
        <v>107440823</v>
      </c>
      <c r="R20" s="62">
        <f t="shared" si="5"/>
        <v>-2.8937591750414434E-2</v>
      </c>
      <c r="S20" s="63">
        <f t="shared" si="6"/>
        <v>4.6335836072965618E-2</v>
      </c>
      <c r="T20" s="58">
        <v>32824354</v>
      </c>
      <c r="U20" s="60">
        <v>-1271894</v>
      </c>
      <c r="V20" s="61">
        <f t="shared" si="15"/>
        <v>31552460</v>
      </c>
      <c r="W20" s="62">
        <f t="shared" si="7"/>
        <v>-3.8748485347190685E-2</v>
      </c>
      <c r="X20" s="63">
        <f t="shared" si="8"/>
        <v>0.59687897122340439</v>
      </c>
      <c r="Y20" s="58">
        <v>422829678</v>
      </c>
      <c r="Z20" s="60">
        <v>8354852</v>
      </c>
      <c r="AA20" s="61">
        <f t="shared" si="16"/>
        <v>431184530</v>
      </c>
      <c r="AB20" s="62">
        <f t="shared" si="9"/>
        <v>1.9759379330984424E-2</v>
      </c>
      <c r="AC20" s="63">
        <f t="shared" si="10"/>
        <v>2.8837613350166925E-2</v>
      </c>
      <c r="AD20" s="58">
        <v>20428595</v>
      </c>
      <c r="AE20" s="63">
        <f t="shared" si="11"/>
        <v>0</v>
      </c>
      <c r="AF20" s="58">
        <v>0</v>
      </c>
      <c r="AG20" s="58">
        <v>708401030</v>
      </c>
      <c r="AH20" s="60">
        <v>4306172</v>
      </c>
      <c r="AI20" s="61">
        <v>712707202</v>
      </c>
      <c r="AJ20" s="62">
        <f t="shared" si="12"/>
        <v>6.07872069299504E-3</v>
      </c>
      <c r="AK20" s="58">
        <v>0</v>
      </c>
      <c r="AL20" s="58">
        <v>21625</v>
      </c>
      <c r="AM20" s="25">
        <v>0</v>
      </c>
      <c r="AN20" s="64"/>
    </row>
    <row r="21" spans="1:40" x14ac:dyDescent="0.2">
      <c r="A21" s="55" t="s">
        <v>43</v>
      </c>
      <c r="B21" s="56" t="s">
        <v>42</v>
      </c>
      <c r="C21" s="24">
        <v>3</v>
      </c>
      <c r="D21" s="24"/>
      <c r="E21" s="57">
        <f t="shared" si="0"/>
        <v>4.2542304476323706E-2</v>
      </c>
      <c r="F21" s="58">
        <v>29135793</v>
      </c>
      <c r="G21" s="59">
        <f t="shared" si="1"/>
        <v>7.9035273969619961E-4</v>
      </c>
      <c r="H21" s="73">
        <v>541286</v>
      </c>
      <c r="I21" s="59">
        <f t="shared" si="2"/>
        <v>1.5808193702258888E-4</v>
      </c>
      <c r="J21" s="58">
        <v>108265</v>
      </c>
      <c r="K21" s="60">
        <v>681</v>
      </c>
      <c r="L21" s="61">
        <f t="shared" si="13"/>
        <v>108946</v>
      </c>
      <c r="M21" s="62">
        <f t="shared" si="3"/>
        <v>6.2901214612293907E-3</v>
      </c>
      <c r="N21" s="63">
        <f t="shared" si="4"/>
        <v>0.11017913268640565</v>
      </c>
      <c r="O21" s="58">
        <v>75457981</v>
      </c>
      <c r="P21" s="60">
        <v>3036852</v>
      </c>
      <c r="Q21" s="61">
        <f t="shared" si="14"/>
        <v>78494833</v>
      </c>
      <c r="R21" s="62">
        <f t="shared" si="5"/>
        <v>4.0245603708903899E-2</v>
      </c>
      <c r="S21" s="63">
        <f t="shared" si="6"/>
        <v>1.4680453969738372E-2</v>
      </c>
      <c r="T21" s="58">
        <v>10054149</v>
      </c>
      <c r="U21" s="60">
        <v>16123</v>
      </c>
      <c r="V21" s="61">
        <f t="shared" si="15"/>
        <v>10070272</v>
      </c>
      <c r="W21" s="62">
        <f t="shared" si="7"/>
        <v>1.603616576599372E-3</v>
      </c>
      <c r="X21" s="63">
        <f t="shared" si="8"/>
        <v>0.79991985443641778</v>
      </c>
      <c r="Y21" s="58">
        <v>547838195</v>
      </c>
      <c r="Z21" s="60">
        <v>-3707695</v>
      </c>
      <c r="AA21" s="61">
        <f t="shared" si="16"/>
        <v>544130500</v>
      </c>
      <c r="AB21" s="62">
        <f t="shared" si="9"/>
        <v>-6.7678650992926848E-3</v>
      </c>
      <c r="AC21" s="63">
        <f t="shared" si="10"/>
        <v>3.1729819754395733E-2</v>
      </c>
      <c r="AD21" s="58">
        <v>21730686</v>
      </c>
      <c r="AE21" s="63">
        <f t="shared" si="11"/>
        <v>0</v>
      </c>
      <c r="AF21" s="58">
        <v>0</v>
      </c>
      <c r="AG21" s="58">
        <v>684866355</v>
      </c>
      <c r="AH21" s="60">
        <v>-654039</v>
      </c>
      <c r="AI21" s="61">
        <v>684212316</v>
      </c>
      <c r="AJ21" s="62">
        <f t="shared" si="12"/>
        <v>-9.5498778006111859E-4</v>
      </c>
      <c r="AK21" s="58">
        <v>0</v>
      </c>
      <c r="AL21" s="58">
        <v>0</v>
      </c>
      <c r="AM21" s="25">
        <v>0</v>
      </c>
      <c r="AN21" s="64"/>
    </row>
    <row r="22" spans="1:40" x14ac:dyDescent="0.2">
      <c r="A22" s="55" t="s">
        <v>45</v>
      </c>
      <c r="B22" s="56" t="s">
        <v>44</v>
      </c>
      <c r="C22" s="24">
        <v>3</v>
      </c>
      <c r="D22" s="24"/>
      <c r="E22" s="57">
        <f t="shared" si="0"/>
        <v>4.8020664624218709E-2</v>
      </c>
      <c r="F22" s="58">
        <v>48405264</v>
      </c>
      <c r="G22" s="59">
        <f t="shared" si="1"/>
        <v>2.6267204931284351E-3</v>
      </c>
      <c r="H22" s="73">
        <v>2647758</v>
      </c>
      <c r="I22" s="59">
        <f t="shared" si="2"/>
        <v>6.8438969623168232E-4</v>
      </c>
      <c r="J22" s="58">
        <v>689871</v>
      </c>
      <c r="K22" s="60">
        <v>4339</v>
      </c>
      <c r="L22" s="61">
        <f t="shared" si="13"/>
        <v>694210</v>
      </c>
      <c r="M22" s="62">
        <f t="shared" si="3"/>
        <v>6.2895816754146789E-3</v>
      </c>
      <c r="N22" s="63">
        <f t="shared" si="4"/>
        <v>0.20145878672026471</v>
      </c>
      <c r="O22" s="58">
        <v>203072278</v>
      </c>
      <c r="P22" s="60">
        <v>4315381</v>
      </c>
      <c r="Q22" s="61">
        <f t="shared" si="14"/>
        <v>207387659</v>
      </c>
      <c r="R22" s="62">
        <f t="shared" si="5"/>
        <v>2.1250468269233675E-2</v>
      </c>
      <c r="S22" s="63">
        <f t="shared" si="6"/>
        <v>4.9600036374276998E-2</v>
      </c>
      <c r="T22" s="58">
        <v>49997285</v>
      </c>
      <c r="U22" s="60">
        <v>0</v>
      </c>
      <c r="V22" s="61">
        <f t="shared" si="15"/>
        <v>49997285</v>
      </c>
      <c r="W22" s="62">
        <f t="shared" si="7"/>
        <v>0</v>
      </c>
      <c r="X22" s="63">
        <f t="shared" si="8"/>
        <v>0.64322760502547438</v>
      </c>
      <c r="Y22" s="58">
        <v>648379240</v>
      </c>
      <c r="Z22" s="60">
        <v>51722</v>
      </c>
      <c r="AA22" s="61">
        <f t="shared" si="16"/>
        <v>648430962</v>
      </c>
      <c r="AB22" s="62">
        <f t="shared" si="9"/>
        <v>7.9771215376975985E-5</v>
      </c>
      <c r="AC22" s="63">
        <f t="shared" si="10"/>
        <v>5.4381797066405078E-2</v>
      </c>
      <c r="AD22" s="58">
        <v>54817343</v>
      </c>
      <c r="AE22" s="63">
        <f t="shared" si="11"/>
        <v>0</v>
      </c>
      <c r="AF22" s="58">
        <v>0</v>
      </c>
      <c r="AG22" s="58">
        <v>1008009039</v>
      </c>
      <c r="AH22" s="60">
        <v>4371442</v>
      </c>
      <c r="AI22" s="61">
        <v>1012380481</v>
      </c>
      <c r="AJ22" s="62">
        <f t="shared" si="12"/>
        <v>4.3367091274664647E-3</v>
      </c>
      <c r="AK22" s="58">
        <v>0</v>
      </c>
      <c r="AL22" s="58">
        <v>0</v>
      </c>
      <c r="AM22" s="25">
        <v>0</v>
      </c>
      <c r="AN22" s="64"/>
    </row>
    <row r="23" spans="1:40" x14ac:dyDescent="0.2">
      <c r="A23" s="55" t="s">
        <v>47</v>
      </c>
      <c r="B23" s="56" t="s">
        <v>46</v>
      </c>
      <c r="C23" s="24">
        <v>3</v>
      </c>
      <c r="D23" s="24"/>
      <c r="E23" s="57">
        <f t="shared" si="0"/>
        <v>5.3066800222115733E-2</v>
      </c>
      <c r="F23" s="58">
        <v>35683593</v>
      </c>
      <c r="G23" s="59">
        <f t="shared" si="1"/>
        <v>1.5073580595915377E-2</v>
      </c>
      <c r="H23" s="73">
        <v>10135895</v>
      </c>
      <c r="I23" s="59">
        <f t="shared" si="2"/>
        <v>7.235520194655122E-2</v>
      </c>
      <c r="J23" s="58">
        <v>48653651</v>
      </c>
      <c r="K23" s="60">
        <v>305998</v>
      </c>
      <c r="L23" s="61">
        <f t="shared" si="13"/>
        <v>48959649</v>
      </c>
      <c r="M23" s="62">
        <f t="shared" si="3"/>
        <v>6.2893121833755084E-3</v>
      </c>
      <c r="N23" s="63">
        <f t="shared" si="4"/>
        <v>0.29240892179381323</v>
      </c>
      <c r="O23" s="58">
        <v>196623895</v>
      </c>
      <c r="P23" s="60">
        <v>5940685</v>
      </c>
      <c r="Q23" s="61">
        <f t="shared" si="14"/>
        <v>202564580</v>
      </c>
      <c r="R23" s="62">
        <f t="shared" si="5"/>
        <v>3.0213443793288705E-2</v>
      </c>
      <c r="S23" s="63">
        <f t="shared" si="6"/>
        <v>5.7641309024714003E-2</v>
      </c>
      <c r="T23" s="58">
        <v>38759620</v>
      </c>
      <c r="U23" s="60">
        <v>-782765</v>
      </c>
      <c r="V23" s="61">
        <f t="shared" si="15"/>
        <v>37976855</v>
      </c>
      <c r="W23" s="62">
        <f t="shared" si="7"/>
        <v>-2.0195373432453673E-2</v>
      </c>
      <c r="X23" s="63">
        <f t="shared" si="8"/>
        <v>0.49391086023828784</v>
      </c>
      <c r="Y23" s="58">
        <v>332119405</v>
      </c>
      <c r="Z23" s="60">
        <v>-10577489</v>
      </c>
      <c r="AA23" s="61">
        <f t="shared" si="16"/>
        <v>321541916</v>
      </c>
      <c r="AB23" s="62">
        <f t="shared" si="9"/>
        <v>-3.1848452215551812E-2</v>
      </c>
      <c r="AC23" s="63">
        <f t="shared" si="10"/>
        <v>1.5537526299625579E-2</v>
      </c>
      <c r="AD23" s="58">
        <v>10447865</v>
      </c>
      <c r="AE23" s="63">
        <f t="shared" si="11"/>
        <v>5.7998789770483974E-6</v>
      </c>
      <c r="AF23" s="58">
        <v>3900</v>
      </c>
      <c r="AG23" s="58">
        <v>672427824</v>
      </c>
      <c r="AH23" s="60">
        <v>-5113571</v>
      </c>
      <c r="AI23" s="61">
        <v>667314253</v>
      </c>
      <c r="AJ23" s="62">
        <f t="shared" si="12"/>
        <v>-7.604639215524193E-3</v>
      </c>
      <c r="AK23" s="58">
        <v>49145</v>
      </c>
      <c r="AL23" s="58">
        <v>58950</v>
      </c>
      <c r="AM23" s="25">
        <v>0</v>
      </c>
      <c r="AN23" s="64"/>
    </row>
    <row r="24" spans="1:40" x14ac:dyDescent="0.2">
      <c r="A24" s="55" t="s">
        <v>49</v>
      </c>
      <c r="B24" s="56" t="s">
        <v>48</v>
      </c>
      <c r="C24" s="24">
        <v>3</v>
      </c>
      <c r="D24" s="24"/>
      <c r="E24" s="57">
        <f t="shared" si="0"/>
        <v>3.8522597450750949E-2</v>
      </c>
      <c r="F24" s="58">
        <v>180560327</v>
      </c>
      <c r="G24" s="59">
        <f t="shared" si="1"/>
        <v>1.0827303862762041E-2</v>
      </c>
      <c r="H24" s="73">
        <v>50748954</v>
      </c>
      <c r="I24" s="59">
        <f t="shared" si="2"/>
        <v>1.8642518783490946E-2</v>
      </c>
      <c r="J24" s="58">
        <v>87379863</v>
      </c>
      <c r="K24" s="60">
        <v>549559</v>
      </c>
      <c r="L24" s="61">
        <f t="shared" si="13"/>
        <v>87929422</v>
      </c>
      <c r="M24" s="62">
        <f t="shared" si="3"/>
        <v>6.2893094716799909E-3</v>
      </c>
      <c r="N24" s="63">
        <f t="shared" si="4"/>
        <v>0.61183261971364211</v>
      </c>
      <c r="O24" s="58">
        <v>2867737515</v>
      </c>
      <c r="P24" s="60">
        <v>91497916</v>
      </c>
      <c r="Q24" s="61">
        <f t="shared" si="14"/>
        <v>2959235431</v>
      </c>
      <c r="R24" s="62">
        <f t="shared" si="5"/>
        <v>3.1905959147729042E-2</v>
      </c>
      <c r="S24" s="63">
        <f t="shared" si="6"/>
        <v>0.23721750477679396</v>
      </c>
      <c r="T24" s="58">
        <v>1111868697</v>
      </c>
      <c r="U24" s="60">
        <v>-22263594</v>
      </c>
      <c r="V24" s="61">
        <f t="shared" si="15"/>
        <v>1089605103</v>
      </c>
      <c r="W24" s="62">
        <f t="shared" si="7"/>
        <v>-2.0023581975165544E-2</v>
      </c>
      <c r="X24" s="63">
        <f t="shared" si="8"/>
        <v>7.878667770722822E-2</v>
      </c>
      <c r="Y24" s="58">
        <v>369283206</v>
      </c>
      <c r="Z24" s="60">
        <v>-9711116</v>
      </c>
      <c r="AA24" s="61">
        <f t="shared" si="16"/>
        <v>359572090</v>
      </c>
      <c r="AB24" s="62">
        <f t="shared" si="9"/>
        <v>-2.6297204536292938E-2</v>
      </c>
      <c r="AC24" s="63">
        <f t="shared" si="10"/>
        <v>4.1695360066658005E-3</v>
      </c>
      <c r="AD24" s="58">
        <v>19543147</v>
      </c>
      <c r="AE24" s="63">
        <f t="shared" si="11"/>
        <v>1.2416986659720135E-6</v>
      </c>
      <c r="AF24" s="58">
        <v>5820</v>
      </c>
      <c r="AG24" s="58">
        <v>4687127529</v>
      </c>
      <c r="AH24" s="60">
        <v>60072765</v>
      </c>
      <c r="AI24" s="61">
        <v>4747200294</v>
      </c>
      <c r="AJ24" s="62">
        <f t="shared" si="12"/>
        <v>1.2816541608548155E-2</v>
      </c>
      <c r="AK24" s="58">
        <v>336455</v>
      </c>
      <c r="AL24" s="58">
        <v>16801207</v>
      </c>
      <c r="AM24" s="25">
        <v>0</v>
      </c>
      <c r="AN24" s="64"/>
    </row>
    <row r="25" spans="1:40" x14ac:dyDescent="0.2">
      <c r="A25" s="55" t="s">
        <v>51</v>
      </c>
      <c r="B25" s="56" t="s">
        <v>50</v>
      </c>
      <c r="C25" s="24">
        <v>3</v>
      </c>
      <c r="D25" s="24"/>
      <c r="E25" s="57">
        <f t="shared" si="0"/>
        <v>2.9977625062923053E-2</v>
      </c>
      <c r="F25" s="58">
        <v>13475044</v>
      </c>
      <c r="G25" s="59">
        <f t="shared" si="1"/>
        <v>1.5510910933358551E-2</v>
      </c>
      <c r="H25" s="73">
        <v>6972207</v>
      </c>
      <c r="I25" s="59">
        <f t="shared" si="2"/>
        <v>9.0859631275703831E-2</v>
      </c>
      <c r="J25" s="58">
        <v>40841712</v>
      </c>
      <c r="K25" s="60">
        <v>256867</v>
      </c>
      <c r="L25" s="61">
        <f t="shared" si="13"/>
        <v>41098579</v>
      </c>
      <c r="M25" s="62">
        <f t="shared" si="3"/>
        <v>6.2893298890115083E-3</v>
      </c>
      <c r="N25" s="63">
        <f t="shared" si="4"/>
        <v>0.27340623130833047</v>
      </c>
      <c r="O25" s="58">
        <v>122897027</v>
      </c>
      <c r="P25" s="60">
        <v>3963292</v>
      </c>
      <c r="Q25" s="61">
        <f t="shared" si="14"/>
        <v>126860319</v>
      </c>
      <c r="R25" s="62">
        <f t="shared" si="5"/>
        <v>3.2248884263083109E-2</v>
      </c>
      <c r="S25" s="63">
        <f t="shared" si="6"/>
        <v>5.3365629033625059E-2</v>
      </c>
      <c r="T25" s="58">
        <v>23988031</v>
      </c>
      <c r="U25" s="60">
        <v>-439709</v>
      </c>
      <c r="V25" s="61">
        <f t="shared" si="15"/>
        <v>23548322</v>
      </c>
      <c r="W25" s="62">
        <f t="shared" si="7"/>
        <v>-1.833034983154724E-2</v>
      </c>
      <c r="X25" s="63">
        <f t="shared" si="8"/>
        <v>0.51737793468506166</v>
      </c>
      <c r="Y25" s="58">
        <v>232563134</v>
      </c>
      <c r="Z25" s="60">
        <v>-2671973</v>
      </c>
      <c r="AA25" s="61">
        <f t="shared" si="16"/>
        <v>229891161</v>
      </c>
      <c r="AB25" s="62">
        <f t="shared" si="9"/>
        <v>-1.1489237154845015E-2</v>
      </c>
      <c r="AC25" s="63">
        <f t="shared" si="10"/>
        <v>1.9498255749516743E-2</v>
      </c>
      <c r="AD25" s="58">
        <v>8764532</v>
      </c>
      <c r="AE25" s="63">
        <f t="shared" si="11"/>
        <v>3.781951480601413E-6</v>
      </c>
      <c r="AF25" s="58">
        <v>1700</v>
      </c>
      <c r="AG25" s="58">
        <v>449503387</v>
      </c>
      <c r="AH25" s="60">
        <v>1108477</v>
      </c>
      <c r="AI25" s="61">
        <v>450611864</v>
      </c>
      <c r="AJ25" s="62">
        <f t="shared" si="12"/>
        <v>2.4660036655074192E-3</v>
      </c>
      <c r="AK25" s="58">
        <v>34970</v>
      </c>
      <c r="AL25" s="58">
        <v>72625</v>
      </c>
      <c r="AM25" s="25">
        <v>0</v>
      </c>
      <c r="AN25" s="64"/>
    </row>
    <row r="26" spans="1:40" x14ac:dyDescent="0.2">
      <c r="A26" s="55" t="s">
        <v>53</v>
      </c>
      <c r="B26" s="56" t="s">
        <v>52</v>
      </c>
      <c r="C26" s="24">
        <v>3</v>
      </c>
      <c r="D26" s="24"/>
      <c r="E26" s="57">
        <f t="shared" si="0"/>
        <v>5.2182413962190088E-2</v>
      </c>
      <c r="F26" s="58">
        <v>20523434</v>
      </c>
      <c r="G26" s="59">
        <f t="shared" si="1"/>
        <v>2.0994506873979319E-2</v>
      </c>
      <c r="H26" s="73">
        <v>8257176</v>
      </c>
      <c r="I26" s="59">
        <f t="shared" si="2"/>
        <v>0.10482391310878933</v>
      </c>
      <c r="J26" s="58">
        <v>41227427</v>
      </c>
      <c r="K26" s="60">
        <v>259291</v>
      </c>
      <c r="L26" s="61">
        <f t="shared" si="13"/>
        <v>41486718</v>
      </c>
      <c r="M26" s="62">
        <f t="shared" si="3"/>
        <v>6.289284072954638E-3</v>
      </c>
      <c r="N26" s="63">
        <f t="shared" si="4"/>
        <v>0.25505244909470726</v>
      </c>
      <c r="O26" s="58">
        <v>100312571</v>
      </c>
      <c r="P26" s="60">
        <v>2928881</v>
      </c>
      <c r="Q26" s="61">
        <f t="shared" si="14"/>
        <v>103241452</v>
      </c>
      <c r="R26" s="62">
        <f t="shared" si="5"/>
        <v>2.9197546935568027E-2</v>
      </c>
      <c r="S26" s="63">
        <f t="shared" si="6"/>
        <v>2.8598559249685081E-2</v>
      </c>
      <c r="T26" s="58">
        <v>11247863</v>
      </c>
      <c r="U26" s="60">
        <v>-155058</v>
      </c>
      <c r="V26" s="61">
        <f t="shared" si="15"/>
        <v>11092805</v>
      </c>
      <c r="W26" s="62">
        <f t="shared" si="7"/>
        <v>-1.3785551975517483E-2</v>
      </c>
      <c r="X26" s="63">
        <f t="shared" si="8"/>
        <v>0.52290491796863059</v>
      </c>
      <c r="Y26" s="58">
        <v>205659412</v>
      </c>
      <c r="Z26" s="60">
        <v>-7250579</v>
      </c>
      <c r="AA26" s="61">
        <f t="shared" si="16"/>
        <v>198408833</v>
      </c>
      <c r="AB26" s="62">
        <f t="shared" si="9"/>
        <v>-3.5255274385399875E-2</v>
      </c>
      <c r="AC26" s="63">
        <f t="shared" si="10"/>
        <v>1.5441014987027669E-2</v>
      </c>
      <c r="AD26" s="58">
        <v>6072978</v>
      </c>
      <c r="AE26" s="63">
        <f t="shared" si="11"/>
        <v>2.2247549906568426E-6</v>
      </c>
      <c r="AF26" s="58">
        <v>875</v>
      </c>
      <c r="AG26" s="58">
        <v>393301736</v>
      </c>
      <c r="AH26" s="60">
        <v>-4217465</v>
      </c>
      <c r="AI26" s="61">
        <v>389084271</v>
      </c>
      <c r="AJ26" s="62">
        <f t="shared" si="12"/>
        <v>-1.0723230064766356E-2</v>
      </c>
      <c r="AK26" s="58">
        <v>13740</v>
      </c>
      <c r="AL26" s="58">
        <v>0</v>
      </c>
      <c r="AM26" s="25">
        <v>0</v>
      </c>
      <c r="AN26" s="64"/>
    </row>
    <row r="27" spans="1:40" x14ac:dyDescent="0.2">
      <c r="A27" s="55" t="s">
        <v>55</v>
      </c>
      <c r="B27" s="56" t="s">
        <v>54</v>
      </c>
      <c r="C27" s="24">
        <v>3</v>
      </c>
      <c r="D27" s="24"/>
      <c r="E27" s="57">
        <f t="shared" si="0"/>
        <v>0.10977979101332813</v>
      </c>
      <c r="F27" s="58">
        <v>86579020</v>
      </c>
      <c r="G27" s="59">
        <f t="shared" si="1"/>
        <v>1.4382241024728475E-2</v>
      </c>
      <c r="H27" s="73">
        <v>11342710</v>
      </c>
      <c r="I27" s="59">
        <f t="shared" si="2"/>
        <v>5.9500572121739231E-2</v>
      </c>
      <c r="J27" s="58">
        <v>46925770</v>
      </c>
      <c r="K27" s="60">
        <v>295131</v>
      </c>
      <c r="L27" s="61">
        <f t="shared" si="13"/>
        <v>47220901</v>
      </c>
      <c r="M27" s="62">
        <f t="shared" si="3"/>
        <v>6.2893160836785421E-3</v>
      </c>
      <c r="N27" s="63">
        <f t="shared" si="4"/>
        <v>0.18596345384572294</v>
      </c>
      <c r="O27" s="58">
        <v>146662090</v>
      </c>
      <c r="P27" s="60">
        <v>3987879</v>
      </c>
      <c r="Q27" s="61">
        <f t="shared" si="14"/>
        <v>150649969</v>
      </c>
      <c r="R27" s="62">
        <f t="shared" si="5"/>
        <v>2.7190932571600473E-2</v>
      </c>
      <c r="S27" s="63">
        <f t="shared" si="6"/>
        <v>7.1756918265573275E-2</v>
      </c>
      <c r="T27" s="58">
        <v>56591870</v>
      </c>
      <c r="U27" s="60">
        <v>-1146778</v>
      </c>
      <c r="V27" s="61">
        <f t="shared" si="15"/>
        <v>55445092</v>
      </c>
      <c r="W27" s="62">
        <f t="shared" si="7"/>
        <v>-2.0264006119606933E-2</v>
      </c>
      <c r="X27" s="63">
        <f t="shared" si="8"/>
        <v>0.53465234268896478</v>
      </c>
      <c r="Y27" s="58">
        <v>421659355</v>
      </c>
      <c r="Z27" s="60">
        <v>-7588901</v>
      </c>
      <c r="AA27" s="61">
        <f t="shared" si="16"/>
        <v>414070454</v>
      </c>
      <c r="AB27" s="62">
        <f t="shared" si="9"/>
        <v>-1.799770575468437E-2</v>
      </c>
      <c r="AC27" s="63">
        <f t="shared" si="10"/>
        <v>2.3960331895275334E-2</v>
      </c>
      <c r="AD27" s="58">
        <v>18896575</v>
      </c>
      <c r="AE27" s="63">
        <f t="shared" si="11"/>
        <v>4.3491446677926771E-6</v>
      </c>
      <c r="AF27" s="58">
        <v>3430</v>
      </c>
      <c r="AG27" s="58">
        <v>788660820</v>
      </c>
      <c r="AH27" s="60">
        <v>-4452669</v>
      </c>
      <c r="AI27" s="61">
        <v>784208151</v>
      </c>
      <c r="AJ27" s="62">
        <f t="shared" si="12"/>
        <v>-5.6458605360920552E-3</v>
      </c>
      <c r="AK27" s="58">
        <v>23385</v>
      </c>
      <c r="AL27" s="58">
        <v>23480</v>
      </c>
      <c r="AM27" s="25">
        <v>0</v>
      </c>
      <c r="AN27" s="64"/>
    </row>
    <row r="28" spans="1:40" x14ac:dyDescent="0.2">
      <c r="A28" s="55" t="s">
        <v>57</v>
      </c>
      <c r="B28" s="56" t="s">
        <v>56</v>
      </c>
      <c r="C28" s="24">
        <v>3</v>
      </c>
      <c r="D28" s="24"/>
      <c r="E28" s="57">
        <f t="shared" si="0"/>
        <v>5.1125471606645406E-2</v>
      </c>
      <c r="F28" s="58">
        <v>21843676</v>
      </c>
      <c r="G28" s="59">
        <f t="shared" si="1"/>
        <v>2.8166915531774874E-3</v>
      </c>
      <c r="H28" s="73">
        <v>1203449</v>
      </c>
      <c r="I28" s="59">
        <f t="shared" si="2"/>
        <v>6.3619903958099142E-4</v>
      </c>
      <c r="J28" s="58">
        <v>271820</v>
      </c>
      <c r="K28" s="60">
        <v>1710</v>
      </c>
      <c r="L28" s="61">
        <f t="shared" si="13"/>
        <v>273530</v>
      </c>
      <c r="M28" s="62">
        <f t="shared" si="3"/>
        <v>6.2909278198808039E-3</v>
      </c>
      <c r="N28" s="63">
        <f t="shared" si="4"/>
        <v>0.2866847405207496</v>
      </c>
      <c r="O28" s="58">
        <v>122487840</v>
      </c>
      <c r="P28" s="60">
        <v>3944654</v>
      </c>
      <c r="Q28" s="61">
        <f t="shared" si="14"/>
        <v>126432494</v>
      </c>
      <c r="R28" s="62">
        <f t="shared" si="5"/>
        <v>3.2204453927834796E-2</v>
      </c>
      <c r="S28" s="63">
        <f t="shared" si="6"/>
        <v>1.6794734822178425E-2</v>
      </c>
      <c r="T28" s="58">
        <v>7175655</v>
      </c>
      <c r="U28" s="60">
        <v>-146442</v>
      </c>
      <c r="V28" s="61">
        <f t="shared" si="15"/>
        <v>7029213</v>
      </c>
      <c r="W28" s="62">
        <f t="shared" si="7"/>
        <v>-2.0408171797557158E-2</v>
      </c>
      <c r="X28" s="63">
        <f t="shared" si="8"/>
        <v>0.62343154859826788</v>
      </c>
      <c r="Y28" s="58">
        <v>266365010</v>
      </c>
      <c r="Z28" s="60">
        <v>-10231106</v>
      </c>
      <c r="AA28" s="61">
        <f t="shared" si="16"/>
        <v>256133904</v>
      </c>
      <c r="AB28" s="62">
        <f t="shared" si="9"/>
        <v>-3.8410097482398306E-2</v>
      </c>
      <c r="AC28" s="63">
        <f t="shared" si="10"/>
        <v>1.8481252087081939E-2</v>
      </c>
      <c r="AD28" s="58">
        <v>7896230</v>
      </c>
      <c r="AE28" s="63">
        <f t="shared" si="11"/>
        <v>2.9361772318238312E-5</v>
      </c>
      <c r="AF28" s="58">
        <v>12545</v>
      </c>
      <c r="AG28" s="58">
        <v>427256225</v>
      </c>
      <c r="AH28" s="60">
        <v>-6431184</v>
      </c>
      <c r="AI28" s="61">
        <v>420825041</v>
      </c>
      <c r="AJ28" s="62">
        <f t="shared" si="12"/>
        <v>-1.5052288588656608E-2</v>
      </c>
      <c r="AK28" s="58">
        <v>0</v>
      </c>
      <c r="AL28" s="58">
        <v>0</v>
      </c>
      <c r="AM28" s="25">
        <v>0</v>
      </c>
      <c r="AN28" s="64"/>
    </row>
    <row r="29" spans="1:40" x14ac:dyDescent="0.2">
      <c r="A29" s="55" t="s">
        <v>59</v>
      </c>
      <c r="B29" s="56" t="s">
        <v>58</v>
      </c>
      <c r="C29" s="24">
        <v>3</v>
      </c>
      <c r="D29" s="24"/>
      <c r="E29" s="57">
        <f t="shared" si="0"/>
        <v>3.3037341554340752E-2</v>
      </c>
      <c r="F29" s="58">
        <v>12896637</v>
      </c>
      <c r="G29" s="59">
        <f t="shared" si="1"/>
        <v>2.4665501975163228E-3</v>
      </c>
      <c r="H29" s="73">
        <v>962856</v>
      </c>
      <c r="I29" s="59">
        <f t="shared" si="2"/>
        <v>3.7433127504244682E-4</v>
      </c>
      <c r="J29" s="58">
        <v>146126</v>
      </c>
      <c r="K29" s="60">
        <v>919</v>
      </c>
      <c r="L29" s="61">
        <f t="shared" si="13"/>
        <v>147045</v>
      </c>
      <c r="M29" s="62">
        <f t="shared" si="3"/>
        <v>6.2890929745562053E-3</v>
      </c>
      <c r="N29" s="63">
        <f t="shared" si="4"/>
        <v>0.27965875946006791</v>
      </c>
      <c r="O29" s="58">
        <v>109169120</v>
      </c>
      <c r="P29" s="60">
        <v>3521584</v>
      </c>
      <c r="Q29" s="61">
        <f t="shared" si="14"/>
        <v>112690704</v>
      </c>
      <c r="R29" s="62">
        <f t="shared" si="5"/>
        <v>3.2258059788335749E-2</v>
      </c>
      <c r="S29" s="63">
        <f t="shared" si="6"/>
        <v>1.2111291844599397E-2</v>
      </c>
      <c r="T29" s="58">
        <v>4727830</v>
      </c>
      <c r="U29" s="60">
        <v>-96486</v>
      </c>
      <c r="V29" s="61">
        <f t="shared" si="15"/>
        <v>4631344</v>
      </c>
      <c r="W29" s="62">
        <f t="shared" si="7"/>
        <v>-2.040809419966454E-2</v>
      </c>
      <c r="X29" s="63">
        <f t="shared" si="8"/>
        <v>0.64645091972648128</v>
      </c>
      <c r="Y29" s="58">
        <v>252352110</v>
      </c>
      <c r="Z29" s="60">
        <v>-10094084</v>
      </c>
      <c r="AA29" s="61">
        <f t="shared" si="16"/>
        <v>242258026</v>
      </c>
      <c r="AB29" s="62">
        <f t="shared" si="9"/>
        <v>-3.9999998414913196E-2</v>
      </c>
      <c r="AC29" s="63">
        <f t="shared" si="10"/>
        <v>2.5878314197875792E-2</v>
      </c>
      <c r="AD29" s="58">
        <v>10102000</v>
      </c>
      <c r="AE29" s="63">
        <f t="shared" si="11"/>
        <v>2.2491744076158132E-5</v>
      </c>
      <c r="AF29" s="58">
        <v>8780</v>
      </c>
      <c r="AG29" s="58">
        <v>390365459</v>
      </c>
      <c r="AH29" s="60">
        <v>-6668067</v>
      </c>
      <c r="AI29" s="61">
        <v>383697392</v>
      </c>
      <c r="AJ29" s="62">
        <f t="shared" si="12"/>
        <v>-1.7081600962035936E-2</v>
      </c>
      <c r="AK29" s="58">
        <v>0</v>
      </c>
      <c r="AL29" s="58">
        <v>0</v>
      </c>
      <c r="AM29" s="25">
        <v>0</v>
      </c>
      <c r="AN29" s="64"/>
    </row>
    <row r="30" spans="1:40" x14ac:dyDescent="0.2">
      <c r="A30" s="55" t="s">
        <v>61</v>
      </c>
      <c r="B30" s="56" t="s">
        <v>60</v>
      </c>
      <c r="C30" s="24">
        <v>3</v>
      </c>
      <c r="D30" s="24"/>
      <c r="E30" s="57">
        <f t="shared" si="0"/>
        <v>3.5560483776341759E-2</v>
      </c>
      <c r="F30" s="58">
        <v>38427109</v>
      </c>
      <c r="G30" s="59">
        <f t="shared" si="1"/>
        <v>4.8040941841232046E-3</v>
      </c>
      <c r="H30" s="73">
        <v>5191365</v>
      </c>
      <c r="I30" s="59">
        <f t="shared" si="2"/>
        <v>9.3708600365917795E-4</v>
      </c>
      <c r="J30" s="58">
        <v>1012627</v>
      </c>
      <c r="K30" s="60">
        <v>6368</v>
      </c>
      <c r="L30" s="61">
        <f t="shared" si="13"/>
        <v>1018995</v>
      </c>
      <c r="M30" s="62">
        <f t="shared" si="3"/>
        <v>6.288593924515147E-3</v>
      </c>
      <c r="N30" s="63">
        <f t="shared" si="4"/>
        <v>0.229040160209635</v>
      </c>
      <c r="O30" s="58">
        <v>247503697</v>
      </c>
      <c r="P30" s="60">
        <v>3711190</v>
      </c>
      <c r="Q30" s="61">
        <f t="shared" si="14"/>
        <v>251214887</v>
      </c>
      <c r="R30" s="62">
        <f t="shared" si="5"/>
        <v>1.499448309250912E-2</v>
      </c>
      <c r="S30" s="63">
        <f t="shared" si="6"/>
        <v>2.0651233143380687E-2</v>
      </c>
      <c r="T30" s="58">
        <v>22315984</v>
      </c>
      <c r="U30" s="60">
        <v>50952</v>
      </c>
      <c r="V30" s="61">
        <f t="shared" si="15"/>
        <v>22366936</v>
      </c>
      <c r="W30" s="62">
        <f t="shared" si="7"/>
        <v>2.2832065124262502E-3</v>
      </c>
      <c r="X30" s="63">
        <f t="shared" si="8"/>
        <v>0.67011752141593683</v>
      </c>
      <c r="Y30" s="58">
        <v>724137478</v>
      </c>
      <c r="Z30" s="60">
        <v>-12767306</v>
      </c>
      <c r="AA30" s="61">
        <f t="shared" si="16"/>
        <v>711370172</v>
      </c>
      <c r="AB30" s="62">
        <f t="shared" si="9"/>
        <v>-1.7631052649369986E-2</v>
      </c>
      <c r="AC30" s="63">
        <f t="shared" si="10"/>
        <v>3.8889421266923317E-2</v>
      </c>
      <c r="AD30" s="58">
        <v>42024401</v>
      </c>
      <c r="AE30" s="63">
        <f t="shared" si="11"/>
        <v>0</v>
      </c>
      <c r="AF30" s="58">
        <v>0</v>
      </c>
      <c r="AG30" s="58">
        <v>1080612661</v>
      </c>
      <c r="AH30" s="60">
        <v>-8998796</v>
      </c>
      <c r="AI30" s="61">
        <v>1071613865</v>
      </c>
      <c r="AJ30" s="62">
        <f t="shared" si="12"/>
        <v>-8.3274945082287902E-3</v>
      </c>
      <c r="AK30" s="58">
        <v>12874006</v>
      </c>
      <c r="AL30" s="58">
        <v>1292052</v>
      </c>
      <c r="AM30" s="25">
        <v>0</v>
      </c>
      <c r="AN30" s="64"/>
    </row>
    <row r="31" spans="1:40" x14ac:dyDescent="0.2">
      <c r="A31" s="55" t="s">
        <v>63</v>
      </c>
      <c r="B31" s="56" t="s">
        <v>62</v>
      </c>
      <c r="C31" s="24">
        <v>3</v>
      </c>
      <c r="D31" s="24"/>
      <c r="E31" s="57">
        <f t="shared" si="0"/>
        <v>4.3636207391453012E-2</v>
      </c>
      <c r="F31" s="58">
        <v>27045555</v>
      </c>
      <c r="G31" s="59">
        <f t="shared" si="1"/>
        <v>9.9146043795932479E-3</v>
      </c>
      <c r="H31" s="73">
        <v>6145034</v>
      </c>
      <c r="I31" s="59">
        <f t="shared" si="2"/>
        <v>1.516956570891333E-2</v>
      </c>
      <c r="J31" s="58">
        <v>9402039</v>
      </c>
      <c r="K31" s="60">
        <v>59132</v>
      </c>
      <c r="L31" s="61">
        <f t="shared" si="13"/>
        <v>9461171</v>
      </c>
      <c r="M31" s="62">
        <f t="shared" si="3"/>
        <v>6.2892740606585442E-3</v>
      </c>
      <c r="N31" s="63">
        <f t="shared" si="4"/>
        <v>0.20258101522883196</v>
      </c>
      <c r="O31" s="58">
        <v>125558941</v>
      </c>
      <c r="P31" s="60">
        <v>1325918</v>
      </c>
      <c r="Q31" s="61">
        <f t="shared" si="14"/>
        <v>126884859</v>
      </c>
      <c r="R31" s="62">
        <f t="shared" si="5"/>
        <v>1.0560124109361515E-2</v>
      </c>
      <c r="S31" s="63">
        <f t="shared" si="6"/>
        <v>4.7583006431785285E-2</v>
      </c>
      <c r="T31" s="58">
        <v>29491766</v>
      </c>
      <c r="U31" s="60">
        <v>0</v>
      </c>
      <c r="V31" s="61">
        <f t="shared" si="15"/>
        <v>29491766</v>
      </c>
      <c r="W31" s="62">
        <f t="shared" si="7"/>
        <v>0</v>
      </c>
      <c r="X31" s="63">
        <f t="shared" si="8"/>
        <v>0.6517458219668818</v>
      </c>
      <c r="Y31" s="58">
        <v>403949576</v>
      </c>
      <c r="Z31" s="60">
        <v>-5269482</v>
      </c>
      <c r="AA31" s="61">
        <f t="shared" si="16"/>
        <v>398680094</v>
      </c>
      <c r="AB31" s="62">
        <f t="shared" si="9"/>
        <v>-1.3044900435791026E-2</v>
      </c>
      <c r="AC31" s="63">
        <f t="shared" si="10"/>
        <v>2.9369778892541366E-2</v>
      </c>
      <c r="AD31" s="58">
        <v>18203277</v>
      </c>
      <c r="AE31" s="63">
        <f t="shared" si="11"/>
        <v>0</v>
      </c>
      <c r="AF31" s="58">
        <v>0</v>
      </c>
      <c r="AG31" s="58">
        <v>619796188</v>
      </c>
      <c r="AH31" s="60">
        <v>-3884432</v>
      </c>
      <c r="AI31" s="61">
        <v>615911756</v>
      </c>
      <c r="AJ31" s="62">
        <f t="shared" si="12"/>
        <v>-6.2672731378593119E-3</v>
      </c>
      <c r="AK31" s="58">
        <v>0</v>
      </c>
      <c r="AL31" s="58">
        <v>0</v>
      </c>
      <c r="AM31" s="25">
        <v>0</v>
      </c>
      <c r="AN31" s="64"/>
    </row>
    <row r="32" spans="1:40" x14ac:dyDescent="0.2">
      <c r="A32" s="55" t="s">
        <v>65</v>
      </c>
      <c r="B32" s="56" t="s">
        <v>64</v>
      </c>
      <c r="C32" s="24">
        <v>3</v>
      </c>
      <c r="D32" s="24"/>
      <c r="E32" s="57">
        <f t="shared" si="0"/>
        <v>3.1032420824439192E-2</v>
      </c>
      <c r="F32" s="58">
        <v>19556789</v>
      </c>
      <c r="G32" s="59">
        <f t="shared" si="1"/>
        <v>8.3277590631641255E-3</v>
      </c>
      <c r="H32" s="73">
        <v>5248196</v>
      </c>
      <c r="I32" s="59">
        <f t="shared" si="2"/>
        <v>1.2957228309961936E-2</v>
      </c>
      <c r="J32" s="58">
        <v>8165711</v>
      </c>
      <c r="K32" s="60">
        <v>51357</v>
      </c>
      <c r="L32" s="61">
        <f t="shared" si="13"/>
        <v>8217068</v>
      </c>
      <c r="M32" s="62">
        <f t="shared" si="3"/>
        <v>6.2893482269945631E-3</v>
      </c>
      <c r="N32" s="63">
        <f t="shared" si="4"/>
        <v>0.18723126842749371</v>
      </c>
      <c r="O32" s="58">
        <v>117994095</v>
      </c>
      <c r="P32" s="60">
        <v>1242044</v>
      </c>
      <c r="Q32" s="61">
        <f t="shared" si="14"/>
        <v>119236139</v>
      </c>
      <c r="R32" s="62">
        <f t="shared" si="5"/>
        <v>1.0526323372368761E-2</v>
      </c>
      <c r="S32" s="63">
        <f t="shared" si="6"/>
        <v>2.8302268249596061E-2</v>
      </c>
      <c r="T32" s="58">
        <v>17836233</v>
      </c>
      <c r="U32" s="60">
        <v>0</v>
      </c>
      <c r="V32" s="61">
        <f t="shared" si="15"/>
        <v>17836233</v>
      </c>
      <c r="W32" s="62">
        <f t="shared" si="7"/>
        <v>0</v>
      </c>
      <c r="X32" s="63">
        <f t="shared" si="8"/>
        <v>0.69368593085521846</v>
      </c>
      <c r="Y32" s="58">
        <v>437164392</v>
      </c>
      <c r="Z32" s="60">
        <v>-4255979</v>
      </c>
      <c r="AA32" s="61">
        <f t="shared" si="16"/>
        <v>432908413</v>
      </c>
      <c r="AB32" s="62">
        <f t="shared" si="9"/>
        <v>-9.7354200796848072E-3</v>
      </c>
      <c r="AC32" s="63">
        <f t="shared" si="10"/>
        <v>3.8463124270126471E-2</v>
      </c>
      <c r="AD32" s="58">
        <v>24239656</v>
      </c>
      <c r="AE32" s="63">
        <f t="shared" si="11"/>
        <v>0</v>
      </c>
      <c r="AF32" s="58">
        <v>0</v>
      </c>
      <c r="AG32" s="58">
        <v>630205072</v>
      </c>
      <c r="AH32" s="60">
        <v>-2962578</v>
      </c>
      <c r="AI32" s="61">
        <v>627242494</v>
      </c>
      <c r="AJ32" s="62">
        <f t="shared" si="12"/>
        <v>-4.700974542458141E-3</v>
      </c>
      <c r="AK32" s="58">
        <v>0</v>
      </c>
      <c r="AL32" s="58">
        <v>0</v>
      </c>
      <c r="AM32" s="25">
        <v>0</v>
      </c>
      <c r="AN32" s="64"/>
    </row>
    <row r="33" spans="1:40" x14ac:dyDescent="0.2">
      <c r="A33" s="55" t="s">
        <v>67</v>
      </c>
      <c r="B33" s="56" t="s">
        <v>66</v>
      </c>
      <c r="C33" s="24">
        <v>3</v>
      </c>
      <c r="D33" s="24"/>
      <c r="E33" s="57">
        <f t="shared" si="0"/>
        <v>4.9854727687778107E-2</v>
      </c>
      <c r="F33" s="58">
        <v>76452760</v>
      </c>
      <c r="G33" s="59">
        <f t="shared" si="1"/>
        <v>2.1113712022516377E-2</v>
      </c>
      <c r="H33" s="73">
        <v>32378104</v>
      </c>
      <c r="I33" s="59">
        <f t="shared" si="2"/>
        <v>1.577802651088455E-2</v>
      </c>
      <c r="J33" s="58">
        <v>24195773</v>
      </c>
      <c r="K33" s="60">
        <v>152175</v>
      </c>
      <c r="L33" s="61">
        <f t="shared" si="13"/>
        <v>24347948</v>
      </c>
      <c r="M33" s="62">
        <f t="shared" si="3"/>
        <v>6.2893216926774775E-3</v>
      </c>
      <c r="N33" s="63">
        <f t="shared" si="4"/>
        <v>0.24178777364970683</v>
      </c>
      <c r="O33" s="58">
        <v>370784146</v>
      </c>
      <c r="P33" s="60">
        <v>7837174</v>
      </c>
      <c r="Q33" s="61">
        <f t="shared" si="14"/>
        <v>378621320</v>
      </c>
      <c r="R33" s="62">
        <f t="shared" si="5"/>
        <v>2.1136755938858293E-2</v>
      </c>
      <c r="S33" s="63">
        <f t="shared" si="6"/>
        <v>4.0310855783231091E-2</v>
      </c>
      <c r="T33" s="58">
        <v>61817130</v>
      </c>
      <c r="U33" s="60">
        <v>0</v>
      </c>
      <c r="V33" s="61">
        <f t="shared" si="15"/>
        <v>61817130</v>
      </c>
      <c r="W33" s="62">
        <f t="shared" si="7"/>
        <v>0</v>
      </c>
      <c r="X33" s="63">
        <f t="shared" si="8"/>
        <v>0.58870965463272051</v>
      </c>
      <c r="Y33" s="58">
        <v>902792574</v>
      </c>
      <c r="Z33" s="60">
        <v>-11989571</v>
      </c>
      <c r="AA33" s="61">
        <f t="shared" si="16"/>
        <v>890803003</v>
      </c>
      <c r="AB33" s="62">
        <f t="shared" si="9"/>
        <v>-1.3280537905709445E-2</v>
      </c>
      <c r="AC33" s="63">
        <f t="shared" si="10"/>
        <v>4.1727996826481942E-2</v>
      </c>
      <c r="AD33" s="58">
        <v>63990331</v>
      </c>
      <c r="AE33" s="63">
        <f t="shared" si="11"/>
        <v>7.1725288668064377E-4</v>
      </c>
      <c r="AF33" s="58">
        <v>1099915</v>
      </c>
      <c r="AG33" s="58">
        <v>1533510733</v>
      </c>
      <c r="AH33" s="60">
        <v>-4000222</v>
      </c>
      <c r="AI33" s="61">
        <v>1529510511</v>
      </c>
      <c r="AJ33" s="62">
        <f t="shared" si="12"/>
        <v>-2.6085386387706489E-3</v>
      </c>
      <c r="AK33" s="58">
        <v>4249655</v>
      </c>
      <c r="AL33" s="58">
        <v>15683875</v>
      </c>
      <c r="AM33" s="25">
        <v>544655</v>
      </c>
      <c r="AN33" s="64"/>
    </row>
    <row r="34" spans="1:40" x14ac:dyDescent="0.2">
      <c r="A34" s="55" t="s">
        <v>69</v>
      </c>
      <c r="B34" s="56" t="s">
        <v>68</v>
      </c>
      <c r="C34" s="24">
        <v>3</v>
      </c>
      <c r="D34" s="24"/>
      <c r="E34" s="57">
        <f t="shared" si="0"/>
        <v>3.2231690890164248E-2</v>
      </c>
      <c r="F34" s="58">
        <v>33133204</v>
      </c>
      <c r="G34" s="59">
        <f t="shared" si="1"/>
        <v>7.0821002563836088E-3</v>
      </c>
      <c r="H34" s="73">
        <v>7280185</v>
      </c>
      <c r="I34" s="59">
        <f t="shared" si="2"/>
        <v>1.1041442352759294E-2</v>
      </c>
      <c r="J34" s="58">
        <v>11350269</v>
      </c>
      <c r="K34" s="60">
        <v>71386</v>
      </c>
      <c r="L34" s="61">
        <f t="shared" si="13"/>
        <v>11421655</v>
      </c>
      <c r="M34" s="62">
        <f t="shared" si="3"/>
        <v>6.2893663577488776E-3</v>
      </c>
      <c r="N34" s="63">
        <f t="shared" si="4"/>
        <v>0.20127985008244026</v>
      </c>
      <c r="O34" s="58">
        <v>206909602</v>
      </c>
      <c r="P34" s="60">
        <v>6649617</v>
      </c>
      <c r="Q34" s="61">
        <f t="shared" si="14"/>
        <v>213559219</v>
      </c>
      <c r="R34" s="62">
        <f t="shared" si="5"/>
        <v>3.2137788366148418E-2</v>
      </c>
      <c r="S34" s="63">
        <f t="shared" si="6"/>
        <v>1.1574150622837282E-2</v>
      </c>
      <c r="T34" s="58">
        <v>11897877</v>
      </c>
      <c r="U34" s="60">
        <v>22597</v>
      </c>
      <c r="V34" s="61">
        <f t="shared" si="15"/>
        <v>11920474</v>
      </c>
      <c r="W34" s="62">
        <f t="shared" si="7"/>
        <v>1.8992463949660935E-3</v>
      </c>
      <c r="X34" s="63">
        <f t="shared" si="8"/>
        <v>0.70497791893246853</v>
      </c>
      <c r="Y34" s="58">
        <v>724695992</v>
      </c>
      <c r="Z34" s="60">
        <v>-1656092</v>
      </c>
      <c r="AA34" s="61">
        <f t="shared" si="16"/>
        <v>723039900</v>
      </c>
      <c r="AB34" s="62">
        <f t="shared" si="9"/>
        <v>-2.2852230704761508E-3</v>
      </c>
      <c r="AC34" s="63">
        <f t="shared" si="10"/>
        <v>3.1812846862946768E-2</v>
      </c>
      <c r="AD34" s="58">
        <v>32702645</v>
      </c>
      <c r="AE34" s="63">
        <f t="shared" si="11"/>
        <v>0</v>
      </c>
      <c r="AF34" s="58">
        <v>0</v>
      </c>
      <c r="AG34" s="58">
        <v>1027969774</v>
      </c>
      <c r="AH34" s="60">
        <v>5087508</v>
      </c>
      <c r="AI34" s="61">
        <v>1033057282</v>
      </c>
      <c r="AJ34" s="62">
        <f t="shared" si="12"/>
        <v>4.9490832597184906E-3</v>
      </c>
      <c r="AK34" s="58">
        <v>0</v>
      </c>
      <c r="AL34" s="58">
        <v>0</v>
      </c>
      <c r="AM34" s="25">
        <v>0</v>
      </c>
      <c r="AN34" s="64"/>
    </row>
    <row r="35" spans="1:40" x14ac:dyDescent="0.2">
      <c r="A35" s="55" t="s">
        <v>71</v>
      </c>
      <c r="B35" s="56" t="s">
        <v>70</v>
      </c>
      <c r="C35" s="24">
        <v>3</v>
      </c>
      <c r="D35" s="24"/>
      <c r="E35" s="57">
        <f t="shared" si="0"/>
        <v>1.1302491737838679E-2</v>
      </c>
      <c r="F35" s="58">
        <v>11630751</v>
      </c>
      <c r="G35" s="59">
        <f t="shared" si="1"/>
        <v>1.6500976682134811E-2</v>
      </c>
      <c r="H35" s="73">
        <v>16980216</v>
      </c>
      <c r="I35" s="59">
        <f t="shared" si="2"/>
        <v>2.347466328834619E-2</v>
      </c>
      <c r="J35" s="58">
        <v>24156440</v>
      </c>
      <c r="K35" s="60">
        <v>151927</v>
      </c>
      <c r="L35" s="61">
        <f t="shared" si="13"/>
        <v>24308367</v>
      </c>
      <c r="M35" s="62">
        <f t="shared" si="3"/>
        <v>6.2892959393023142E-3</v>
      </c>
      <c r="N35" s="63">
        <f t="shared" si="4"/>
        <v>0.75407170608195173</v>
      </c>
      <c r="O35" s="58">
        <v>775972277</v>
      </c>
      <c r="P35" s="60">
        <v>33736593</v>
      </c>
      <c r="Q35" s="61">
        <f t="shared" si="14"/>
        <v>809708870</v>
      </c>
      <c r="R35" s="62">
        <f t="shared" si="5"/>
        <v>4.3476544201333622E-2</v>
      </c>
      <c r="S35" s="63">
        <f t="shared" si="6"/>
        <v>9.5299659599870898E-2</v>
      </c>
      <c r="T35" s="58">
        <v>98067456</v>
      </c>
      <c r="U35" s="60">
        <v>0</v>
      </c>
      <c r="V35" s="61">
        <f t="shared" si="15"/>
        <v>98067456</v>
      </c>
      <c r="W35" s="62">
        <f t="shared" si="7"/>
        <v>0</v>
      </c>
      <c r="X35" s="63">
        <f t="shared" si="8"/>
        <v>9.4048227065104198E-2</v>
      </c>
      <c r="Y35" s="58">
        <v>96779678</v>
      </c>
      <c r="Z35" s="60">
        <v>0</v>
      </c>
      <c r="AA35" s="61">
        <f t="shared" si="16"/>
        <v>96779678</v>
      </c>
      <c r="AB35" s="62">
        <f t="shared" si="9"/>
        <v>0</v>
      </c>
      <c r="AC35" s="63">
        <f t="shared" si="10"/>
        <v>5.2262534608269002E-3</v>
      </c>
      <c r="AD35" s="58">
        <v>5378040</v>
      </c>
      <c r="AE35" s="63">
        <f t="shared" si="11"/>
        <v>7.6022083926577044E-5</v>
      </c>
      <c r="AF35" s="58">
        <v>78230</v>
      </c>
      <c r="AG35" s="58">
        <v>1029043088</v>
      </c>
      <c r="AH35" s="60">
        <v>33888520</v>
      </c>
      <c r="AI35" s="61">
        <v>1062931608</v>
      </c>
      <c r="AJ35" s="62">
        <f t="shared" si="12"/>
        <v>3.2932070964942918E-2</v>
      </c>
      <c r="AK35" s="58">
        <v>30622</v>
      </c>
      <c r="AL35" s="58">
        <v>824799</v>
      </c>
      <c r="AM35" s="25">
        <v>0</v>
      </c>
      <c r="AN35" s="64"/>
    </row>
    <row r="36" spans="1:40" x14ac:dyDescent="0.2">
      <c r="A36" s="55" t="s">
        <v>73</v>
      </c>
      <c r="B36" s="56" t="s">
        <v>72</v>
      </c>
      <c r="C36" s="24">
        <v>3</v>
      </c>
      <c r="D36" s="24"/>
      <c r="E36" s="57">
        <f t="shared" si="0"/>
        <v>5.3059899007033902E-2</v>
      </c>
      <c r="F36" s="58">
        <v>22574493</v>
      </c>
      <c r="G36" s="59">
        <f t="shared" si="1"/>
        <v>1.8707471976528285E-2</v>
      </c>
      <c r="H36" s="73">
        <v>7959150</v>
      </c>
      <c r="I36" s="59">
        <f t="shared" si="2"/>
        <v>2.8495046724268454E-2</v>
      </c>
      <c r="J36" s="58">
        <v>12123303</v>
      </c>
      <c r="K36" s="60">
        <v>76247</v>
      </c>
      <c r="L36" s="61">
        <f t="shared" si="13"/>
        <v>12199550</v>
      </c>
      <c r="M36" s="62">
        <f t="shared" si="3"/>
        <v>6.2892926127475325E-3</v>
      </c>
      <c r="N36" s="63">
        <f t="shared" si="4"/>
        <v>0.33927650376682267</v>
      </c>
      <c r="O36" s="58">
        <v>144346205</v>
      </c>
      <c r="P36" s="60">
        <v>6275922</v>
      </c>
      <c r="Q36" s="61">
        <f t="shared" si="14"/>
        <v>150622127</v>
      </c>
      <c r="R36" s="62">
        <f t="shared" si="5"/>
        <v>4.347826117077342E-2</v>
      </c>
      <c r="S36" s="63">
        <f t="shared" si="6"/>
        <v>4.7845003305606058E-2</v>
      </c>
      <c r="T36" s="58">
        <v>20355800</v>
      </c>
      <c r="U36" s="60">
        <v>0</v>
      </c>
      <c r="V36" s="61">
        <f t="shared" si="15"/>
        <v>20355800</v>
      </c>
      <c r="W36" s="62">
        <f t="shared" si="7"/>
        <v>0</v>
      </c>
      <c r="X36" s="63">
        <f t="shared" si="8"/>
        <v>0.49593630785009207</v>
      </c>
      <c r="Y36" s="58">
        <v>210997588</v>
      </c>
      <c r="Z36" s="60">
        <v>0</v>
      </c>
      <c r="AA36" s="61">
        <f t="shared" si="16"/>
        <v>210997588</v>
      </c>
      <c r="AB36" s="62">
        <f t="shared" si="9"/>
        <v>0</v>
      </c>
      <c r="AC36" s="63">
        <f t="shared" si="10"/>
        <v>1.6679767369648515E-2</v>
      </c>
      <c r="AD36" s="58">
        <v>7096457</v>
      </c>
      <c r="AE36" s="63">
        <f t="shared" si="11"/>
        <v>0</v>
      </c>
      <c r="AF36" s="58">
        <v>0</v>
      </c>
      <c r="AG36" s="58">
        <v>425452996</v>
      </c>
      <c r="AH36" s="60">
        <v>6352169</v>
      </c>
      <c r="AI36" s="61">
        <v>431805165</v>
      </c>
      <c r="AJ36" s="62">
        <f t="shared" si="12"/>
        <v>1.4930366126743646E-2</v>
      </c>
      <c r="AK36" s="58">
        <v>0</v>
      </c>
      <c r="AL36" s="58">
        <v>0</v>
      </c>
      <c r="AM36" s="25">
        <v>0</v>
      </c>
      <c r="AN36" s="64"/>
    </row>
    <row r="37" spans="1:40" x14ac:dyDescent="0.2">
      <c r="A37" s="55" t="s">
        <v>75</v>
      </c>
      <c r="B37" s="56" t="s">
        <v>74</v>
      </c>
      <c r="C37" s="24">
        <v>3</v>
      </c>
      <c r="D37" s="24"/>
      <c r="E37" s="57">
        <f t="shared" si="0"/>
        <v>8.116434873627551E-2</v>
      </c>
      <c r="F37" s="58">
        <v>56514896</v>
      </c>
      <c r="G37" s="59">
        <f t="shared" si="1"/>
        <v>1.0287362808570882E-2</v>
      </c>
      <c r="H37" s="73">
        <v>7163111</v>
      </c>
      <c r="I37" s="59">
        <f t="shared" si="2"/>
        <v>3.1779996210868112E-2</v>
      </c>
      <c r="J37" s="58">
        <v>22128474</v>
      </c>
      <c r="K37" s="60">
        <v>139173</v>
      </c>
      <c r="L37" s="61">
        <f t="shared" si="13"/>
        <v>22267647</v>
      </c>
      <c r="M37" s="62">
        <f t="shared" si="3"/>
        <v>6.289317555290979E-3</v>
      </c>
      <c r="N37" s="63">
        <f t="shared" si="4"/>
        <v>0.60572335217474205</v>
      </c>
      <c r="O37" s="58">
        <v>421766364</v>
      </c>
      <c r="P37" s="60">
        <v>18110849</v>
      </c>
      <c r="Q37" s="61">
        <f t="shared" si="14"/>
        <v>439877213</v>
      </c>
      <c r="R37" s="62">
        <f t="shared" si="5"/>
        <v>4.2940477349208438E-2</v>
      </c>
      <c r="S37" s="63">
        <f t="shared" si="6"/>
        <v>7.5909767890058155E-2</v>
      </c>
      <c r="T37" s="58">
        <v>52856121</v>
      </c>
      <c r="U37" s="60">
        <v>0</v>
      </c>
      <c r="V37" s="61">
        <f t="shared" si="15"/>
        <v>52856121</v>
      </c>
      <c r="W37" s="62">
        <f t="shared" si="7"/>
        <v>0</v>
      </c>
      <c r="X37" s="63">
        <f t="shared" si="8"/>
        <v>0.18606399722513495</v>
      </c>
      <c r="Y37" s="58">
        <v>129556728</v>
      </c>
      <c r="Z37" s="60">
        <v>-15522</v>
      </c>
      <c r="AA37" s="61">
        <f t="shared" si="16"/>
        <v>129541206</v>
      </c>
      <c r="AB37" s="62">
        <f t="shared" si="9"/>
        <v>-1.1980852125255895E-4</v>
      </c>
      <c r="AC37" s="63">
        <f t="shared" si="10"/>
        <v>9.0711749543503726E-3</v>
      </c>
      <c r="AD37" s="58">
        <v>6316277</v>
      </c>
      <c r="AE37" s="63">
        <f t="shared" si="11"/>
        <v>0</v>
      </c>
      <c r="AF37" s="58">
        <v>0</v>
      </c>
      <c r="AG37" s="58">
        <v>696301971</v>
      </c>
      <c r="AH37" s="60">
        <v>18234500</v>
      </c>
      <c r="AI37" s="61">
        <v>714536471</v>
      </c>
      <c r="AJ37" s="62">
        <f t="shared" si="12"/>
        <v>2.6187632319656325E-2</v>
      </c>
      <c r="AK37" s="58">
        <v>512624</v>
      </c>
      <c r="AL37" s="58">
        <v>341791</v>
      </c>
      <c r="AM37" s="25">
        <v>0</v>
      </c>
      <c r="AN37" s="64"/>
    </row>
    <row r="38" spans="1:40" x14ac:dyDescent="0.2">
      <c r="A38" s="55" t="s">
        <v>77</v>
      </c>
      <c r="B38" s="56" t="s">
        <v>76</v>
      </c>
      <c r="C38" s="24">
        <v>3</v>
      </c>
      <c r="D38" s="24"/>
      <c r="E38" s="57">
        <f t="shared" si="0"/>
        <v>1.825830571647917E-2</v>
      </c>
      <c r="F38" s="58">
        <v>17936862</v>
      </c>
      <c r="G38" s="59">
        <f t="shared" si="1"/>
        <v>9.2083756017329651E-3</v>
      </c>
      <c r="H38" s="73">
        <v>9046259</v>
      </c>
      <c r="I38" s="59">
        <f t="shared" si="2"/>
        <v>1.5664210788084314E-2</v>
      </c>
      <c r="J38" s="58">
        <v>15388437</v>
      </c>
      <c r="K38" s="60">
        <v>96783</v>
      </c>
      <c r="L38" s="61">
        <f t="shared" si="13"/>
        <v>15485220</v>
      </c>
      <c r="M38" s="62">
        <f t="shared" si="3"/>
        <v>6.2893326983110764E-3</v>
      </c>
      <c r="N38" s="63">
        <f t="shared" si="4"/>
        <v>0.64093993984238462</v>
      </c>
      <c r="O38" s="58">
        <v>629655973</v>
      </c>
      <c r="P38" s="60">
        <v>27350814</v>
      </c>
      <c r="Q38" s="61">
        <f t="shared" si="14"/>
        <v>657006787</v>
      </c>
      <c r="R38" s="62">
        <f t="shared" si="5"/>
        <v>4.3437710706827518E-2</v>
      </c>
      <c r="S38" s="63">
        <f t="shared" si="6"/>
        <v>1.7927882502797567E-2</v>
      </c>
      <c r="T38" s="58">
        <v>17612256</v>
      </c>
      <c r="U38" s="60">
        <v>0</v>
      </c>
      <c r="V38" s="61">
        <f t="shared" si="15"/>
        <v>17612256</v>
      </c>
      <c r="W38" s="62">
        <f t="shared" si="7"/>
        <v>0</v>
      </c>
      <c r="X38" s="63">
        <f t="shared" si="8"/>
        <v>0.28581783371220243</v>
      </c>
      <c r="Y38" s="58">
        <v>280785913</v>
      </c>
      <c r="Z38" s="60">
        <v>-183589</v>
      </c>
      <c r="AA38" s="61">
        <f t="shared" si="16"/>
        <v>280602324</v>
      </c>
      <c r="AB38" s="62">
        <f t="shared" si="9"/>
        <v>-6.5383978148504912E-4</v>
      </c>
      <c r="AC38" s="63">
        <f t="shared" si="10"/>
        <v>1.175126300411947E-2</v>
      </c>
      <c r="AD38" s="58">
        <v>11544378</v>
      </c>
      <c r="AE38" s="63">
        <f t="shared" si="11"/>
        <v>4.3218883219945194E-4</v>
      </c>
      <c r="AF38" s="58">
        <v>424580</v>
      </c>
      <c r="AG38" s="58">
        <v>982394658</v>
      </c>
      <c r="AH38" s="60">
        <v>27264008</v>
      </c>
      <c r="AI38" s="61">
        <v>1009658666</v>
      </c>
      <c r="AJ38" s="62">
        <f t="shared" si="12"/>
        <v>2.7752602050488757E-2</v>
      </c>
      <c r="AK38" s="58">
        <v>0</v>
      </c>
      <c r="AL38" s="58">
        <v>0</v>
      </c>
      <c r="AM38" s="25">
        <v>0</v>
      </c>
      <c r="AN38" s="64"/>
    </row>
    <row r="39" spans="1:40" x14ac:dyDescent="0.2">
      <c r="A39" s="55" t="s">
        <v>79</v>
      </c>
      <c r="B39" s="56" t="s">
        <v>78</v>
      </c>
      <c r="C39" s="24">
        <v>3</v>
      </c>
      <c r="D39" s="24"/>
      <c r="E39" s="57">
        <f t="shared" si="0"/>
        <v>3.108057966302007E-2</v>
      </c>
      <c r="F39" s="58">
        <v>17073784</v>
      </c>
      <c r="G39" s="59">
        <f t="shared" si="1"/>
        <v>1.4307636360204804E-2</v>
      </c>
      <c r="H39" s="73">
        <v>7859747</v>
      </c>
      <c r="I39" s="59">
        <f t="shared" si="2"/>
        <v>2.5850671700709039E-3</v>
      </c>
      <c r="J39" s="58">
        <v>1420079</v>
      </c>
      <c r="K39" s="60">
        <v>8931</v>
      </c>
      <c r="L39" s="61">
        <f t="shared" si="13"/>
        <v>1429010</v>
      </c>
      <c r="M39" s="62">
        <f t="shared" si="3"/>
        <v>6.2890867339070577E-3</v>
      </c>
      <c r="N39" s="63">
        <f t="shared" si="4"/>
        <v>0.3587590047989721</v>
      </c>
      <c r="O39" s="58">
        <v>197080422</v>
      </c>
      <c r="P39" s="60">
        <v>8531545</v>
      </c>
      <c r="Q39" s="61">
        <f t="shared" si="14"/>
        <v>205611967</v>
      </c>
      <c r="R39" s="62">
        <f t="shared" si="5"/>
        <v>4.3289662734738818E-2</v>
      </c>
      <c r="S39" s="63">
        <f t="shared" si="6"/>
        <v>2.1272817937672998E-2</v>
      </c>
      <c r="T39" s="58">
        <v>11685995</v>
      </c>
      <c r="U39" s="60">
        <v>0</v>
      </c>
      <c r="V39" s="61">
        <f t="shared" si="15"/>
        <v>11685995</v>
      </c>
      <c r="W39" s="62">
        <f t="shared" si="7"/>
        <v>0</v>
      </c>
      <c r="X39" s="63">
        <f t="shared" si="8"/>
        <v>0.54734225425093563</v>
      </c>
      <c r="Y39" s="58">
        <v>300676613</v>
      </c>
      <c r="Z39" s="60">
        <v>-151444</v>
      </c>
      <c r="AA39" s="61">
        <f t="shared" si="16"/>
        <v>300525169</v>
      </c>
      <c r="AB39" s="62">
        <f t="shared" si="9"/>
        <v>-5.0367735118793562E-4</v>
      </c>
      <c r="AC39" s="63">
        <f t="shared" si="10"/>
        <v>2.465263981912352E-2</v>
      </c>
      <c r="AD39" s="58">
        <v>13542664</v>
      </c>
      <c r="AE39" s="63">
        <f t="shared" si="11"/>
        <v>0</v>
      </c>
      <c r="AF39" s="58">
        <v>0</v>
      </c>
      <c r="AG39" s="58">
        <v>549339304</v>
      </c>
      <c r="AH39" s="60">
        <v>8389032</v>
      </c>
      <c r="AI39" s="61">
        <v>557728336</v>
      </c>
      <c r="AJ39" s="62">
        <f t="shared" si="12"/>
        <v>1.5271130135629253E-2</v>
      </c>
      <c r="AK39" s="58">
        <v>296870</v>
      </c>
      <c r="AL39" s="58">
        <v>0</v>
      </c>
      <c r="AM39" s="25">
        <v>0</v>
      </c>
      <c r="AN39" s="64"/>
    </row>
    <row r="40" spans="1:40" x14ac:dyDescent="0.2">
      <c r="A40" s="55" t="s">
        <v>81</v>
      </c>
      <c r="B40" s="56" t="s">
        <v>80</v>
      </c>
      <c r="C40" s="24">
        <v>3</v>
      </c>
      <c r="D40" s="24"/>
      <c r="E40" s="57">
        <f t="shared" si="0"/>
        <v>4.4347623123987386E-2</v>
      </c>
      <c r="F40" s="58">
        <v>56270482</v>
      </c>
      <c r="G40" s="59">
        <f t="shared" si="1"/>
        <v>1.9893057351903286E-2</v>
      </c>
      <c r="H40" s="73">
        <v>25241306</v>
      </c>
      <c r="I40" s="59">
        <f t="shared" si="2"/>
        <v>2.4252362203356376E-3</v>
      </c>
      <c r="J40" s="58">
        <v>3077261</v>
      </c>
      <c r="K40" s="60">
        <v>19353</v>
      </c>
      <c r="L40" s="61">
        <f t="shared" si="13"/>
        <v>3096614</v>
      </c>
      <c r="M40" s="62">
        <f t="shared" si="3"/>
        <v>6.2890343068072547E-3</v>
      </c>
      <c r="N40" s="63">
        <f t="shared" si="4"/>
        <v>0.18582683400524766</v>
      </c>
      <c r="O40" s="58">
        <v>235786380</v>
      </c>
      <c r="P40" s="60">
        <v>5865299</v>
      </c>
      <c r="Q40" s="61">
        <f t="shared" si="14"/>
        <v>241651679</v>
      </c>
      <c r="R40" s="62">
        <f t="shared" si="5"/>
        <v>2.4875478388531179E-2</v>
      </c>
      <c r="S40" s="63">
        <f t="shared" si="6"/>
        <v>3.0679311757801312E-2</v>
      </c>
      <c r="T40" s="58">
        <v>38927445</v>
      </c>
      <c r="U40" s="60">
        <v>38199</v>
      </c>
      <c r="V40" s="61">
        <f t="shared" si="15"/>
        <v>38965644</v>
      </c>
      <c r="W40" s="62">
        <f t="shared" si="7"/>
        <v>9.8128710990407928E-4</v>
      </c>
      <c r="X40" s="63">
        <f t="shared" si="8"/>
        <v>0.68301917787983402</v>
      </c>
      <c r="Y40" s="58">
        <v>866648890</v>
      </c>
      <c r="Z40" s="60">
        <v>-5048206</v>
      </c>
      <c r="AA40" s="61">
        <f t="shared" si="16"/>
        <v>861600684</v>
      </c>
      <c r="AB40" s="62">
        <f t="shared" si="9"/>
        <v>-5.8249725560716985E-3</v>
      </c>
      <c r="AC40" s="63">
        <f t="shared" si="10"/>
        <v>3.3808759660890697E-2</v>
      </c>
      <c r="AD40" s="58">
        <v>42898245</v>
      </c>
      <c r="AE40" s="63">
        <f t="shared" si="11"/>
        <v>0</v>
      </c>
      <c r="AF40" s="58">
        <v>0</v>
      </c>
      <c r="AG40" s="58">
        <v>1268850009</v>
      </c>
      <c r="AH40" s="60">
        <v>874645</v>
      </c>
      <c r="AI40" s="61">
        <v>1269724654</v>
      </c>
      <c r="AJ40" s="62">
        <f t="shared" si="12"/>
        <v>6.8932103384648357E-4</v>
      </c>
      <c r="AK40" s="58">
        <v>0</v>
      </c>
      <c r="AL40" s="58">
        <v>9110</v>
      </c>
      <c r="AM40" s="25">
        <v>0</v>
      </c>
      <c r="AN40" s="64"/>
    </row>
    <row r="41" spans="1:40" x14ac:dyDescent="0.2">
      <c r="A41" s="55" t="s">
        <v>83</v>
      </c>
      <c r="B41" s="56" t="s">
        <v>82</v>
      </c>
      <c r="C41" s="24">
        <v>3</v>
      </c>
      <c r="D41" s="24"/>
      <c r="E41" s="57">
        <f t="shared" si="0"/>
        <v>4.7809285828236008E-2</v>
      </c>
      <c r="F41" s="58">
        <v>38179300</v>
      </c>
      <c r="G41" s="59">
        <f t="shared" si="1"/>
        <v>1.8604966555983721E-2</v>
      </c>
      <c r="H41" s="73">
        <v>14857461</v>
      </c>
      <c r="I41" s="59">
        <f t="shared" si="2"/>
        <v>1.2237185123669869E-2</v>
      </c>
      <c r="J41" s="58">
        <v>9772310</v>
      </c>
      <c r="K41" s="60">
        <v>61461</v>
      </c>
      <c r="L41" s="61">
        <f t="shared" si="13"/>
        <v>9833771</v>
      </c>
      <c r="M41" s="62">
        <f t="shared" si="3"/>
        <v>6.2893010966700814E-3</v>
      </c>
      <c r="N41" s="63">
        <f t="shared" si="4"/>
        <v>0.12603553346187873</v>
      </c>
      <c r="O41" s="58">
        <v>100648825</v>
      </c>
      <c r="P41" s="60">
        <v>2153524</v>
      </c>
      <c r="Q41" s="61">
        <f t="shared" si="14"/>
        <v>102802349</v>
      </c>
      <c r="R41" s="62">
        <f t="shared" si="5"/>
        <v>2.1396414712243288E-2</v>
      </c>
      <c r="S41" s="63">
        <f t="shared" si="6"/>
        <v>6.2338372176746516E-2</v>
      </c>
      <c r="T41" s="58">
        <v>49781865</v>
      </c>
      <c r="U41" s="60">
        <v>-172165</v>
      </c>
      <c r="V41" s="61">
        <f t="shared" si="15"/>
        <v>49609700</v>
      </c>
      <c r="W41" s="62">
        <f t="shared" si="7"/>
        <v>-3.4583879089302902E-3</v>
      </c>
      <c r="X41" s="63">
        <f t="shared" si="8"/>
        <v>0.70368914170015628</v>
      </c>
      <c r="Y41" s="58">
        <v>561948550</v>
      </c>
      <c r="Z41" s="60">
        <v>-9634465</v>
      </c>
      <c r="AA41" s="61">
        <f t="shared" si="16"/>
        <v>552314085</v>
      </c>
      <c r="AB41" s="62">
        <f t="shared" si="9"/>
        <v>-1.7144745724497375E-2</v>
      </c>
      <c r="AC41" s="63">
        <f t="shared" si="10"/>
        <v>2.9285515153328914E-2</v>
      </c>
      <c r="AD41" s="58">
        <v>23386680</v>
      </c>
      <c r="AE41" s="63">
        <f t="shared" si="11"/>
        <v>0</v>
      </c>
      <c r="AF41" s="58">
        <v>0</v>
      </c>
      <c r="AG41" s="58">
        <v>798574991</v>
      </c>
      <c r="AH41" s="60">
        <v>-7591645</v>
      </c>
      <c r="AI41" s="61">
        <v>790983346</v>
      </c>
      <c r="AJ41" s="62">
        <f t="shared" si="12"/>
        <v>-9.5064897918898141E-3</v>
      </c>
      <c r="AK41" s="58">
        <v>10740</v>
      </c>
      <c r="AL41" s="58">
        <v>0</v>
      </c>
      <c r="AM41" s="25">
        <v>0</v>
      </c>
      <c r="AN41" s="64"/>
    </row>
    <row r="42" spans="1:40" x14ac:dyDescent="0.2">
      <c r="A42" s="55" t="s">
        <v>85</v>
      </c>
      <c r="B42" s="56" t="s">
        <v>84</v>
      </c>
      <c r="C42" s="24">
        <v>3</v>
      </c>
      <c r="D42" s="24"/>
      <c r="E42" s="57">
        <f t="shared" si="0"/>
        <v>3.8173381976552366E-2</v>
      </c>
      <c r="F42" s="58">
        <v>42076923</v>
      </c>
      <c r="G42" s="59">
        <f t="shared" si="1"/>
        <v>5.5348983062944654E-3</v>
      </c>
      <c r="H42" s="73">
        <v>6100887</v>
      </c>
      <c r="I42" s="59">
        <f t="shared" si="2"/>
        <v>5.8187519462772116E-3</v>
      </c>
      <c r="J42" s="58">
        <v>6413767</v>
      </c>
      <c r="K42" s="60">
        <v>40338</v>
      </c>
      <c r="L42" s="61">
        <f t="shared" si="13"/>
        <v>6454105</v>
      </c>
      <c r="M42" s="62">
        <f t="shared" si="3"/>
        <v>6.2892836612243631E-3</v>
      </c>
      <c r="N42" s="63">
        <f t="shared" si="4"/>
        <v>0.12255518804980675</v>
      </c>
      <c r="O42" s="58">
        <v>135087460</v>
      </c>
      <c r="P42" s="60">
        <v>3325633</v>
      </c>
      <c r="Q42" s="61">
        <f t="shared" si="14"/>
        <v>138413093</v>
      </c>
      <c r="R42" s="62">
        <f t="shared" si="5"/>
        <v>2.4618369462272811E-2</v>
      </c>
      <c r="S42" s="63">
        <f t="shared" si="6"/>
        <v>1.7665180573228165E-2</v>
      </c>
      <c r="T42" s="58">
        <v>19471590</v>
      </c>
      <c r="U42" s="60">
        <v>42435</v>
      </c>
      <c r="V42" s="61">
        <f t="shared" si="15"/>
        <v>19514025</v>
      </c>
      <c r="W42" s="62">
        <f t="shared" si="7"/>
        <v>2.1793289608090555E-3</v>
      </c>
      <c r="X42" s="63">
        <f t="shared" si="8"/>
        <v>0.77987082449372258</v>
      </c>
      <c r="Y42" s="58">
        <v>859619005</v>
      </c>
      <c r="Z42" s="60">
        <v>-7115149</v>
      </c>
      <c r="AA42" s="61">
        <f t="shared" si="16"/>
        <v>852503856</v>
      </c>
      <c r="AB42" s="62">
        <f t="shared" si="9"/>
        <v>-8.2770959676490632E-3</v>
      </c>
      <c r="AC42" s="63">
        <f t="shared" si="10"/>
        <v>3.0381774654118423E-2</v>
      </c>
      <c r="AD42" s="58">
        <v>33488560</v>
      </c>
      <c r="AE42" s="63">
        <f t="shared" si="11"/>
        <v>0</v>
      </c>
      <c r="AF42" s="58">
        <v>0</v>
      </c>
      <c r="AG42" s="58">
        <v>1102258192</v>
      </c>
      <c r="AH42" s="60">
        <v>-3706743</v>
      </c>
      <c r="AI42" s="61">
        <v>1098551449</v>
      </c>
      <c r="AJ42" s="62">
        <f t="shared" si="12"/>
        <v>-3.362862736610081E-3</v>
      </c>
      <c r="AK42" s="58">
        <v>0</v>
      </c>
      <c r="AL42" s="58">
        <v>561575</v>
      </c>
      <c r="AM42" s="25">
        <v>0</v>
      </c>
      <c r="AN42" s="64"/>
    </row>
    <row r="43" spans="1:40" x14ac:dyDescent="0.2">
      <c r="A43" s="55" t="s">
        <v>87</v>
      </c>
      <c r="B43" s="56" t="s">
        <v>86</v>
      </c>
      <c r="C43" s="24">
        <v>3</v>
      </c>
      <c r="D43" s="24"/>
      <c r="E43" s="57">
        <f t="shared" si="0"/>
        <v>4.7524589933185285E-2</v>
      </c>
      <c r="F43" s="58">
        <v>10024406</v>
      </c>
      <c r="G43" s="59">
        <f t="shared" si="1"/>
        <v>6.7928918400308015E-3</v>
      </c>
      <c r="H43" s="73">
        <v>1432831</v>
      </c>
      <c r="I43" s="59">
        <f t="shared" si="2"/>
        <v>1.1150285019127897E-3</v>
      </c>
      <c r="J43" s="58">
        <v>235194</v>
      </c>
      <c r="K43" s="60">
        <v>1479</v>
      </c>
      <c r="L43" s="61">
        <f t="shared" si="13"/>
        <v>236673</v>
      </c>
      <c r="M43" s="62">
        <f t="shared" si="3"/>
        <v>6.2884257251460494E-3</v>
      </c>
      <c r="N43" s="63">
        <f t="shared" si="4"/>
        <v>0.25370522827683345</v>
      </c>
      <c r="O43" s="58">
        <v>53514280</v>
      </c>
      <c r="P43" s="60">
        <v>1726267</v>
      </c>
      <c r="Q43" s="61">
        <f t="shared" si="14"/>
        <v>55240547</v>
      </c>
      <c r="R43" s="62">
        <f t="shared" si="5"/>
        <v>3.2258062707748288E-2</v>
      </c>
      <c r="S43" s="63">
        <f t="shared" si="6"/>
        <v>1.5899161797185639E-2</v>
      </c>
      <c r="T43" s="58">
        <v>3353625</v>
      </c>
      <c r="U43" s="60">
        <v>0</v>
      </c>
      <c r="V43" s="61">
        <f t="shared" si="15"/>
        <v>3353625</v>
      </c>
      <c r="W43" s="62">
        <f t="shared" si="7"/>
        <v>0</v>
      </c>
      <c r="X43" s="63">
        <f t="shared" si="8"/>
        <v>0.64077980104302479</v>
      </c>
      <c r="Y43" s="58">
        <v>135160280</v>
      </c>
      <c r="Z43" s="60">
        <v>-1781205</v>
      </c>
      <c r="AA43" s="61">
        <f t="shared" si="16"/>
        <v>133379075</v>
      </c>
      <c r="AB43" s="62">
        <f t="shared" si="9"/>
        <v>-1.3178464856687187E-2</v>
      </c>
      <c r="AC43" s="63">
        <f t="shared" si="10"/>
        <v>3.418329860782722E-2</v>
      </c>
      <c r="AD43" s="58">
        <v>7210315</v>
      </c>
      <c r="AE43" s="63">
        <f t="shared" si="11"/>
        <v>0</v>
      </c>
      <c r="AF43" s="58">
        <v>0</v>
      </c>
      <c r="AG43" s="58">
        <v>210930931</v>
      </c>
      <c r="AH43" s="60">
        <v>-53459</v>
      </c>
      <c r="AI43" s="61">
        <v>210877472</v>
      </c>
      <c r="AJ43" s="62">
        <f t="shared" si="12"/>
        <v>-2.5344315196712427E-4</v>
      </c>
      <c r="AK43" s="58">
        <v>0</v>
      </c>
      <c r="AL43" s="58">
        <v>0</v>
      </c>
      <c r="AM43" s="25">
        <v>0</v>
      </c>
      <c r="AN43" s="64"/>
    </row>
    <row r="44" spans="1:40" x14ac:dyDescent="0.2">
      <c r="A44" s="55" t="s">
        <v>89</v>
      </c>
      <c r="B44" s="56" t="s">
        <v>88</v>
      </c>
      <c r="C44" s="24">
        <v>3</v>
      </c>
      <c r="D44" s="24"/>
      <c r="E44" s="57">
        <f t="shared" si="0"/>
        <v>6.6456170111695412E-2</v>
      </c>
      <c r="F44" s="58">
        <v>93033573</v>
      </c>
      <c r="G44" s="59">
        <f t="shared" si="1"/>
        <v>1.3056358663960464E-2</v>
      </c>
      <c r="H44" s="73">
        <v>18277907</v>
      </c>
      <c r="I44" s="59">
        <f t="shared" si="2"/>
        <v>4.6395775852317083E-3</v>
      </c>
      <c r="J44" s="58">
        <v>6495055</v>
      </c>
      <c r="K44" s="60">
        <v>40849</v>
      </c>
      <c r="L44" s="61">
        <f t="shared" si="13"/>
        <v>6535904</v>
      </c>
      <c r="M44" s="62">
        <f t="shared" si="3"/>
        <v>6.2892462034578617E-3</v>
      </c>
      <c r="N44" s="63">
        <f t="shared" si="4"/>
        <v>0.16708336697147416</v>
      </c>
      <c r="O44" s="58">
        <v>233903979</v>
      </c>
      <c r="P44" s="60">
        <v>-4791520</v>
      </c>
      <c r="Q44" s="61">
        <f t="shared" si="14"/>
        <v>229112459</v>
      </c>
      <c r="R44" s="62">
        <f t="shared" si="5"/>
        <v>-2.048498713226251E-2</v>
      </c>
      <c r="S44" s="63">
        <f t="shared" si="6"/>
        <v>6.5472713713781314E-2</v>
      </c>
      <c r="T44" s="58">
        <v>91656809</v>
      </c>
      <c r="U44" s="60">
        <v>586</v>
      </c>
      <c r="V44" s="61">
        <f t="shared" si="15"/>
        <v>91657395</v>
      </c>
      <c r="W44" s="62">
        <f t="shared" si="7"/>
        <v>6.3934148089314347E-6</v>
      </c>
      <c r="X44" s="63">
        <f t="shared" si="8"/>
        <v>0.64447395679717079</v>
      </c>
      <c r="Y44" s="58">
        <v>902214419</v>
      </c>
      <c r="Z44" s="60">
        <v>21938159</v>
      </c>
      <c r="AA44" s="61">
        <f t="shared" si="16"/>
        <v>924152578</v>
      </c>
      <c r="AB44" s="62">
        <f t="shared" si="9"/>
        <v>2.4315903778522965E-2</v>
      </c>
      <c r="AC44" s="63">
        <f t="shared" si="10"/>
        <v>3.7443184174722449E-2</v>
      </c>
      <c r="AD44" s="58">
        <v>52417604</v>
      </c>
      <c r="AE44" s="63">
        <f t="shared" si="11"/>
        <v>1.374671981963658E-3</v>
      </c>
      <c r="AF44" s="58">
        <v>1924436</v>
      </c>
      <c r="AG44" s="58">
        <v>1399923782</v>
      </c>
      <c r="AH44" s="60">
        <v>17188074</v>
      </c>
      <c r="AI44" s="61">
        <v>1417111856</v>
      </c>
      <c r="AJ44" s="62">
        <f t="shared" si="12"/>
        <v>1.2277864138749234E-2</v>
      </c>
      <c r="AK44" s="58">
        <v>23889</v>
      </c>
      <c r="AL44" s="58">
        <v>205567</v>
      </c>
      <c r="AM44" s="25">
        <v>0</v>
      </c>
      <c r="AN44" s="64"/>
    </row>
    <row r="45" spans="1:40" x14ac:dyDescent="0.2">
      <c r="A45" s="55" t="s">
        <v>91</v>
      </c>
      <c r="B45" s="56" t="s">
        <v>90</v>
      </c>
      <c r="C45" s="24">
        <v>3</v>
      </c>
      <c r="D45" s="24"/>
      <c r="E45" s="57">
        <f t="shared" si="0"/>
        <v>3.4259901745267433E-2</v>
      </c>
      <c r="F45" s="58">
        <v>15257764</v>
      </c>
      <c r="G45" s="59">
        <f t="shared" si="1"/>
        <v>1.4144762085215704E-2</v>
      </c>
      <c r="H45" s="73">
        <v>6299418</v>
      </c>
      <c r="I45" s="59">
        <f t="shared" si="2"/>
        <v>3.732881729738554E-2</v>
      </c>
      <c r="J45" s="58">
        <v>16624516</v>
      </c>
      <c r="K45" s="60">
        <v>104556</v>
      </c>
      <c r="L45" s="61">
        <f t="shared" si="13"/>
        <v>16729072</v>
      </c>
      <c r="M45" s="62">
        <f t="shared" si="3"/>
        <v>6.2892658047909488E-3</v>
      </c>
      <c r="N45" s="63">
        <f t="shared" si="4"/>
        <v>0.13997980453312261</v>
      </c>
      <c r="O45" s="58">
        <v>62340483</v>
      </c>
      <c r="P45" s="60">
        <v>-710947</v>
      </c>
      <c r="Q45" s="61">
        <f t="shared" si="14"/>
        <v>61629536</v>
      </c>
      <c r="R45" s="62">
        <f t="shared" si="5"/>
        <v>-1.1404258770340294E-2</v>
      </c>
      <c r="S45" s="63">
        <f t="shared" si="6"/>
        <v>2.8718145567665668E-2</v>
      </c>
      <c r="T45" s="58">
        <v>12789724</v>
      </c>
      <c r="U45" s="60">
        <v>0</v>
      </c>
      <c r="V45" s="61">
        <f t="shared" si="15"/>
        <v>12789724</v>
      </c>
      <c r="W45" s="62">
        <f t="shared" si="7"/>
        <v>0</v>
      </c>
      <c r="X45" s="63">
        <f t="shared" si="8"/>
        <v>0.69419410393284786</v>
      </c>
      <c r="Y45" s="58">
        <v>309161710</v>
      </c>
      <c r="Z45" s="60">
        <v>795800</v>
      </c>
      <c r="AA45" s="61">
        <f t="shared" si="16"/>
        <v>309957510</v>
      </c>
      <c r="AB45" s="62">
        <f t="shared" si="9"/>
        <v>2.574057440683712E-3</v>
      </c>
      <c r="AC45" s="63">
        <f t="shared" si="10"/>
        <v>2.6812245703079923E-2</v>
      </c>
      <c r="AD45" s="58">
        <v>11940925</v>
      </c>
      <c r="AE45" s="63">
        <f t="shared" si="11"/>
        <v>2.4562219135415262E-2</v>
      </c>
      <c r="AF45" s="58">
        <v>10938868</v>
      </c>
      <c r="AG45" s="58">
        <v>445353408</v>
      </c>
      <c r="AH45" s="60">
        <v>189409</v>
      </c>
      <c r="AI45" s="61">
        <v>445542817</v>
      </c>
      <c r="AJ45" s="62">
        <f t="shared" si="12"/>
        <v>4.2530043915146149E-4</v>
      </c>
      <c r="AK45" s="58">
        <v>0</v>
      </c>
      <c r="AL45" s="58">
        <v>0</v>
      </c>
      <c r="AM45" s="25">
        <v>0</v>
      </c>
      <c r="AN45" s="64"/>
    </row>
    <row r="46" spans="1:40" x14ac:dyDescent="0.2">
      <c r="A46" s="55" t="s">
        <v>93</v>
      </c>
      <c r="B46" s="56" t="s">
        <v>92</v>
      </c>
      <c r="C46" s="24">
        <v>3</v>
      </c>
      <c r="D46" s="24"/>
      <c r="E46" s="57">
        <f t="shared" si="0"/>
        <v>2.2264909699923202E-2</v>
      </c>
      <c r="F46" s="58">
        <v>33040839</v>
      </c>
      <c r="G46" s="59">
        <f t="shared" si="1"/>
        <v>4.95518859324863E-3</v>
      </c>
      <c r="H46" s="73">
        <v>7353436</v>
      </c>
      <c r="I46" s="59">
        <f t="shared" si="2"/>
        <v>1.4854933611923354E-3</v>
      </c>
      <c r="J46" s="58">
        <v>2204453</v>
      </c>
      <c r="K46" s="60">
        <v>13864</v>
      </c>
      <c r="L46" s="61">
        <f t="shared" si="13"/>
        <v>2218317</v>
      </c>
      <c r="M46" s="62">
        <f t="shared" si="3"/>
        <v>6.2890884949690466E-3</v>
      </c>
      <c r="N46" s="63">
        <f t="shared" si="4"/>
        <v>0.188532686783243</v>
      </c>
      <c r="O46" s="58">
        <v>279780077</v>
      </c>
      <c r="P46" s="60">
        <v>0</v>
      </c>
      <c r="Q46" s="61">
        <f t="shared" si="14"/>
        <v>279780077</v>
      </c>
      <c r="R46" s="62">
        <f t="shared" si="5"/>
        <v>0</v>
      </c>
      <c r="S46" s="63">
        <f t="shared" si="6"/>
        <v>6.6505050033756688E-2</v>
      </c>
      <c r="T46" s="58">
        <v>98692637</v>
      </c>
      <c r="U46" s="60">
        <v>-1016366</v>
      </c>
      <c r="V46" s="61">
        <f t="shared" si="15"/>
        <v>97676271</v>
      </c>
      <c r="W46" s="62">
        <f t="shared" si="7"/>
        <v>-1.0298296113011956E-2</v>
      </c>
      <c r="X46" s="63">
        <f t="shared" si="8"/>
        <v>0.70394026468329629</v>
      </c>
      <c r="Y46" s="58">
        <v>1044638279</v>
      </c>
      <c r="Z46" s="60">
        <v>-14287879</v>
      </c>
      <c r="AA46" s="61">
        <f t="shared" si="16"/>
        <v>1030350400</v>
      </c>
      <c r="AB46" s="62">
        <f t="shared" si="9"/>
        <v>-1.3677345821251493E-2</v>
      </c>
      <c r="AC46" s="63">
        <f t="shared" si="10"/>
        <v>1.2316406845339783E-2</v>
      </c>
      <c r="AD46" s="58">
        <v>18277389</v>
      </c>
      <c r="AE46" s="63">
        <f t="shared" si="11"/>
        <v>0</v>
      </c>
      <c r="AF46" s="58">
        <v>0</v>
      </c>
      <c r="AG46" s="58">
        <v>1483987110</v>
      </c>
      <c r="AH46" s="60">
        <v>-15290381</v>
      </c>
      <c r="AI46" s="61">
        <v>1468696729</v>
      </c>
      <c r="AJ46" s="62">
        <f t="shared" si="12"/>
        <v>-1.0303580736627826E-2</v>
      </c>
      <c r="AK46" s="58">
        <v>0</v>
      </c>
      <c r="AL46" s="58">
        <v>105178</v>
      </c>
      <c r="AM46" s="25">
        <v>0</v>
      </c>
      <c r="AN46" s="64"/>
    </row>
    <row r="47" spans="1:40" x14ac:dyDescent="0.2">
      <c r="A47" s="55" t="s">
        <v>95</v>
      </c>
      <c r="B47" s="56" t="s">
        <v>94</v>
      </c>
      <c r="C47" s="24">
        <v>3</v>
      </c>
      <c r="D47" s="24"/>
      <c r="E47" s="57">
        <f t="shared" si="0"/>
        <v>3.4015044225549032E-2</v>
      </c>
      <c r="F47" s="58">
        <v>7238973</v>
      </c>
      <c r="G47" s="59">
        <f t="shared" si="1"/>
        <v>1.4042528333429911E-2</v>
      </c>
      <c r="H47" s="73">
        <v>2988486</v>
      </c>
      <c r="I47" s="59">
        <f t="shared" si="2"/>
        <v>2.557232275699432E-3</v>
      </c>
      <c r="J47" s="58">
        <v>544222</v>
      </c>
      <c r="K47" s="60">
        <v>3423</v>
      </c>
      <c r="L47" s="61">
        <f t="shared" si="13"/>
        <v>547645</v>
      </c>
      <c r="M47" s="62">
        <f t="shared" si="3"/>
        <v>6.2897126540272172E-3</v>
      </c>
      <c r="N47" s="63">
        <f t="shared" si="4"/>
        <v>0.10218533777060199</v>
      </c>
      <c r="O47" s="58">
        <v>21746757</v>
      </c>
      <c r="P47" s="60">
        <v>0</v>
      </c>
      <c r="Q47" s="61">
        <f t="shared" si="14"/>
        <v>21746757</v>
      </c>
      <c r="R47" s="62">
        <f t="shared" si="5"/>
        <v>0</v>
      </c>
      <c r="S47" s="63">
        <f t="shared" si="6"/>
        <v>8.8943446401911E-3</v>
      </c>
      <c r="T47" s="58">
        <v>1892866</v>
      </c>
      <c r="U47" s="60">
        <v>-19514</v>
      </c>
      <c r="V47" s="61">
        <f t="shared" si="15"/>
        <v>1873352</v>
      </c>
      <c r="W47" s="62">
        <f t="shared" si="7"/>
        <v>-1.0309234779429712E-2</v>
      </c>
      <c r="X47" s="63">
        <f t="shared" si="8"/>
        <v>0.78969492935341701</v>
      </c>
      <c r="Y47" s="58">
        <v>168060351</v>
      </c>
      <c r="Z47" s="60">
        <v>-2302197</v>
      </c>
      <c r="AA47" s="61">
        <f t="shared" si="16"/>
        <v>165758154</v>
      </c>
      <c r="AB47" s="62">
        <f t="shared" si="9"/>
        <v>-1.3698632582291823E-2</v>
      </c>
      <c r="AC47" s="63">
        <f t="shared" si="10"/>
        <v>4.8610583401111504E-2</v>
      </c>
      <c r="AD47" s="58">
        <v>10345149</v>
      </c>
      <c r="AE47" s="63">
        <f t="shared" si="11"/>
        <v>0</v>
      </c>
      <c r="AF47" s="58">
        <v>0</v>
      </c>
      <c r="AG47" s="58">
        <v>212816804</v>
      </c>
      <c r="AH47" s="60">
        <v>-2318288</v>
      </c>
      <c r="AI47" s="61">
        <v>210498516</v>
      </c>
      <c r="AJ47" s="62">
        <f t="shared" si="12"/>
        <v>-1.0893350320212497E-2</v>
      </c>
      <c r="AK47" s="58">
        <v>0</v>
      </c>
      <c r="AL47" s="58">
        <v>0</v>
      </c>
      <c r="AM47" s="25">
        <v>0</v>
      </c>
      <c r="AN47" s="64"/>
    </row>
    <row r="48" spans="1:40" x14ac:dyDescent="0.2">
      <c r="A48" s="55" t="s">
        <v>97</v>
      </c>
      <c r="B48" s="56" t="s">
        <v>96</v>
      </c>
      <c r="C48" s="24">
        <v>3</v>
      </c>
      <c r="D48" s="24"/>
      <c r="E48" s="57">
        <f t="shared" si="0"/>
        <v>3.904846739338997E-2</v>
      </c>
      <c r="F48" s="58">
        <v>30284333</v>
      </c>
      <c r="G48" s="59">
        <f t="shared" si="1"/>
        <v>3.2070257812930374E-2</v>
      </c>
      <c r="H48" s="73">
        <v>24872330</v>
      </c>
      <c r="I48" s="59">
        <f t="shared" si="2"/>
        <v>9.7581705904959223E-2</v>
      </c>
      <c r="J48" s="58">
        <v>75680227</v>
      </c>
      <c r="K48" s="60">
        <v>475976</v>
      </c>
      <c r="L48" s="61">
        <f t="shared" si="13"/>
        <v>76156203</v>
      </c>
      <c r="M48" s="62">
        <f t="shared" si="3"/>
        <v>6.2893046026407931E-3</v>
      </c>
      <c r="N48" s="63">
        <f t="shared" si="4"/>
        <v>0.47744716764610057</v>
      </c>
      <c r="O48" s="58">
        <v>370287747</v>
      </c>
      <c r="P48" s="60">
        <v>16055282</v>
      </c>
      <c r="Q48" s="61">
        <f t="shared" si="14"/>
        <v>386343029</v>
      </c>
      <c r="R48" s="62">
        <f t="shared" si="5"/>
        <v>4.3358934045419545E-2</v>
      </c>
      <c r="S48" s="63">
        <f t="shared" si="6"/>
        <v>0.20751757330621862</v>
      </c>
      <c r="T48" s="58">
        <v>160941817</v>
      </c>
      <c r="U48" s="60">
        <v>6900242</v>
      </c>
      <c r="V48" s="61">
        <f t="shared" si="15"/>
        <v>167842059</v>
      </c>
      <c r="W48" s="62">
        <f t="shared" si="7"/>
        <v>4.287414003782497E-2</v>
      </c>
      <c r="X48" s="63">
        <f t="shared" si="8"/>
        <v>0.12922891579886042</v>
      </c>
      <c r="Y48" s="58">
        <v>100224459</v>
      </c>
      <c r="Z48" s="60">
        <v>2863556</v>
      </c>
      <c r="AA48" s="61">
        <f t="shared" si="16"/>
        <v>103088015</v>
      </c>
      <c r="AB48" s="62">
        <f t="shared" si="9"/>
        <v>2.8571428856502983E-2</v>
      </c>
      <c r="AC48" s="63">
        <f t="shared" si="10"/>
        <v>1.2247158473860325E-2</v>
      </c>
      <c r="AD48" s="58">
        <v>9498376</v>
      </c>
      <c r="AE48" s="63">
        <f t="shared" si="11"/>
        <v>4.8587536636804911E-3</v>
      </c>
      <c r="AF48" s="58">
        <v>3768243</v>
      </c>
      <c r="AG48" s="58">
        <v>775557532</v>
      </c>
      <c r="AH48" s="60">
        <v>26295056</v>
      </c>
      <c r="AI48" s="61">
        <v>801852588</v>
      </c>
      <c r="AJ48" s="62">
        <f t="shared" si="12"/>
        <v>3.3904713596411826E-2</v>
      </c>
      <c r="AK48" s="58">
        <v>1016251</v>
      </c>
      <c r="AL48" s="58">
        <v>2236240</v>
      </c>
      <c r="AM48" s="25">
        <v>0</v>
      </c>
      <c r="AN48" s="64"/>
    </row>
    <row r="49" spans="1:40" x14ac:dyDescent="0.2">
      <c r="A49" s="55" t="s">
        <v>99</v>
      </c>
      <c r="B49" s="56" t="s">
        <v>98</v>
      </c>
      <c r="C49" s="24">
        <v>3</v>
      </c>
      <c r="D49" s="24"/>
      <c r="E49" s="57">
        <f t="shared" si="0"/>
        <v>5.1153678785888113E-2</v>
      </c>
      <c r="F49" s="58">
        <v>23009221</v>
      </c>
      <c r="G49" s="59">
        <f t="shared" si="1"/>
        <v>4.5328940539742985E-2</v>
      </c>
      <c r="H49" s="73">
        <v>20389220</v>
      </c>
      <c r="I49" s="59">
        <f t="shared" si="2"/>
        <v>9.6708276713342103E-2</v>
      </c>
      <c r="J49" s="58">
        <v>43499943</v>
      </c>
      <c r="K49" s="60">
        <v>273584</v>
      </c>
      <c r="L49" s="61">
        <f t="shared" si="13"/>
        <v>43773527</v>
      </c>
      <c r="M49" s="62">
        <f t="shared" si="3"/>
        <v>6.2892955974677943E-3</v>
      </c>
      <c r="N49" s="63">
        <f t="shared" si="4"/>
        <v>0.14644799416011078</v>
      </c>
      <c r="O49" s="58">
        <v>65873156</v>
      </c>
      <c r="P49" s="60">
        <v>2773900</v>
      </c>
      <c r="Q49" s="61">
        <f t="shared" si="14"/>
        <v>68647056</v>
      </c>
      <c r="R49" s="62">
        <f t="shared" si="5"/>
        <v>4.2109717651906645E-2</v>
      </c>
      <c r="S49" s="63">
        <f t="shared" si="6"/>
        <v>6.0710051950598268E-2</v>
      </c>
      <c r="T49" s="58">
        <v>27307733</v>
      </c>
      <c r="U49" s="60">
        <v>1174436</v>
      </c>
      <c r="V49" s="61">
        <f t="shared" si="15"/>
        <v>28482169</v>
      </c>
      <c r="W49" s="62">
        <f t="shared" si="7"/>
        <v>4.3007451405797766E-2</v>
      </c>
      <c r="X49" s="63">
        <f t="shared" si="8"/>
        <v>0.55486107657768891</v>
      </c>
      <c r="Y49" s="58">
        <v>249579726</v>
      </c>
      <c r="Z49" s="60">
        <v>5735348</v>
      </c>
      <c r="AA49" s="61">
        <f t="shared" si="16"/>
        <v>255315074</v>
      </c>
      <c r="AB49" s="62">
        <f t="shared" si="9"/>
        <v>2.2980023625797232E-2</v>
      </c>
      <c r="AC49" s="63">
        <f t="shared" si="10"/>
        <v>3.6269343992795897E-2</v>
      </c>
      <c r="AD49" s="58">
        <v>16314161</v>
      </c>
      <c r="AE49" s="63">
        <f t="shared" si="11"/>
        <v>8.5206372798329825E-3</v>
      </c>
      <c r="AF49" s="58">
        <v>3832632</v>
      </c>
      <c r="AG49" s="58">
        <v>449805792</v>
      </c>
      <c r="AH49" s="60">
        <v>9957268</v>
      </c>
      <c r="AI49" s="61">
        <v>459763060</v>
      </c>
      <c r="AJ49" s="62">
        <f t="shared" si="12"/>
        <v>2.2136815881641649E-2</v>
      </c>
      <c r="AK49" s="58">
        <v>0</v>
      </c>
      <c r="AL49" s="58">
        <v>0</v>
      </c>
      <c r="AM49" s="25">
        <v>0</v>
      </c>
      <c r="AN49" s="64"/>
    </row>
    <row r="50" spans="1:40" x14ac:dyDescent="0.2">
      <c r="A50" s="55" t="s">
        <v>101</v>
      </c>
      <c r="B50" s="56" t="s">
        <v>100</v>
      </c>
      <c r="C50" s="24">
        <v>3</v>
      </c>
      <c r="D50" s="24"/>
      <c r="E50" s="57">
        <f t="shared" si="0"/>
        <v>6.0133553710136727E-2</v>
      </c>
      <c r="F50" s="58">
        <v>22371600</v>
      </c>
      <c r="G50" s="59">
        <f t="shared" si="1"/>
        <v>3.0077386160459747E-2</v>
      </c>
      <c r="H50" s="73">
        <v>11189747</v>
      </c>
      <c r="I50" s="59">
        <f t="shared" si="2"/>
        <v>0.1821150410178809</v>
      </c>
      <c r="J50" s="58">
        <v>67752604</v>
      </c>
      <c r="K50" s="60">
        <v>426117</v>
      </c>
      <c r="L50" s="61">
        <f t="shared" si="13"/>
        <v>68178721</v>
      </c>
      <c r="M50" s="62">
        <f t="shared" si="3"/>
        <v>6.2893080832730798E-3</v>
      </c>
      <c r="N50" s="63">
        <f t="shared" si="4"/>
        <v>0.15346568832904586</v>
      </c>
      <c r="O50" s="58">
        <v>57094131</v>
      </c>
      <c r="P50" s="60">
        <v>1654550</v>
      </c>
      <c r="Q50" s="61">
        <f t="shared" si="14"/>
        <v>58748681</v>
      </c>
      <c r="R50" s="62">
        <f t="shared" si="5"/>
        <v>2.8979335897064445E-2</v>
      </c>
      <c r="S50" s="63">
        <f t="shared" si="6"/>
        <v>1.5281394044772979E-2</v>
      </c>
      <c r="T50" s="58">
        <v>5685166</v>
      </c>
      <c r="U50" s="60">
        <v>128406</v>
      </c>
      <c r="V50" s="61">
        <f t="shared" si="15"/>
        <v>5813572</v>
      </c>
      <c r="W50" s="62">
        <f t="shared" si="7"/>
        <v>2.2586147880290567E-2</v>
      </c>
      <c r="X50" s="63">
        <f t="shared" si="8"/>
        <v>0.52062164852660908</v>
      </c>
      <c r="Y50" s="58">
        <v>193687859</v>
      </c>
      <c r="Z50" s="60">
        <v>1467223</v>
      </c>
      <c r="AA50" s="61">
        <f t="shared" si="16"/>
        <v>195155082</v>
      </c>
      <c r="AB50" s="62">
        <f t="shared" si="9"/>
        <v>7.5751934456562914E-3</v>
      </c>
      <c r="AC50" s="63">
        <f t="shared" si="10"/>
        <v>2.2601752942172464E-2</v>
      </c>
      <c r="AD50" s="58">
        <v>8408573</v>
      </c>
      <c r="AE50" s="63">
        <f t="shared" si="11"/>
        <v>1.5703535268922212E-2</v>
      </c>
      <c r="AF50" s="58">
        <v>5842216</v>
      </c>
      <c r="AG50" s="58">
        <v>372031896</v>
      </c>
      <c r="AH50" s="60">
        <v>3676296</v>
      </c>
      <c r="AI50" s="61">
        <v>375708192</v>
      </c>
      <c r="AJ50" s="62">
        <f t="shared" si="12"/>
        <v>9.8816688556187665E-3</v>
      </c>
      <c r="AK50" s="58">
        <v>0</v>
      </c>
      <c r="AL50" s="58">
        <v>64878</v>
      </c>
      <c r="AM50" s="25">
        <v>0</v>
      </c>
      <c r="AN50" s="64"/>
    </row>
    <row r="51" spans="1:40" x14ac:dyDescent="0.2">
      <c r="A51" s="55" t="s">
        <v>103</v>
      </c>
      <c r="B51" s="56" t="s">
        <v>102</v>
      </c>
      <c r="C51" s="24">
        <v>3</v>
      </c>
      <c r="D51" s="24"/>
      <c r="E51" s="57">
        <f t="shared" si="0"/>
        <v>4.1684518282138566E-2</v>
      </c>
      <c r="F51" s="58">
        <v>35185010</v>
      </c>
      <c r="G51" s="59">
        <f t="shared" si="1"/>
        <v>1.1424855403632528E-2</v>
      </c>
      <c r="H51" s="73">
        <v>9643476</v>
      </c>
      <c r="I51" s="59">
        <f t="shared" si="2"/>
        <v>1.784267238694277E-2</v>
      </c>
      <c r="J51" s="58">
        <v>15060618</v>
      </c>
      <c r="K51" s="60">
        <v>94722</v>
      </c>
      <c r="L51" s="61">
        <f t="shared" si="13"/>
        <v>15155340</v>
      </c>
      <c r="M51" s="62">
        <f t="shared" si="3"/>
        <v>6.2893833440301056E-3</v>
      </c>
      <c r="N51" s="63">
        <f t="shared" si="4"/>
        <v>0.16065490862744342</v>
      </c>
      <c r="O51" s="58">
        <v>135605371</v>
      </c>
      <c r="P51" s="60">
        <v>-2199678</v>
      </c>
      <c r="Q51" s="61">
        <f t="shared" si="14"/>
        <v>133405693</v>
      </c>
      <c r="R51" s="62">
        <f t="shared" si="5"/>
        <v>-1.6221171652559395E-2</v>
      </c>
      <c r="S51" s="63">
        <f t="shared" si="6"/>
        <v>4.4590592418333588E-2</v>
      </c>
      <c r="T51" s="58">
        <v>37637965</v>
      </c>
      <c r="U51" s="60">
        <v>32875</v>
      </c>
      <c r="V51" s="61">
        <f t="shared" si="15"/>
        <v>37670840</v>
      </c>
      <c r="W51" s="62">
        <f t="shared" si="7"/>
        <v>8.7345317420854185E-4</v>
      </c>
      <c r="X51" s="63">
        <f t="shared" si="8"/>
        <v>0.69490351043183174</v>
      </c>
      <c r="Y51" s="58">
        <v>586553185</v>
      </c>
      <c r="Z51" s="60">
        <v>1504437</v>
      </c>
      <c r="AA51" s="61">
        <f t="shared" si="16"/>
        <v>588057622</v>
      </c>
      <c r="AB51" s="62">
        <f t="shared" si="9"/>
        <v>2.5648773861828063E-3</v>
      </c>
      <c r="AC51" s="63">
        <f t="shared" si="10"/>
        <v>2.8898942449677351E-2</v>
      </c>
      <c r="AD51" s="58">
        <v>24392979</v>
      </c>
      <c r="AE51" s="63">
        <f t="shared" si="11"/>
        <v>0</v>
      </c>
      <c r="AF51" s="58">
        <v>0</v>
      </c>
      <c r="AG51" s="58">
        <v>844078604</v>
      </c>
      <c r="AH51" s="60">
        <v>-567644</v>
      </c>
      <c r="AI51" s="61">
        <v>843510960</v>
      </c>
      <c r="AJ51" s="62">
        <f t="shared" si="12"/>
        <v>-6.7250134917529549E-4</v>
      </c>
      <c r="AK51" s="58">
        <v>0</v>
      </c>
      <c r="AL51" s="58">
        <v>0</v>
      </c>
      <c r="AM51" s="25">
        <v>0</v>
      </c>
      <c r="AN51" s="64"/>
    </row>
    <row r="52" spans="1:40" x14ac:dyDescent="0.2">
      <c r="A52" s="55" t="s">
        <v>105</v>
      </c>
      <c r="B52" s="56" t="s">
        <v>104</v>
      </c>
      <c r="C52" s="24">
        <v>3</v>
      </c>
      <c r="D52" s="24"/>
      <c r="E52" s="57">
        <f t="shared" si="0"/>
        <v>2.9346515909983131E-2</v>
      </c>
      <c r="F52" s="58">
        <v>11552449</v>
      </c>
      <c r="G52" s="59">
        <f t="shared" si="1"/>
        <v>8.8923041161331848E-3</v>
      </c>
      <c r="H52" s="73">
        <v>3500514</v>
      </c>
      <c r="I52" s="59">
        <f t="shared" si="2"/>
        <v>1.9470839426620326E-2</v>
      </c>
      <c r="J52" s="58">
        <v>7664824</v>
      </c>
      <c r="K52" s="60">
        <v>48207</v>
      </c>
      <c r="L52" s="61">
        <f t="shared" si="13"/>
        <v>7713031</v>
      </c>
      <c r="M52" s="62">
        <f t="shared" si="3"/>
        <v>6.2893812043172811E-3</v>
      </c>
      <c r="N52" s="63">
        <f t="shared" si="4"/>
        <v>0.11863778666144323</v>
      </c>
      <c r="O52" s="58">
        <v>46702545</v>
      </c>
      <c r="P52" s="60">
        <v>-872649</v>
      </c>
      <c r="Q52" s="61">
        <f t="shared" si="14"/>
        <v>45829896</v>
      </c>
      <c r="R52" s="62">
        <f t="shared" si="5"/>
        <v>-1.8685255803511349E-2</v>
      </c>
      <c r="S52" s="63">
        <f t="shared" si="6"/>
        <v>1.1101478434081899E-2</v>
      </c>
      <c r="T52" s="58">
        <v>4370170</v>
      </c>
      <c r="U52" s="60">
        <v>0</v>
      </c>
      <c r="V52" s="61">
        <f t="shared" si="15"/>
        <v>4370170</v>
      </c>
      <c r="W52" s="62">
        <f t="shared" si="7"/>
        <v>0</v>
      </c>
      <c r="X52" s="63">
        <f t="shared" si="8"/>
        <v>0.79507843457166472</v>
      </c>
      <c r="Y52" s="58">
        <v>312987855</v>
      </c>
      <c r="Z52" s="60">
        <v>4408281</v>
      </c>
      <c r="AA52" s="61">
        <f t="shared" si="16"/>
        <v>317396136</v>
      </c>
      <c r="AB52" s="62">
        <f t="shared" si="9"/>
        <v>1.4084511362269951E-2</v>
      </c>
      <c r="AC52" s="63">
        <f t="shared" si="10"/>
        <v>1.7472640880073498E-2</v>
      </c>
      <c r="AD52" s="58">
        <v>6878220</v>
      </c>
      <c r="AE52" s="63">
        <f t="shared" si="11"/>
        <v>0</v>
      </c>
      <c r="AF52" s="58">
        <v>0</v>
      </c>
      <c r="AG52" s="58">
        <v>393656577</v>
      </c>
      <c r="AH52" s="60">
        <v>3583839</v>
      </c>
      <c r="AI52" s="61">
        <v>397240416</v>
      </c>
      <c r="AJ52" s="62">
        <f t="shared" si="12"/>
        <v>9.10397338541101E-3</v>
      </c>
      <c r="AK52" s="58">
        <v>0</v>
      </c>
      <c r="AL52" s="58">
        <v>0</v>
      </c>
      <c r="AM52" s="25">
        <v>0</v>
      </c>
      <c r="AN52" s="64"/>
    </row>
    <row r="53" spans="1:40" x14ac:dyDescent="0.2">
      <c r="A53" s="55" t="s">
        <v>107</v>
      </c>
      <c r="B53" s="56" t="s">
        <v>106</v>
      </c>
      <c r="C53" s="24">
        <v>3</v>
      </c>
      <c r="D53" s="24"/>
      <c r="E53" s="57">
        <f t="shared" si="0"/>
        <v>4.8825958153828959E-2</v>
      </c>
      <c r="F53" s="58">
        <v>24470253</v>
      </c>
      <c r="G53" s="59">
        <f t="shared" si="1"/>
        <v>1.9077898410900497E-2</v>
      </c>
      <c r="H53" s="73">
        <v>9561328</v>
      </c>
      <c r="I53" s="59">
        <f t="shared" si="2"/>
        <v>1.4524744310758211E-3</v>
      </c>
      <c r="J53" s="58">
        <v>727941</v>
      </c>
      <c r="K53" s="60">
        <v>4578</v>
      </c>
      <c r="L53" s="61">
        <f t="shared" si="13"/>
        <v>732519</v>
      </c>
      <c r="M53" s="62">
        <f t="shared" si="3"/>
        <v>6.2889712215687807E-3</v>
      </c>
      <c r="N53" s="63">
        <f t="shared" si="4"/>
        <v>0.16417026932467246</v>
      </c>
      <c r="O53" s="58">
        <v>82277710</v>
      </c>
      <c r="P53" s="60">
        <v>106691</v>
      </c>
      <c r="Q53" s="61">
        <f t="shared" si="14"/>
        <v>82384401</v>
      </c>
      <c r="R53" s="62">
        <f t="shared" si="5"/>
        <v>1.2967181512465527E-3</v>
      </c>
      <c r="S53" s="63">
        <f t="shared" si="6"/>
        <v>2.3199163741100176E-2</v>
      </c>
      <c r="T53" s="58">
        <v>11626795</v>
      </c>
      <c r="U53" s="60">
        <v>92501</v>
      </c>
      <c r="V53" s="61">
        <f t="shared" si="15"/>
        <v>11719296</v>
      </c>
      <c r="W53" s="62">
        <f t="shared" si="7"/>
        <v>7.9558468176311702E-3</v>
      </c>
      <c r="X53" s="63">
        <f t="shared" si="8"/>
        <v>0.68049791195664155</v>
      </c>
      <c r="Y53" s="58">
        <v>341047195</v>
      </c>
      <c r="Z53" s="60">
        <v>-9217493</v>
      </c>
      <c r="AA53" s="61">
        <f t="shared" si="16"/>
        <v>331829702</v>
      </c>
      <c r="AB53" s="62">
        <f t="shared" si="9"/>
        <v>-2.7027030672397114E-2</v>
      </c>
      <c r="AC53" s="63">
        <f t="shared" si="10"/>
        <v>6.2776323981780485E-2</v>
      </c>
      <c r="AD53" s="58">
        <v>31461800</v>
      </c>
      <c r="AE53" s="63">
        <f t="shared" si="11"/>
        <v>0</v>
      </c>
      <c r="AF53" s="58">
        <v>0</v>
      </c>
      <c r="AG53" s="58">
        <v>501173022</v>
      </c>
      <c r="AH53" s="60">
        <v>-9013723</v>
      </c>
      <c r="AI53" s="61">
        <v>492159299</v>
      </c>
      <c r="AJ53" s="62">
        <f t="shared" si="12"/>
        <v>-1.7985251807907568E-2</v>
      </c>
      <c r="AK53" s="58">
        <v>0</v>
      </c>
      <c r="AL53" s="58">
        <v>0</v>
      </c>
      <c r="AM53" s="25">
        <v>0</v>
      </c>
      <c r="AN53" s="64"/>
    </row>
    <row r="54" spans="1:40" x14ac:dyDescent="0.2">
      <c r="A54" s="55" t="s">
        <v>109</v>
      </c>
      <c r="B54" s="56" t="s">
        <v>108</v>
      </c>
      <c r="C54" s="24">
        <v>3</v>
      </c>
      <c r="D54" s="24"/>
      <c r="E54" s="57">
        <f t="shared" si="0"/>
        <v>4.8974129888555852E-2</v>
      </c>
      <c r="F54" s="58">
        <v>23028186</v>
      </c>
      <c r="G54" s="59">
        <f t="shared" si="1"/>
        <v>3.8951430154370642E-3</v>
      </c>
      <c r="H54" s="73">
        <v>1831540</v>
      </c>
      <c r="I54" s="59">
        <f t="shared" si="2"/>
        <v>3.6266891990647106E-4</v>
      </c>
      <c r="J54" s="58">
        <v>170531</v>
      </c>
      <c r="K54" s="60">
        <v>1073</v>
      </c>
      <c r="L54" s="61">
        <f t="shared" si="13"/>
        <v>171604</v>
      </c>
      <c r="M54" s="62">
        <f t="shared" si="3"/>
        <v>6.2921111117626707E-3</v>
      </c>
      <c r="N54" s="63">
        <f t="shared" si="4"/>
        <v>0.17789642001172695</v>
      </c>
      <c r="O54" s="58">
        <v>83648895</v>
      </c>
      <c r="P54" s="60">
        <v>-356216</v>
      </c>
      <c r="Q54" s="61">
        <f t="shared" si="14"/>
        <v>83292679</v>
      </c>
      <c r="R54" s="62">
        <f t="shared" si="5"/>
        <v>-4.2584662953407812E-3</v>
      </c>
      <c r="S54" s="63">
        <f t="shared" si="6"/>
        <v>1.9100726162362865E-2</v>
      </c>
      <c r="T54" s="58">
        <v>8981376</v>
      </c>
      <c r="U54" s="60">
        <v>94541</v>
      </c>
      <c r="V54" s="61">
        <f t="shared" si="15"/>
        <v>9075917</v>
      </c>
      <c r="W54" s="62">
        <f t="shared" si="7"/>
        <v>1.0526338057776448E-2</v>
      </c>
      <c r="X54" s="63">
        <f t="shared" si="8"/>
        <v>0.70000740496984259</v>
      </c>
      <c r="Y54" s="58">
        <v>329151345</v>
      </c>
      <c r="Z54" s="60">
        <v>-8895983</v>
      </c>
      <c r="AA54" s="61">
        <f t="shared" si="16"/>
        <v>320255362</v>
      </c>
      <c r="AB54" s="62">
        <f t="shared" si="9"/>
        <v>-2.702702916191942E-2</v>
      </c>
      <c r="AC54" s="63">
        <f t="shared" si="10"/>
        <v>4.9763507032168246E-2</v>
      </c>
      <c r="AD54" s="58">
        <v>23399360</v>
      </c>
      <c r="AE54" s="63">
        <f t="shared" si="11"/>
        <v>0</v>
      </c>
      <c r="AF54" s="58">
        <v>0</v>
      </c>
      <c r="AG54" s="58">
        <v>470211233</v>
      </c>
      <c r="AH54" s="60">
        <v>-9156585</v>
      </c>
      <c r="AI54" s="61">
        <v>461054648</v>
      </c>
      <c r="AJ54" s="62">
        <f t="shared" si="12"/>
        <v>-1.9473343802486318E-2</v>
      </c>
      <c r="AK54" s="58">
        <v>0</v>
      </c>
      <c r="AL54" s="58">
        <v>0</v>
      </c>
      <c r="AM54" s="25">
        <v>0</v>
      </c>
      <c r="AN54" s="64"/>
    </row>
    <row r="55" spans="1:40" x14ac:dyDescent="0.2">
      <c r="A55" s="55" t="s">
        <v>111</v>
      </c>
      <c r="B55" s="56" t="s">
        <v>110</v>
      </c>
      <c r="C55" s="24">
        <v>3</v>
      </c>
      <c r="D55" s="24"/>
      <c r="E55" s="57">
        <f t="shared" si="0"/>
        <v>5.9885231188119566E-2</v>
      </c>
      <c r="F55" s="58">
        <v>51676496</v>
      </c>
      <c r="G55" s="59">
        <f t="shared" si="1"/>
        <v>2.756766215528983E-3</v>
      </c>
      <c r="H55" s="73">
        <v>2378884</v>
      </c>
      <c r="I55" s="59">
        <f t="shared" si="2"/>
        <v>5.6745799283316849E-4</v>
      </c>
      <c r="J55" s="58">
        <v>489674</v>
      </c>
      <c r="K55" s="60">
        <v>3079</v>
      </c>
      <c r="L55" s="61">
        <f t="shared" si="13"/>
        <v>492753</v>
      </c>
      <c r="M55" s="62">
        <f t="shared" si="3"/>
        <v>6.2878568190265363E-3</v>
      </c>
      <c r="N55" s="63">
        <f t="shared" si="4"/>
        <v>0.1886709023607783</v>
      </c>
      <c r="O55" s="58">
        <v>162808942</v>
      </c>
      <c r="P55" s="60">
        <v>1750594</v>
      </c>
      <c r="Q55" s="61">
        <f t="shared" si="14"/>
        <v>164559536</v>
      </c>
      <c r="R55" s="62">
        <f t="shared" si="5"/>
        <v>1.0752443806188483E-2</v>
      </c>
      <c r="S55" s="63">
        <f t="shared" si="6"/>
        <v>2.0854257961019067E-2</v>
      </c>
      <c r="T55" s="58">
        <v>17995672</v>
      </c>
      <c r="U55" s="60">
        <v>90272</v>
      </c>
      <c r="V55" s="61">
        <f t="shared" si="15"/>
        <v>18085944</v>
      </c>
      <c r="W55" s="62">
        <f t="shared" si="7"/>
        <v>5.0163172567270617E-3</v>
      </c>
      <c r="X55" s="63">
        <f t="shared" si="8"/>
        <v>0.65909485662939848</v>
      </c>
      <c r="Y55" s="58">
        <v>568749791</v>
      </c>
      <c r="Z55" s="60">
        <v>-8808104</v>
      </c>
      <c r="AA55" s="61">
        <f t="shared" si="16"/>
        <v>559941687</v>
      </c>
      <c r="AB55" s="62">
        <f t="shared" si="9"/>
        <v>-1.548678195470317E-2</v>
      </c>
      <c r="AC55" s="63">
        <f t="shared" si="10"/>
        <v>6.8170527652322413E-2</v>
      </c>
      <c r="AD55" s="58">
        <v>58826090</v>
      </c>
      <c r="AE55" s="63">
        <f t="shared" si="11"/>
        <v>0</v>
      </c>
      <c r="AF55" s="58">
        <v>0</v>
      </c>
      <c r="AG55" s="58">
        <v>862925549</v>
      </c>
      <c r="AH55" s="60">
        <v>-6964159</v>
      </c>
      <c r="AI55" s="61">
        <v>855961390</v>
      </c>
      <c r="AJ55" s="62">
        <f t="shared" si="12"/>
        <v>-8.070405387892856E-3</v>
      </c>
      <c r="AK55" s="58">
        <v>0</v>
      </c>
      <c r="AL55" s="58">
        <v>0</v>
      </c>
      <c r="AM55" s="25">
        <v>0</v>
      </c>
      <c r="AN55" s="64"/>
    </row>
    <row r="56" spans="1:40" x14ac:dyDescent="0.2">
      <c r="A56" s="55" t="s">
        <v>113</v>
      </c>
      <c r="B56" s="56" t="s">
        <v>112</v>
      </c>
      <c r="C56" s="24">
        <v>3</v>
      </c>
      <c r="D56" s="24"/>
      <c r="E56" s="57">
        <f t="shared" si="0"/>
        <v>4.7961939919959361E-2</v>
      </c>
      <c r="F56" s="58">
        <v>79435905</v>
      </c>
      <c r="G56" s="59">
        <f t="shared" si="1"/>
        <v>1.2936466333893349E-2</v>
      </c>
      <c r="H56" s="73">
        <v>21425737</v>
      </c>
      <c r="I56" s="59">
        <f t="shared" si="2"/>
        <v>3.6517405909407975E-2</v>
      </c>
      <c r="J56" s="58">
        <v>60481148</v>
      </c>
      <c r="K56" s="60">
        <v>380385</v>
      </c>
      <c r="L56" s="61">
        <f t="shared" si="13"/>
        <v>60861533</v>
      </c>
      <c r="M56" s="62">
        <f t="shared" si="3"/>
        <v>6.2893151432906001E-3</v>
      </c>
      <c r="N56" s="63">
        <f t="shared" si="4"/>
        <v>0.265781793739223</v>
      </c>
      <c r="O56" s="58">
        <v>440195233</v>
      </c>
      <c r="P56" s="60">
        <v>567881</v>
      </c>
      <c r="Q56" s="61">
        <f t="shared" si="14"/>
        <v>440763114</v>
      </c>
      <c r="R56" s="62">
        <f t="shared" si="5"/>
        <v>1.2900662193222796E-3</v>
      </c>
      <c r="S56" s="63">
        <f t="shared" si="6"/>
        <v>6.2231748087626305E-2</v>
      </c>
      <c r="T56" s="58">
        <v>103069960</v>
      </c>
      <c r="U56" s="60">
        <v>1080815</v>
      </c>
      <c r="V56" s="61">
        <f t="shared" si="15"/>
        <v>104150775</v>
      </c>
      <c r="W56" s="62">
        <f t="shared" si="7"/>
        <v>1.0486227024828572E-2</v>
      </c>
      <c r="X56" s="63">
        <f t="shared" si="8"/>
        <v>0.54491718359435648</v>
      </c>
      <c r="Y56" s="58">
        <v>902507065</v>
      </c>
      <c r="Z56" s="60">
        <v>-22870822</v>
      </c>
      <c r="AA56" s="61">
        <f t="shared" si="16"/>
        <v>879636243</v>
      </c>
      <c r="AB56" s="62">
        <f t="shared" si="9"/>
        <v>-2.5341432645737794E-2</v>
      </c>
      <c r="AC56" s="63">
        <f t="shared" si="10"/>
        <v>2.965346241553354E-2</v>
      </c>
      <c r="AD56" s="58">
        <v>49112893</v>
      </c>
      <c r="AE56" s="63">
        <f t="shared" si="11"/>
        <v>0</v>
      </c>
      <c r="AF56" s="58">
        <v>0</v>
      </c>
      <c r="AG56" s="58">
        <v>1656227941</v>
      </c>
      <c r="AH56" s="60">
        <v>-20841741</v>
      </c>
      <c r="AI56" s="61">
        <v>1635386200</v>
      </c>
      <c r="AJ56" s="62">
        <f t="shared" si="12"/>
        <v>-1.2583860279169147E-2</v>
      </c>
      <c r="AK56" s="58">
        <v>0</v>
      </c>
      <c r="AL56" s="58">
        <v>139715</v>
      </c>
      <c r="AM56" s="25">
        <v>0</v>
      </c>
      <c r="AN56" s="64"/>
    </row>
    <row r="57" spans="1:40" x14ac:dyDescent="0.2">
      <c r="A57" s="55" t="s">
        <v>115</v>
      </c>
      <c r="B57" s="56" t="s">
        <v>114</v>
      </c>
      <c r="C57" s="24">
        <v>3</v>
      </c>
      <c r="D57" s="24"/>
      <c r="E57" s="57">
        <f t="shared" si="0"/>
        <v>4.8505543124420673E-2</v>
      </c>
      <c r="F57" s="58">
        <v>77645052</v>
      </c>
      <c r="G57" s="59">
        <f t="shared" si="1"/>
        <v>3.5902686359808615E-3</v>
      </c>
      <c r="H57" s="73">
        <v>5747108</v>
      </c>
      <c r="I57" s="59">
        <f t="shared" si="2"/>
        <v>8.6729189900261721E-4</v>
      </c>
      <c r="J57" s="58">
        <v>1388314</v>
      </c>
      <c r="K57" s="60">
        <v>8732</v>
      </c>
      <c r="L57" s="61">
        <f t="shared" si="13"/>
        <v>1397046</v>
      </c>
      <c r="M57" s="62">
        <f t="shared" si="3"/>
        <v>6.2896434091999362E-3</v>
      </c>
      <c r="N57" s="63">
        <f t="shared" si="4"/>
        <v>0.26592039380419963</v>
      </c>
      <c r="O57" s="58">
        <v>425670995</v>
      </c>
      <c r="P57" s="60">
        <v>4480749</v>
      </c>
      <c r="Q57" s="61">
        <f t="shared" si="14"/>
        <v>430151744</v>
      </c>
      <c r="R57" s="62">
        <f t="shared" si="5"/>
        <v>1.0526319746075253E-2</v>
      </c>
      <c r="S57" s="63">
        <f t="shared" si="6"/>
        <v>8.2223453076148201E-2</v>
      </c>
      <c r="T57" s="58">
        <v>131618860</v>
      </c>
      <c r="U57" s="60">
        <v>0</v>
      </c>
      <c r="V57" s="61">
        <f t="shared" si="15"/>
        <v>131618860</v>
      </c>
      <c r="W57" s="62">
        <f t="shared" si="7"/>
        <v>0</v>
      </c>
      <c r="X57" s="63">
        <f t="shared" si="8"/>
        <v>0.55702182701625391</v>
      </c>
      <c r="Y57" s="58">
        <v>891650437</v>
      </c>
      <c r="Z57" s="60">
        <v>-13882</v>
      </c>
      <c r="AA57" s="61">
        <f t="shared" si="16"/>
        <v>891636555</v>
      </c>
      <c r="AB57" s="62">
        <f t="shared" si="9"/>
        <v>-1.5568881507765133E-5</v>
      </c>
      <c r="AC57" s="63">
        <f t="shared" si="10"/>
        <v>4.1871222443994105E-2</v>
      </c>
      <c r="AD57" s="58">
        <v>67025190</v>
      </c>
      <c r="AE57" s="63">
        <f t="shared" si="11"/>
        <v>0</v>
      </c>
      <c r="AF57" s="58">
        <v>0</v>
      </c>
      <c r="AG57" s="58">
        <v>1600745956</v>
      </c>
      <c r="AH57" s="60">
        <v>4475599</v>
      </c>
      <c r="AI57" s="61">
        <v>1605221555</v>
      </c>
      <c r="AJ57" s="62">
        <f t="shared" si="12"/>
        <v>2.795945842139613E-3</v>
      </c>
      <c r="AK57" s="58">
        <v>0</v>
      </c>
      <c r="AL57" s="58">
        <v>184980</v>
      </c>
      <c r="AM57" s="25">
        <v>0</v>
      </c>
      <c r="AN57" s="64"/>
    </row>
    <row r="58" spans="1:40" x14ac:dyDescent="0.2">
      <c r="A58" s="55" t="s">
        <v>117</v>
      </c>
      <c r="B58" s="56" t="s">
        <v>116</v>
      </c>
      <c r="C58" s="24">
        <v>3</v>
      </c>
      <c r="D58" s="24"/>
      <c r="E58" s="57">
        <f t="shared" si="0"/>
        <v>4.1138451883776822E-2</v>
      </c>
      <c r="F58" s="58">
        <v>19538248</v>
      </c>
      <c r="G58" s="59">
        <f t="shared" si="1"/>
        <v>1.3667815007543341E-2</v>
      </c>
      <c r="H58" s="73">
        <v>6491376</v>
      </c>
      <c r="I58" s="59">
        <f t="shared" si="2"/>
        <v>1.197851533826488E-2</v>
      </c>
      <c r="J58" s="58">
        <v>5689062</v>
      </c>
      <c r="K58" s="60">
        <v>35780</v>
      </c>
      <c r="L58" s="61">
        <f t="shared" si="13"/>
        <v>5724842</v>
      </c>
      <c r="M58" s="62">
        <f t="shared" si="3"/>
        <v>6.2892617447305021E-3</v>
      </c>
      <c r="N58" s="63">
        <f t="shared" si="4"/>
        <v>0.11012096979016192</v>
      </c>
      <c r="O58" s="58">
        <v>52300724</v>
      </c>
      <c r="P58" s="60">
        <v>550535</v>
      </c>
      <c r="Q58" s="61">
        <f t="shared" si="14"/>
        <v>52851259</v>
      </c>
      <c r="R58" s="62">
        <f t="shared" si="5"/>
        <v>1.0526336117259104E-2</v>
      </c>
      <c r="S58" s="63">
        <f t="shared" si="6"/>
        <v>1.1211201779513394E-2</v>
      </c>
      <c r="T58" s="58">
        <v>5324635</v>
      </c>
      <c r="U58" s="60">
        <v>0</v>
      </c>
      <c r="V58" s="61">
        <f t="shared" si="15"/>
        <v>5324635</v>
      </c>
      <c r="W58" s="62">
        <f t="shared" si="7"/>
        <v>0</v>
      </c>
      <c r="X58" s="63">
        <f t="shared" si="8"/>
        <v>0.77730215254564627</v>
      </c>
      <c r="Y58" s="58">
        <v>369170971</v>
      </c>
      <c r="Z58" s="60">
        <v>3450432</v>
      </c>
      <c r="AA58" s="61">
        <f t="shared" si="16"/>
        <v>372621403</v>
      </c>
      <c r="AB58" s="62">
        <f t="shared" si="9"/>
        <v>9.3464336880377304E-3</v>
      </c>
      <c r="AC58" s="63">
        <f t="shared" si="10"/>
        <v>3.458089365509337E-2</v>
      </c>
      <c r="AD58" s="58">
        <v>16423809</v>
      </c>
      <c r="AE58" s="63">
        <f t="shared" si="11"/>
        <v>0</v>
      </c>
      <c r="AF58" s="58">
        <v>0</v>
      </c>
      <c r="AG58" s="58">
        <v>474938825</v>
      </c>
      <c r="AH58" s="60">
        <v>4036747</v>
      </c>
      <c r="AI58" s="61">
        <v>478975572</v>
      </c>
      <c r="AJ58" s="62">
        <f t="shared" si="12"/>
        <v>8.4995093841822682E-3</v>
      </c>
      <c r="AK58" s="58">
        <v>0</v>
      </c>
      <c r="AL58" s="58">
        <v>0</v>
      </c>
      <c r="AM58" s="25">
        <v>0</v>
      </c>
      <c r="AN58" s="64"/>
    </row>
    <row r="59" spans="1:40" x14ac:dyDescent="0.2">
      <c r="A59" s="55" t="s">
        <v>119</v>
      </c>
      <c r="B59" s="56" t="s">
        <v>118</v>
      </c>
      <c r="C59" s="24">
        <v>3</v>
      </c>
      <c r="D59" s="24"/>
      <c r="E59" s="57">
        <f t="shared" si="0"/>
        <v>4.1285308050436877E-2</v>
      </c>
      <c r="F59" s="58">
        <v>44124636</v>
      </c>
      <c r="G59" s="59">
        <f t="shared" si="1"/>
        <v>4.7302284563190905E-3</v>
      </c>
      <c r="H59" s="73">
        <v>5055542</v>
      </c>
      <c r="I59" s="59">
        <f t="shared" si="2"/>
        <v>9.2965269232402233E-4</v>
      </c>
      <c r="J59" s="58">
        <v>993588</v>
      </c>
      <c r="K59" s="60">
        <v>6248</v>
      </c>
      <c r="L59" s="61">
        <f t="shared" si="13"/>
        <v>999836</v>
      </c>
      <c r="M59" s="62">
        <f t="shared" si="3"/>
        <v>6.2883207124079599E-3</v>
      </c>
      <c r="N59" s="63">
        <f t="shared" si="4"/>
        <v>0.18654063976892327</v>
      </c>
      <c r="O59" s="58">
        <v>199369660</v>
      </c>
      <c r="P59" s="60">
        <v>299934</v>
      </c>
      <c r="Q59" s="61">
        <f t="shared" si="14"/>
        <v>199669594</v>
      </c>
      <c r="R59" s="62">
        <f t="shared" si="5"/>
        <v>1.5044114535782424E-3</v>
      </c>
      <c r="S59" s="63">
        <f t="shared" si="6"/>
        <v>2.961175136962578E-2</v>
      </c>
      <c r="T59" s="58">
        <v>31648250</v>
      </c>
      <c r="U59" s="60">
        <v>0</v>
      </c>
      <c r="V59" s="61">
        <f t="shared" si="15"/>
        <v>31648250</v>
      </c>
      <c r="W59" s="62">
        <f t="shared" si="7"/>
        <v>0</v>
      </c>
      <c r="X59" s="63">
        <f t="shared" si="8"/>
        <v>0.67920613037455235</v>
      </c>
      <c r="Y59" s="58">
        <v>725917395</v>
      </c>
      <c r="Z59" s="60">
        <v>-5892826</v>
      </c>
      <c r="AA59" s="61">
        <f t="shared" si="16"/>
        <v>720024569</v>
      </c>
      <c r="AB59" s="62">
        <f t="shared" si="9"/>
        <v>-8.1177638676092068E-3</v>
      </c>
      <c r="AC59" s="63">
        <f t="shared" si="10"/>
        <v>5.7696289287818545E-2</v>
      </c>
      <c r="AD59" s="58">
        <v>61664255</v>
      </c>
      <c r="AE59" s="63">
        <f t="shared" si="11"/>
        <v>0</v>
      </c>
      <c r="AF59" s="58">
        <v>0</v>
      </c>
      <c r="AG59" s="58">
        <v>1068773326</v>
      </c>
      <c r="AH59" s="60">
        <v>-5586644</v>
      </c>
      <c r="AI59" s="61">
        <v>1063186682</v>
      </c>
      <c r="AJ59" s="62">
        <f t="shared" si="12"/>
        <v>-5.2271551545065411E-3</v>
      </c>
      <c r="AK59" s="58">
        <v>0</v>
      </c>
      <c r="AL59" s="58">
        <v>0</v>
      </c>
      <c r="AM59" s="25">
        <v>0</v>
      </c>
      <c r="AN59" s="64"/>
    </row>
    <row r="60" spans="1:40" x14ac:dyDescent="0.2">
      <c r="A60" s="55" t="s">
        <v>121</v>
      </c>
      <c r="B60" s="56" t="s">
        <v>120</v>
      </c>
      <c r="C60" s="24">
        <v>3</v>
      </c>
      <c r="D60" s="24"/>
      <c r="E60" s="57">
        <f t="shared" si="0"/>
        <v>4.5371930560877377E-2</v>
      </c>
      <c r="F60" s="58">
        <v>29685797</v>
      </c>
      <c r="G60" s="59">
        <f t="shared" si="1"/>
        <v>1.4856055549586284E-2</v>
      </c>
      <c r="H60" s="73">
        <v>9719971</v>
      </c>
      <c r="I60" s="59">
        <f t="shared" si="2"/>
        <v>7.9661766955784918E-2</v>
      </c>
      <c r="J60" s="58">
        <v>52120838</v>
      </c>
      <c r="K60" s="60">
        <v>327804</v>
      </c>
      <c r="L60" s="61">
        <f t="shared" si="13"/>
        <v>52448642</v>
      </c>
      <c r="M60" s="62">
        <f t="shared" si="3"/>
        <v>6.2893079347649782E-3</v>
      </c>
      <c r="N60" s="63">
        <f t="shared" si="4"/>
        <v>9.4688788397936222E-2</v>
      </c>
      <c r="O60" s="58">
        <v>61952668</v>
      </c>
      <c r="P60" s="60">
        <v>0</v>
      </c>
      <c r="Q60" s="61">
        <f t="shared" si="14"/>
        <v>61952668</v>
      </c>
      <c r="R60" s="62">
        <f t="shared" si="5"/>
        <v>0</v>
      </c>
      <c r="S60" s="63">
        <f t="shared" si="6"/>
        <v>2.1017925596311163E-2</v>
      </c>
      <c r="T60" s="58">
        <v>13751539</v>
      </c>
      <c r="U60" s="60">
        <v>-409785</v>
      </c>
      <c r="V60" s="61">
        <f t="shared" si="15"/>
        <v>13341754</v>
      </c>
      <c r="W60" s="62">
        <f t="shared" si="7"/>
        <v>-2.9799210110228389E-2</v>
      </c>
      <c r="X60" s="63">
        <f t="shared" si="8"/>
        <v>0.69067190379849996</v>
      </c>
      <c r="Y60" s="58">
        <v>451890534</v>
      </c>
      <c r="Z60" s="60">
        <v>-6009466</v>
      </c>
      <c r="AA60" s="61">
        <f t="shared" si="16"/>
        <v>445881068</v>
      </c>
      <c r="AB60" s="62">
        <f t="shared" si="9"/>
        <v>-1.329849941047891E-2</v>
      </c>
      <c r="AC60" s="63">
        <f t="shared" si="10"/>
        <v>5.3731629141004107E-2</v>
      </c>
      <c r="AD60" s="58">
        <v>35155353</v>
      </c>
      <c r="AE60" s="63">
        <f t="shared" si="11"/>
        <v>0</v>
      </c>
      <c r="AF60" s="58">
        <v>0</v>
      </c>
      <c r="AG60" s="58">
        <v>654276700</v>
      </c>
      <c r="AH60" s="60">
        <v>-6091447</v>
      </c>
      <c r="AI60" s="61">
        <v>648185253</v>
      </c>
      <c r="AJ60" s="62">
        <f t="shared" si="12"/>
        <v>-9.3102001034119052E-3</v>
      </c>
      <c r="AK60" s="58">
        <v>0</v>
      </c>
      <c r="AL60" s="58">
        <v>228649</v>
      </c>
      <c r="AM60" s="25">
        <v>0</v>
      </c>
      <c r="AN60" s="64"/>
    </row>
    <row r="61" spans="1:40" x14ac:dyDescent="0.2">
      <c r="A61" s="55" t="s">
        <v>123</v>
      </c>
      <c r="B61" s="56" t="s">
        <v>122</v>
      </c>
      <c r="C61" s="24">
        <v>3</v>
      </c>
      <c r="D61" s="24"/>
      <c r="E61" s="57">
        <f t="shared" si="0"/>
        <v>3.5179677978563355E-2</v>
      </c>
      <c r="F61" s="58">
        <v>34747622</v>
      </c>
      <c r="G61" s="59">
        <f t="shared" si="1"/>
        <v>1.3010662251460383E-2</v>
      </c>
      <c r="H61" s="73">
        <v>12850873</v>
      </c>
      <c r="I61" s="59">
        <f t="shared" si="2"/>
        <v>5.1073939894005764E-2</v>
      </c>
      <c r="J61" s="58">
        <v>50446680</v>
      </c>
      <c r="K61" s="60">
        <v>317275</v>
      </c>
      <c r="L61" s="61">
        <f t="shared" si="13"/>
        <v>50763955</v>
      </c>
      <c r="M61" s="62">
        <f t="shared" si="3"/>
        <v>6.2893137863581907E-3</v>
      </c>
      <c r="N61" s="63">
        <f t="shared" si="4"/>
        <v>0.27278913567316954</v>
      </c>
      <c r="O61" s="58">
        <v>269438901</v>
      </c>
      <c r="P61" s="60">
        <v>0</v>
      </c>
      <c r="Q61" s="61">
        <f t="shared" si="14"/>
        <v>269438901</v>
      </c>
      <c r="R61" s="62">
        <f t="shared" si="5"/>
        <v>0</v>
      </c>
      <c r="S61" s="63">
        <f t="shared" si="6"/>
        <v>0.12402319344010081</v>
      </c>
      <c r="T61" s="58">
        <v>122500014</v>
      </c>
      <c r="U61" s="60">
        <v>-3650095</v>
      </c>
      <c r="V61" s="61">
        <f t="shared" si="15"/>
        <v>118849919</v>
      </c>
      <c r="W61" s="62">
        <f t="shared" si="7"/>
        <v>-2.9796690472214966E-2</v>
      </c>
      <c r="X61" s="63">
        <f t="shared" si="8"/>
        <v>0.45535731800824503</v>
      </c>
      <c r="Y61" s="58">
        <v>449764889</v>
      </c>
      <c r="Z61" s="60">
        <v>-6161163</v>
      </c>
      <c r="AA61" s="61">
        <f t="shared" si="16"/>
        <v>443603726</v>
      </c>
      <c r="AB61" s="62">
        <f t="shared" si="9"/>
        <v>-1.3698630441559435E-2</v>
      </c>
      <c r="AC61" s="63">
        <f t="shared" si="10"/>
        <v>4.8566072754455146E-2</v>
      </c>
      <c r="AD61" s="58">
        <v>47969613</v>
      </c>
      <c r="AE61" s="63">
        <f t="shared" si="11"/>
        <v>0</v>
      </c>
      <c r="AF61" s="58">
        <v>0</v>
      </c>
      <c r="AG61" s="58">
        <v>987718592</v>
      </c>
      <c r="AH61" s="60">
        <v>-9493983</v>
      </c>
      <c r="AI61" s="61">
        <v>978224609</v>
      </c>
      <c r="AJ61" s="62">
        <f t="shared" si="12"/>
        <v>-9.6120322902659306E-3</v>
      </c>
      <c r="AK61" s="58">
        <v>0</v>
      </c>
      <c r="AL61" s="58">
        <v>2046886</v>
      </c>
      <c r="AM61" s="25">
        <v>0</v>
      </c>
      <c r="AN61" s="64"/>
    </row>
    <row r="62" spans="1:40" x14ac:dyDescent="0.2">
      <c r="A62" s="55" t="s">
        <v>125</v>
      </c>
      <c r="B62" s="56" t="s">
        <v>124</v>
      </c>
      <c r="C62" s="24">
        <v>3</v>
      </c>
      <c r="D62" s="24"/>
      <c r="E62" s="57">
        <f t="shared" si="0"/>
        <v>3.6043969413480731E-2</v>
      </c>
      <c r="F62" s="58">
        <v>13676617</v>
      </c>
      <c r="G62" s="59">
        <f t="shared" si="1"/>
        <v>1.9666097732988521E-2</v>
      </c>
      <c r="H62" s="73">
        <v>7462155</v>
      </c>
      <c r="I62" s="59">
        <f t="shared" si="2"/>
        <v>7.7904634357766483E-2</v>
      </c>
      <c r="J62" s="58">
        <v>29560336</v>
      </c>
      <c r="K62" s="60">
        <v>185914</v>
      </c>
      <c r="L62" s="61">
        <f t="shared" si="13"/>
        <v>29746250</v>
      </c>
      <c r="M62" s="62">
        <f t="shared" si="3"/>
        <v>6.2893060484833464E-3</v>
      </c>
      <c r="N62" s="63">
        <f t="shared" si="4"/>
        <v>0.12867706913457239</v>
      </c>
      <c r="O62" s="58">
        <v>48825560</v>
      </c>
      <c r="P62" s="60">
        <v>17065</v>
      </c>
      <c r="Q62" s="61">
        <f t="shared" si="14"/>
        <v>48842625</v>
      </c>
      <c r="R62" s="62">
        <f t="shared" si="5"/>
        <v>3.495095601566065E-4</v>
      </c>
      <c r="S62" s="63">
        <f t="shared" si="6"/>
        <v>1.4719678790298781E-2</v>
      </c>
      <c r="T62" s="58">
        <v>5585273</v>
      </c>
      <c r="U62" s="60">
        <v>-169251</v>
      </c>
      <c r="V62" s="61">
        <f t="shared" si="15"/>
        <v>5416022</v>
      </c>
      <c r="W62" s="62">
        <f t="shared" si="7"/>
        <v>-3.0303084558265997E-2</v>
      </c>
      <c r="X62" s="63">
        <f t="shared" si="8"/>
        <v>0.68949161470902576</v>
      </c>
      <c r="Y62" s="58">
        <v>261622482</v>
      </c>
      <c r="Z62" s="60">
        <v>-3692814</v>
      </c>
      <c r="AA62" s="61">
        <f t="shared" si="16"/>
        <v>257929668</v>
      </c>
      <c r="AB62" s="62">
        <f t="shared" si="9"/>
        <v>-1.4115048415449249E-2</v>
      </c>
      <c r="AC62" s="63">
        <f t="shared" si="10"/>
        <v>3.3495077873269927E-2</v>
      </c>
      <c r="AD62" s="58">
        <v>12709459</v>
      </c>
      <c r="AE62" s="63">
        <f t="shared" si="11"/>
        <v>1.8579885973632158E-6</v>
      </c>
      <c r="AF62" s="58">
        <v>705</v>
      </c>
      <c r="AG62" s="58">
        <v>379442587</v>
      </c>
      <c r="AH62" s="60">
        <v>-3659086</v>
      </c>
      <c r="AI62" s="61">
        <v>375783501</v>
      </c>
      <c r="AJ62" s="62">
        <f t="shared" si="12"/>
        <v>-9.6433192408104679E-3</v>
      </c>
      <c r="AK62" s="58">
        <v>0</v>
      </c>
      <c r="AL62" s="58">
        <v>0</v>
      </c>
      <c r="AM62" s="25">
        <v>0</v>
      </c>
      <c r="AN62" s="64"/>
    </row>
    <row r="63" spans="1:40" x14ac:dyDescent="0.2">
      <c r="A63" s="55" t="s">
        <v>127</v>
      </c>
      <c r="B63" s="56" t="s">
        <v>126</v>
      </c>
      <c r="C63" s="24">
        <v>3</v>
      </c>
      <c r="D63" s="24"/>
      <c r="E63" s="57">
        <f t="shared" si="0"/>
        <v>2.3022596034607903E-2</v>
      </c>
      <c r="F63" s="58">
        <v>8683801</v>
      </c>
      <c r="G63" s="59">
        <f t="shared" si="1"/>
        <v>7.3580858530477179E-3</v>
      </c>
      <c r="H63" s="73">
        <v>2775367</v>
      </c>
      <c r="I63" s="59">
        <f t="shared" si="2"/>
        <v>5.6209667843348712E-4</v>
      </c>
      <c r="J63" s="58">
        <v>212015</v>
      </c>
      <c r="K63" s="60">
        <v>1333</v>
      </c>
      <c r="L63" s="61">
        <f t="shared" si="13"/>
        <v>213348</v>
      </c>
      <c r="M63" s="62">
        <f t="shared" si="3"/>
        <v>6.2872909935617763E-3</v>
      </c>
      <c r="N63" s="63">
        <f t="shared" si="4"/>
        <v>0.11840046959960901</v>
      </c>
      <c r="O63" s="58">
        <v>44659000</v>
      </c>
      <c r="P63" s="60">
        <v>0</v>
      </c>
      <c r="Q63" s="61">
        <f t="shared" si="14"/>
        <v>44659000</v>
      </c>
      <c r="R63" s="62">
        <f t="shared" si="5"/>
        <v>0</v>
      </c>
      <c r="S63" s="63">
        <f t="shared" si="6"/>
        <v>2.3138249848740411E-2</v>
      </c>
      <c r="T63" s="58">
        <v>8727424</v>
      </c>
      <c r="U63" s="60">
        <v>-264467</v>
      </c>
      <c r="V63" s="61">
        <f t="shared" si="15"/>
        <v>8462957</v>
      </c>
      <c r="W63" s="62">
        <f t="shared" si="7"/>
        <v>-3.0302985164923808E-2</v>
      </c>
      <c r="X63" s="63">
        <f t="shared" si="8"/>
        <v>0.80158723492826101</v>
      </c>
      <c r="Y63" s="58">
        <v>302347486</v>
      </c>
      <c r="Z63" s="60">
        <v>-4132182</v>
      </c>
      <c r="AA63" s="61">
        <f t="shared" si="16"/>
        <v>298215304</v>
      </c>
      <c r="AB63" s="62">
        <f t="shared" si="9"/>
        <v>-1.366699639103333E-2</v>
      </c>
      <c r="AC63" s="63">
        <f t="shared" si="10"/>
        <v>2.593126705730046E-2</v>
      </c>
      <c r="AD63" s="58">
        <v>9780911</v>
      </c>
      <c r="AE63" s="63">
        <f t="shared" si="11"/>
        <v>0</v>
      </c>
      <c r="AF63" s="58">
        <v>0</v>
      </c>
      <c r="AG63" s="58">
        <v>377186004</v>
      </c>
      <c r="AH63" s="60">
        <v>-4395316</v>
      </c>
      <c r="AI63" s="61">
        <v>372790688</v>
      </c>
      <c r="AJ63" s="62">
        <f t="shared" si="12"/>
        <v>-1.1652913823387784E-2</v>
      </c>
      <c r="AK63" s="58">
        <v>0</v>
      </c>
      <c r="AL63" s="58">
        <v>0</v>
      </c>
      <c r="AM63" s="25">
        <v>0</v>
      </c>
      <c r="AN63" s="64"/>
    </row>
    <row r="64" spans="1:40" x14ac:dyDescent="0.2">
      <c r="A64" s="55" t="s">
        <v>129</v>
      </c>
      <c r="B64" s="56" t="s">
        <v>128</v>
      </c>
      <c r="C64" s="24">
        <v>3</v>
      </c>
      <c r="D64" s="24"/>
      <c r="E64" s="57">
        <f t="shared" si="0"/>
        <v>4.1828575364949674E-2</v>
      </c>
      <c r="F64" s="58">
        <v>19505982</v>
      </c>
      <c r="G64" s="59">
        <f t="shared" si="1"/>
        <v>1.0098151359466515E-2</v>
      </c>
      <c r="H64" s="73">
        <v>4709086</v>
      </c>
      <c r="I64" s="59">
        <f t="shared" si="2"/>
        <v>1.6416519396428584E-3</v>
      </c>
      <c r="J64" s="58">
        <v>765554</v>
      </c>
      <c r="K64" s="60">
        <v>4815</v>
      </c>
      <c r="L64" s="61">
        <f t="shared" si="13"/>
        <v>770369</v>
      </c>
      <c r="M64" s="62">
        <f t="shared" si="3"/>
        <v>6.2895628525224869E-3</v>
      </c>
      <c r="N64" s="63">
        <f t="shared" si="4"/>
        <v>0.12569269045700071</v>
      </c>
      <c r="O64" s="58">
        <v>58614460</v>
      </c>
      <c r="P64" s="60">
        <v>193038</v>
      </c>
      <c r="Q64" s="61">
        <f t="shared" si="14"/>
        <v>58807498</v>
      </c>
      <c r="R64" s="62">
        <f t="shared" si="5"/>
        <v>3.2933511628359283E-3</v>
      </c>
      <c r="S64" s="63">
        <f t="shared" si="6"/>
        <v>1.4688506143847334E-2</v>
      </c>
      <c r="T64" s="58">
        <v>6849713</v>
      </c>
      <c r="U64" s="60">
        <v>-206930</v>
      </c>
      <c r="V64" s="61">
        <f t="shared" si="15"/>
        <v>6642783</v>
      </c>
      <c r="W64" s="62">
        <f t="shared" si="7"/>
        <v>-3.02100248579758E-2</v>
      </c>
      <c r="X64" s="63">
        <f t="shared" si="8"/>
        <v>0.76617897432031257</v>
      </c>
      <c r="Y64" s="58">
        <v>357293385</v>
      </c>
      <c r="Z64" s="60">
        <v>-1649698</v>
      </c>
      <c r="AA64" s="61">
        <f t="shared" si="16"/>
        <v>355643687</v>
      </c>
      <c r="AB64" s="62">
        <f t="shared" si="9"/>
        <v>-4.6172083482597919E-3</v>
      </c>
      <c r="AC64" s="63">
        <f t="shared" si="10"/>
        <v>3.9869606233092221E-2</v>
      </c>
      <c r="AD64" s="58">
        <v>18592453</v>
      </c>
      <c r="AE64" s="63">
        <f t="shared" si="11"/>
        <v>1.8441816881537529E-6</v>
      </c>
      <c r="AF64" s="58">
        <v>860</v>
      </c>
      <c r="AG64" s="58">
        <v>466331493</v>
      </c>
      <c r="AH64" s="60">
        <v>-1658775</v>
      </c>
      <c r="AI64" s="61">
        <v>464672718</v>
      </c>
      <c r="AJ64" s="62">
        <f t="shared" si="12"/>
        <v>-3.5570726508921411E-3</v>
      </c>
      <c r="AK64" s="58">
        <v>0</v>
      </c>
      <c r="AL64" s="58">
        <v>21033</v>
      </c>
      <c r="AM64" s="25">
        <v>0</v>
      </c>
      <c r="AN64" s="64"/>
    </row>
    <row r="65" spans="1:40" x14ac:dyDescent="0.2">
      <c r="A65" s="55" t="s">
        <v>131</v>
      </c>
      <c r="B65" s="56" t="s">
        <v>130</v>
      </c>
      <c r="C65" s="24">
        <v>3</v>
      </c>
      <c r="D65" s="24"/>
      <c r="E65" s="57">
        <f t="shared" si="0"/>
        <v>3.2944369928070989E-2</v>
      </c>
      <c r="F65" s="58">
        <v>15929438</v>
      </c>
      <c r="G65" s="59">
        <f t="shared" si="1"/>
        <v>9.0261844596151997E-3</v>
      </c>
      <c r="H65" s="73">
        <v>4364389</v>
      </c>
      <c r="I65" s="59">
        <f t="shared" si="2"/>
        <v>1.5757539909748268E-3</v>
      </c>
      <c r="J65" s="58">
        <v>761917</v>
      </c>
      <c r="K65" s="60">
        <v>4792</v>
      </c>
      <c r="L65" s="61">
        <f t="shared" si="13"/>
        <v>766709</v>
      </c>
      <c r="M65" s="62">
        <f t="shared" si="3"/>
        <v>6.2893989765289392E-3</v>
      </c>
      <c r="N65" s="63">
        <f t="shared" si="4"/>
        <v>0.15164570999224755</v>
      </c>
      <c r="O65" s="58">
        <v>73324545</v>
      </c>
      <c r="P65" s="60">
        <v>19721</v>
      </c>
      <c r="Q65" s="61">
        <f t="shared" si="14"/>
        <v>73344266</v>
      </c>
      <c r="R65" s="62">
        <f t="shared" si="5"/>
        <v>2.6895495907952789E-4</v>
      </c>
      <c r="S65" s="63">
        <f t="shared" si="6"/>
        <v>1.52574110126801E-2</v>
      </c>
      <c r="T65" s="58">
        <v>7377345</v>
      </c>
      <c r="U65" s="60">
        <v>-223556</v>
      </c>
      <c r="V65" s="61">
        <f t="shared" si="15"/>
        <v>7153789</v>
      </c>
      <c r="W65" s="62">
        <f t="shared" si="7"/>
        <v>-3.0303042625768484E-2</v>
      </c>
      <c r="X65" s="63">
        <f t="shared" si="8"/>
        <v>0.74022330163247907</v>
      </c>
      <c r="Y65" s="58">
        <v>357916731</v>
      </c>
      <c r="Z65" s="60">
        <v>-4713132</v>
      </c>
      <c r="AA65" s="61">
        <f t="shared" si="16"/>
        <v>353203599</v>
      </c>
      <c r="AB65" s="62">
        <f t="shared" si="9"/>
        <v>-1.316823604985373E-2</v>
      </c>
      <c r="AC65" s="63">
        <f t="shared" si="10"/>
        <v>4.9327268983932276E-2</v>
      </c>
      <c r="AD65" s="58">
        <v>23850985</v>
      </c>
      <c r="AE65" s="63">
        <f t="shared" si="11"/>
        <v>0</v>
      </c>
      <c r="AF65" s="58">
        <v>0</v>
      </c>
      <c r="AG65" s="58">
        <v>483525350</v>
      </c>
      <c r="AH65" s="60">
        <v>-4912175</v>
      </c>
      <c r="AI65" s="61">
        <v>478613175</v>
      </c>
      <c r="AJ65" s="62">
        <f t="shared" si="12"/>
        <v>-1.0159084730511027E-2</v>
      </c>
      <c r="AK65" s="58">
        <v>0</v>
      </c>
      <c r="AL65" s="58">
        <v>0</v>
      </c>
      <c r="AM65" s="25">
        <v>0</v>
      </c>
      <c r="AN65" s="64"/>
    </row>
    <row r="66" spans="1:40" x14ac:dyDescent="0.2">
      <c r="A66" s="55" t="s">
        <v>133</v>
      </c>
      <c r="B66" s="56" t="s">
        <v>132</v>
      </c>
      <c r="C66" s="24">
        <v>3</v>
      </c>
      <c r="D66" s="24"/>
      <c r="E66" s="57">
        <f t="shared" si="0"/>
        <v>0.11967896315256001</v>
      </c>
      <c r="F66" s="58">
        <v>171279650</v>
      </c>
      <c r="G66" s="59">
        <f t="shared" si="1"/>
        <v>1.2638071929058274E-2</v>
      </c>
      <c r="H66" s="73">
        <v>18087093</v>
      </c>
      <c r="I66" s="59">
        <f t="shared" si="2"/>
        <v>1.2261417118493932E-2</v>
      </c>
      <c r="J66" s="58">
        <v>17548040</v>
      </c>
      <c r="K66" s="60">
        <v>110365</v>
      </c>
      <c r="L66" s="61">
        <f t="shared" si="13"/>
        <v>17658405</v>
      </c>
      <c r="M66" s="62">
        <f t="shared" si="3"/>
        <v>6.2893063840748029E-3</v>
      </c>
      <c r="N66" s="63">
        <f t="shared" si="4"/>
        <v>0.53939190428588002</v>
      </c>
      <c r="O66" s="58">
        <v>771955690</v>
      </c>
      <c r="P66" s="60">
        <v>16294521</v>
      </c>
      <c r="Q66" s="61">
        <f t="shared" si="14"/>
        <v>788250211</v>
      </c>
      <c r="R66" s="62">
        <f t="shared" si="5"/>
        <v>2.110810401565924E-2</v>
      </c>
      <c r="S66" s="63">
        <f t="shared" si="6"/>
        <v>0.28317242206023835</v>
      </c>
      <c r="T66" s="58">
        <v>405264819</v>
      </c>
      <c r="U66" s="60">
        <v>15661807</v>
      </c>
      <c r="V66" s="61">
        <f t="shared" si="15"/>
        <v>420926626</v>
      </c>
      <c r="W66" s="62">
        <f t="shared" si="7"/>
        <v>3.8645858869876391E-2</v>
      </c>
      <c r="X66" s="63">
        <f t="shared" si="8"/>
        <v>3.1944035140459397E-2</v>
      </c>
      <c r="Y66" s="58">
        <v>45717000</v>
      </c>
      <c r="Z66" s="60">
        <v>643902</v>
      </c>
      <c r="AA66" s="61">
        <f t="shared" si="16"/>
        <v>46360902</v>
      </c>
      <c r="AB66" s="62">
        <f t="shared" si="9"/>
        <v>1.4084519981626091E-2</v>
      </c>
      <c r="AC66" s="63">
        <f t="shared" si="10"/>
        <v>9.1318631331000475E-4</v>
      </c>
      <c r="AD66" s="58">
        <v>1306915</v>
      </c>
      <c r="AE66" s="63">
        <f t="shared" si="11"/>
        <v>0</v>
      </c>
      <c r="AF66" s="58">
        <v>0</v>
      </c>
      <c r="AG66" s="58">
        <v>1431159207</v>
      </c>
      <c r="AH66" s="60">
        <v>32710595</v>
      </c>
      <c r="AI66" s="61">
        <v>1463869802</v>
      </c>
      <c r="AJ66" s="62">
        <f t="shared" si="12"/>
        <v>2.2856014089842627E-2</v>
      </c>
      <c r="AK66" s="58">
        <v>6113340</v>
      </c>
      <c r="AL66" s="58">
        <v>45043259</v>
      </c>
      <c r="AM66" s="25">
        <v>0</v>
      </c>
      <c r="AN66" s="64"/>
    </row>
    <row r="67" spans="1:40" x14ac:dyDescent="0.2">
      <c r="A67" s="55" t="s">
        <v>135</v>
      </c>
      <c r="B67" s="56" t="s">
        <v>134</v>
      </c>
      <c r="C67" s="24">
        <v>3</v>
      </c>
      <c r="D67" s="24"/>
      <c r="E67" s="57">
        <f t="shared" si="0"/>
        <v>1.5546672912296642E-2</v>
      </c>
      <c r="F67" s="58">
        <v>7480170</v>
      </c>
      <c r="G67" s="59">
        <f t="shared" si="1"/>
        <v>4.3759684767360869E-2</v>
      </c>
      <c r="H67" s="73">
        <v>21054658</v>
      </c>
      <c r="I67" s="59">
        <f t="shared" si="2"/>
        <v>2.7756849999903459E-2</v>
      </c>
      <c r="J67" s="58">
        <v>13355009</v>
      </c>
      <c r="K67" s="60">
        <v>83993</v>
      </c>
      <c r="L67" s="61">
        <f t="shared" si="13"/>
        <v>13439002</v>
      </c>
      <c r="M67" s="62">
        <f t="shared" si="3"/>
        <v>6.2892507223319726E-3</v>
      </c>
      <c r="N67" s="63">
        <f t="shared" si="4"/>
        <v>0.27959555925366752</v>
      </c>
      <c r="O67" s="58">
        <v>134525395</v>
      </c>
      <c r="P67" s="60">
        <v>2859850</v>
      </c>
      <c r="Q67" s="61">
        <f t="shared" si="14"/>
        <v>137385245</v>
      </c>
      <c r="R67" s="62">
        <f t="shared" si="5"/>
        <v>2.1258811393937926E-2</v>
      </c>
      <c r="S67" s="63">
        <f t="shared" si="6"/>
        <v>2.9230156833038621E-2</v>
      </c>
      <c r="T67" s="58">
        <v>14063880</v>
      </c>
      <c r="U67" s="60">
        <v>600337</v>
      </c>
      <c r="V67" s="61">
        <f t="shared" si="15"/>
        <v>14664217</v>
      </c>
      <c r="W67" s="62">
        <f t="shared" si="7"/>
        <v>4.2686442148254962E-2</v>
      </c>
      <c r="X67" s="63">
        <f t="shared" si="8"/>
        <v>0.58458192674213816</v>
      </c>
      <c r="Y67" s="58">
        <v>281267395</v>
      </c>
      <c r="Z67" s="60">
        <v>3994363</v>
      </c>
      <c r="AA67" s="61">
        <f t="shared" si="16"/>
        <v>285261758</v>
      </c>
      <c r="AB67" s="62">
        <f t="shared" si="9"/>
        <v>1.420130122085427E-2</v>
      </c>
      <c r="AC67" s="63">
        <f t="shared" si="10"/>
        <v>1.9529149491594715E-2</v>
      </c>
      <c r="AD67" s="58">
        <v>9396310</v>
      </c>
      <c r="AE67" s="63">
        <f t="shared" si="11"/>
        <v>0</v>
      </c>
      <c r="AF67" s="58">
        <v>0</v>
      </c>
      <c r="AG67" s="58">
        <v>481142817</v>
      </c>
      <c r="AH67" s="60">
        <v>7538543</v>
      </c>
      <c r="AI67" s="61">
        <v>488681360</v>
      </c>
      <c r="AJ67" s="62">
        <f t="shared" si="12"/>
        <v>1.5667994478238256E-2</v>
      </c>
      <c r="AK67" s="58">
        <v>0</v>
      </c>
      <c r="AL67" s="58">
        <v>256140</v>
      </c>
      <c r="AM67" s="25">
        <v>0</v>
      </c>
      <c r="AN67" s="64"/>
    </row>
    <row r="68" spans="1:40" x14ac:dyDescent="0.2">
      <c r="A68" s="55" t="s">
        <v>137</v>
      </c>
      <c r="B68" s="56" t="s">
        <v>136</v>
      </c>
      <c r="C68" s="24">
        <v>3</v>
      </c>
      <c r="D68" s="24"/>
      <c r="E68" s="57">
        <f t="shared" si="0"/>
        <v>2.5180539071434374E-2</v>
      </c>
      <c r="F68" s="58">
        <v>16988541</v>
      </c>
      <c r="G68" s="59">
        <f t="shared" si="1"/>
        <v>9.6690339058353014E-3</v>
      </c>
      <c r="H68" s="73">
        <v>6523402</v>
      </c>
      <c r="I68" s="59">
        <f t="shared" si="2"/>
        <v>6.6747499136881059E-3</v>
      </c>
      <c r="J68" s="58">
        <v>4503250</v>
      </c>
      <c r="K68" s="60">
        <v>28322</v>
      </c>
      <c r="L68" s="61">
        <f t="shared" si="13"/>
        <v>4531572</v>
      </c>
      <c r="M68" s="62">
        <f t="shared" si="3"/>
        <v>6.2892355521012603E-3</v>
      </c>
      <c r="N68" s="63">
        <f t="shared" si="4"/>
        <v>0.51769378413493716</v>
      </c>
      <c r="O68" s="58">
        <v>349272192</v>
      </c>
      <c r="P68" s="60">
        <v>-7157818</v>
      </c>
      <c r="Q68" s="61">
        <f t="shared" si="14"/>
        <v>342114374</v>
      </c>
      <c r="R68" s="62">
        <f t="shared" si="5"/>
        <v>-2.0493523858893411E-2</v>
      </c>
      <c r="S68" s="63">
        <f t="shared" si="6"/>
        <v>0.14203426118560172</v>
      </c>
      <c r="T68" s="58">
        <v>95826180</v>
      </c>
      <c r="U68" s="60">
        <v>-1954869</v>
      </c>
      <c r="V68" s="61">
        <f t="shared" si="15"/>
        <v>93871311</v>
      </c>
      <c r="W68" s="62">
        <f t="shared" si="7"/>
        <v>-2.0400155782062897E-2</v>
      </c>
      <c r="X68" s="63">
        <f t="shared" si="8"/>
        <v>0.28016324117893393</v>
      </c>
      <c r="Y68" s="58">
        <v>189017586</v>
      </c>
      <c r="Z68" s="60">
        <v>-2008041</v>
      </c>
      <c r="AA68" s="61">
        <f t="shared" si="16"/>
        <v>187009545</v>
      </c>
      <c r="AB68" s="62">
        <f t="shared" si="9"/>
        <v>-1.0623567057935022E-2</v>
      </c>
      <c r="AC68" s="63">
        <f t="shared" si="10"/>
        <v>1.8584390609569481E-2</v>
      </c>
      <c r="AD68" s="58">
        <v>12538321</v>
      </c>
      <c r="AE68" s="63">
        <f t="shared" si="11"/>
        <v>0</v>
      </c>
      <c r="AF68" s="58">
        <v>0</v>
      </c>
      <c r="AG68" s="58">
        <v>674669472</v>
      </c>
      <c r="AH68" s="60">
        <v>-11092406</v>
      </c>
      <c r="AI68" s="61">
        <v>663577066</v>
      </c>
      <c r="AJ68" s="62">
        <f t="shared" si="12"/>
        <v>-1.6441244876720908E-2</v>
      </c>
      <c r="AK68" s="58">
        <v>0</v>
      </c>
      <c r="AL68" s="58">
        <v>37595</v>
      </c>
      <c r="AM68" s="25">
        <v>0</v>
      </c>
      <c r="AN68" s="64"/>
    </row>
    <row r="69" spans="1:40" x14ac:dyDescent="0.2">
      <c r="A69" s="55" t="s">
        <v>139</v>
      </c>
      <c r="B69" s="56" t="s">
        <v>138</v>
      </c>
      <c r="C69" s="24">
        <v>3</v>
      </c>
      <c r="D69" s="24"/>
      <c r="E69" s="57">
        <f t="shared" si="0"/>
        <v>1.8123002754165767E-2</v>
      </c>
      <c r="F69" s="58">
        <v>5227507</v>
      </c>
      <c r="G69" s="59">
        <f t="shared" si="1"/>
        <v>6.6036247260509426E-2</v>
      </c>
      <c r="H69" s="73">
        <v>19047889</v>
      </c>
      <c r="I69" s="59">
        <f t="shared" si="2"/>
        <v>0.28897353890519334</v>
      </c>
      <c r="J69" s="58">
        <v>83353251</v>
      </c>
      <c r="K69" s="60">
        <v>524235</v>
      </c>
      <c r="L69" s="61">
        <f t="shared" si="13"/>
        <v>83877486</v>
      </c>
      <c r="M69" s="62">
        <f t="shared" si="3"/>
        <v>6.2893167778182999E-3</v>
      </c>
      <c r="N69" s="63">
        <f t="shared" si="4"/>
        <v>0.23730245364084901</v>
      </c>
      <c r="O69" s="58">
        <v>68448935</v>
      </c>
      <c r="P69" s="60">
        <v>-1400216</v>
      </c>
      <c r="Q69" s="61">
        <f t="shared" si="14"/>
        <v>67048719</v>
      </c>
      <c r="R69" s="62">
        <f t="shared" si="5"/>
        <v>-2.045635918221372E-2</v>
      </c>
      <c r="S69" s="63">
        <f t="shared" si="6"/>
        <v>4.3679134300523614E-2</v>
      </c>
      <c r="T69" s="58">
        <v>12599070</v>
      </c>
      <c r="U69" s="60">
        <v>-257124</v>
      </c>
      <c r="V69" s="61">
        <f t="shared" si="15"/>
        <v>12341946</v>
      </c>
      <c r="W69" s="62">
        <f t="shared" si="7"/>
        <v>-2.0408172984196452E-2</v>
      </c>
      <c r="X69" s="63">
        <f t="shared" si="8"/>
        <v>0.32198018204893308</v>
      </c>
      <c r="Y69" s="58">
        <v>92873884</v>
      </c>
      <c r="Z69" s="60">
        <v>-1266634</v>
      </c>
      <c r="AA69" s="61">
        <f t="shared" si="16"/>
        <v>91607250</v>
      </c>
      <c r="AB69" s="62">
        <f t="shared" si="9"/>
        <v>-1.3638215022858309E-2</v>
      </c>
      <c r="AC69" s="63">
        <f t="shared" si="10"/>
        <v>2.3905441089825754E-2</v>
      </c>
      <c r="AD69" s="58">
        <v>6895428</v>
      </c>
      <c r="AE69" s="63">
        <f t="shared" si="11"/>
        <v>0</v>
      </c>
      <c r="AF69" s="58">
        <v>0</v>
      </c>
      <c r="AG69" s="58">
        <v>288445964</v>
      </c>
      <c r="AH69" s="60">
        <v>-2399739</v>
      </c>
      <c r="AI69" s="61">
        <v>286046225</v>
      </c>
      <c r="AJ69" s="62">
        <f t="shared" si="12"/>
        <v>-8.3195443844033129E-3</v>
      </c>
      <c r="AK69" s="58">
        <v>0</v>
      </c>
      <c r="AL69" s="58">
        <v>0</v>
      </c>
      <c r="AM69" s="25">
        <v>0</v>
      </c>
      <c r="AN69" s="64"/>
    </row>
    <row r="70" spans="1:40" x14ac:dyDescent="0.2">
      <c r="A70" s="55" t="s">
        <v>141</v>
      </c>
      <c r="B70" s="56" t="s">
        <v>140</v>
      </c>
      <c r="C70" s="24">
        <v>3</v>
      </c>
      <c r="D70" s="24"/>
      <c r="E70" s="57">
        <f t="shared" ref="E70:E133" si="17">+F70/$AG70</f>
        <v>5.9963004480720096E-2</v>
      </c>
      <c r="F70" s="58">
        <v>76883503</v>
      </c>
      <c r="G70" s="59">
        <f t="shared" ref="G70:G133" si="18">+H70/$AG70</f>
        <v>1.2194506974554242E-2</v>
      </c>
      <c r="H70" s="73">
        <v>15635581</v>
      </c>
      <c r="I70" s="59">
        <f t="shared" ref="I70:I133" si="19">+J70/$AG70</f>
        <v>5.0099024920247301E-2</v>
      </c>
      <c r="J70" s="58">
        <v>64236083</v>
      </c>
      <c r="K70" s="60">
        <v>404001</v>
      </c>
      <c r="L70" s="61">
        <f t="shared" si="13"/>
        <v>64640084</v>
      </c>
      <c r="M70" s="62">
        <f t="shared" ref="M70:M133" si="20">+K70/J70</f>
        <v>6.2893156172053643E-3</v>
      </c>
      <c r="N70" s="63">
        <f t="shared" ref="N70:N133" si="21">+O70/$AG70</f>
        <v>0.36733685217772855</v>
      </c>
      <c r="O70" s="58">
        <v>470992810</v>
      </c>
      <c r="P70" s="60">
        <v>15087382</v>
      </c>
      <c r="Q70" s="61">
        <f t="shared" si="14"/>
        <v>486080192</v>
      </c>
      <c r="R70" s="62">
        <f t="shared" ref="R70:R133" si="22">+P70/O70</f>
        <v>3.2033147172671278E-2</v>
      </c>
      <c r="S70" s="63">
        <f t="shared" ref="S70:S133" si="23">+T70/$AG70</f>
        <v>0.15897508178049252</v>
      </c>
      <c r="T70" s="58">
        <v>203835036</v>
      </c>
      <c r="U70" s="60">
        <v>-8040960</v>
      </c>
      <c r="V70" s="61">
        <f t="shared" si="15"/>
        <v>195794076</v>
      </c>
      <c r="W70" s="62">
        <f t="shared" ref="W70:W133" si="24">+U70/T70</f>
        <v>-3.9448370396932157E-2</v>
      </c>
      <c r="X70" s="63">
        <f t="shared" ref="X70:X133" si="25">+Y70/$AG70</f>
        <v>0.33045152705664399</v>
      </c>
      <c r="Y70" s="58">
        <v>423699099</v>
      </c>
      <c r="Z70" s="60">
        <v>5477176</v>
      </c>
      <c r="AA70" s="61">
        <f t="shared" si="16"/>
        <v>429176275</v>
      </c>
      <c r="AB70" s="62">
        <f t="shared" ref="AB70:AB133" si="26">+Z70/Y70</f>
        <v>1.292704188639306E-2</v>
      </c>
      <c r="AC70" s="63">
        <f t="shared" ref="AC70:AC133" si="27">+AD70/$AG70</f>
        <v>2.0980002609613312E-2</v>
      </c>
      <c r="AD70" s="58">
        <v>26900188</v>
      </c>
      <c r="AE70" s="63">
        <f t="shared" ref="AE70:AE133" si="28">AF70/$AG70</f>
        <v>0</v>
      </c>
      <c r="AF70" s="58">
        <v>0</v>
      </c>
      <c r="AG70" s="58">
        <v>1282182300</v>
      </c>
      <c r="AH70" s="60">
        <v>12927599</v>
      </c>
      <c r="AI70" s="61">
        <v>1295109899</v>
      </c>
      <c r="AJ70" s="62">
        <f t="shared" ref="AJ70:AJ133" si="29">+AH70/AG70</f>
        <v>1.0082496849316981E-2</v>
      </c>
      <c r="AK70" s="58">
        <v>172341</v>
      </c>
      <c r="AL70" s="58">
        <v>2085926</v>
      </c>
      <c r="AM70" s="25">
        <v>0</v>
      </c>
      <c r="AN70" s="64"/>
    </row>
    <row r="71" spans="1:40" x14ac:dyDescent="0.2">
      <c r="A71" s="55" t="s">
        <v>143</v>
      </c>
      <c r="B71" s="56" t="s">
        <v>142</v>
      </c>
      <c r="C71" s="24">
        <v>3</v>
      </c>
      <c r="D71" s="24"/>
      <c r="E71" s="57">
        <f t="shared" si="17"/>
        <v>3.6890254365269333E-2</v>
      </c>
      <c r="F71" s="58">
        <v>13746472</v>
      </c>
      <c r="G71" s="59">
        <f t="shared" si="18"/>
        <v>1.8199061049938198E-2</v>
      </c>
      <c r="H71" s="73">
        <v>6781544</v>
      </c>
      <c r="I71" s="59">
        <f t="shared" si="19"/>
        <v>0.1149306226720502</v>
      </c>
      <c r="J71" s="58">
        <v>42826774</v>
      </c>
      <c r="K71" s="60">
        <v>269351</v>
      </c>
      <c r="L71" s="61">
        <f t="shared" ref="L71:L134" si="30">+J71+K71</f>
        <v>43096125</v>
      </c>
      <c r="M71" s="62">
        <f t="shared" si="20"/>
        <v>6.2893133160111473E-3</v>
      </c>
      <c r="N71" s="63">
        <f t="shared" si="21"/>
        <v>0.19356480546042465</v>
      </c>
      <c r="O71" s="58">
        <v>72128350</v>
      </c>
      <c r="P71" s="60">
        <v>2326720</v>
      </c>
      <c r="Q71" s="61">
        <f t="shared" ref="Q71:Q134" si="31">+O71+P71</f>
        <v>74455070</v>
      </c>
      <c r="R71" s="62">
        <f t="shared" si="22"/>
        <v>3.2258051099186384E-2</v>
      </c>
      <c r="S71" s="63">
        <f t="shared" si="23"/>
        <v>2.5470909423736046E-2</v>
      </c>
      <c r="T71" s="58">
        <v>9491264</v>
      </c>
      <c r="U71" s="60">
        <v>-379651</v>
      </c>
      <c r="V71" s="61">
        <f t="shared" ref="V71:V134" si="32">+T71+U71</f>
        <v>9111613</v>
      </c>
      <c r="W71" s="62">
        <f t="shared" si="24"/>
        <v>-4.0000046358419701E-2</v>
      </c>
      <c r="X71" s="63">
        <f t="shared" si="25"/>
        <v>0.57400087923852883</v>
      </c>
      <c r="Y71" s="58">
        <v>213890827</v>
      </c>
      <c r="Z71" s="60">
        <v>3420426</v>
      </c>
      <c r="AA71" s="61">
        <f t="shared" ref="AA71:AA134" si="33">+Y71+Z71</f>
        <v>217311253</v>
      </c>
      <c r="AB71" s="62">
        <f t="shared" si="26"/>
        <v>1.599145717455195E-2</v>
      </c>
      <c r="AC71" s="63">
        <f t="shared" si="27"/>
        <v>3.6943467790052718E-2</v>
      </c>
      <c r="AD71" s="58">
        <v>13766301</v>
      </c>
      <c r="AE71" s="63">
        <f t="shared" si="28"/>
        <v>0</v>
      </c>
      <c r="AF71" s="58">
        <v>0</v>
      </c>
      <c r="AG71" s="58">
        <v>372631532</v>
      </c>
      <c r="AH71" s="60">
        <v>5636846</v>
      </c>
      <c r="AI71" s="61">
        <v>378268378</v>
      </c>
      <c r="AJ71" s="62">
        <f t="shared" si="29"/>
        <v>1.5127131001892776E-2</v>
      </c>
      <c r="AK71" s="58">
        <v>0</v>
      </c>
      <c r="AL71" s="58">
        <v>0</v>
      </c>
      <c r="AM71" s="25">
        <v>0</v>
      </c>
      <c r="AN71" s="64"/>
    </row>
    <row r="72" spans="1:40" x14ac:dyDescent="0.2">
      <c r="A72" s="55" t="s">
        <v>145</v>
      </c>
      <c r="B72" s="56" t="s">
        <v>144</v>
      </c>
      <c r="C72" s="24">
        <v>3</v>
      </c>
      <c r="D72" s="24"/>
      <c r="E72" s="57">
        <f t="shared" si="17"/>
        <v>5.3293794394598776E-2</v>
      </c>
      <c r="F72" s="58">
        <v>48673358</v>
      </c>
      <c r="G72" s="59">
        <f t="shared" si="18"/>
        <v>1.6988154803606898E-2</v>
      </c>
      <c r="H72" s="73">
        <v>15515325</v>
      </c>
      <c r="I72" s="59">
        <f t="shared" si="19"/>
        <v>7.4173118694389625E-2</v>
      </c>
      <c r="J72" s="58">
        <v>67742498</v>
      </c>
      <c r="K72" s="60">
        <v>426054</v>
      </c>
      <c r="L72" s="61">
        <f t="shared" si="30"/>
        <v>68168552</v>
      </c>
      <c r="M72" s="62">
        <f t="shared" si="20"/>
        <v>6.2893163461435978E-3</v>
      </c>
      <c r="N72" s="63">
        <f t="shared" si="21"/>
        <v>0.28767123416662682</v>
      </c>
      <c r="O72" s="58">
        <v>262730870</v>
      </c>
      <c r="P72" s="60">
        <v>8463686</v>
      </c>
      <c r="Q72" s="61">
        <f t="shared" si="31"/>
        <v>271194556</v>
      </c>
      <c r="R72" s="62">
        <f t="shared" si="22"/>
        <v>3.2214280720038721E-2</v>
      </c>
      <c r="S72" s="63">
        <f t="shared" si="23"/>
        <v>6.8659668597178466E-2</v>
      </c>
      <c r="T72" s="58">
        <v>62707050</v>
      </c>
      <c r="U72" s="60">
        <v>-2494204</v>
      </c>
      <c r="V72" s="61">
        <f t="shared" si="32"/>
        <v>60212846</v>
      </c>
      <c r="W72" s="62">
        <f t="shared" si="24"/>
        <v>-3.977549573772008E-2</v>
      </c>
      <c r="X72" s="63">
        <f t="shared" si="25"/>
        <v>0.47229127175189384</v>
      </c>
      <c r="Y72" s="58">
        <v>431344820</v>
      </c>
      <c r="Z72" s="60">
        <v>5855125</v>
      </c>
      <c r="AA72" s="61">
        <f t="shared" si="33"/>
        <v>437199945</v>
      </c>
      <c r="AB72" s="62">
        <f t="shared" si="26"/>
        <v>1.3574116874754634E-2</v>
      </c>
      <c r="AC72" s="63">
        <f t="shared" si="27"/>
        <v>2.6922757591705558E-2</v>
      </c>
      <c r="AD72" s="58">
        <v>24588623</v>
      </c>
      <c r="AE72" s="63">
        <f t="shared" si="28"/>
        <v>0</v>
      </c>
      <c r="AF72" s="58">
        <v>0</v>
      </c>
      <c r="AG72" s="58">
        <v>913302544</v>
      </c>
      <c r="AH72" s="60">
        <v>12250661</v>
      </c>
      <c r="AI72" s="61">
        <v>925553205</v>
      </c>
      <c r="AJ72" s="62">
        <f t="shared" si="29"/>
        <v>1.3413584666419148E-2</v>
      </c>
      <c r="AK72" s="58">
        <v>93138</v>
      </c>
      <c r="AL72" s="58">
        <v>351960</v>
      </c>
      <c r="AM72" s="25">
        <v>0</v>
      </c>
      <c r="AN72" s="64"/>
    </row>
    <row r="73" spans="1:40" x14ac:dyDescent="0.2">
      <c r="A73" s="55" t="s">
        <v>147</v>
      </c>
      <c r="B73" s="56" t="s">
        <v>146</v>
      </c>
      <c r="C73" s="24">
        <v>3</v>
      </c>
      <c r="D73" s="24"/>
      <c r="E73" s="57">
        <f t="shared" si="17"/>
        <v>5.4382141203209826E-2</v>
      </c>
      <c r="F73" s="58">
        <v>52320270</v>
      </c>
      <c r="G73" s="59">
        <f t="shared" si="18"/>
        <v>1.2829363798265046E-2</v>
      </c>
      <c r="H73" s="73">
        <v>12342945</v>
      </c>
      <c r="I73" s="59">
        <f t="shared" si="19"/>
        <v>6.0374601276735371E-2</v>
      </c>
      <c r="J73" s="58">
        <v>58085529</v>
      </c>
      <c r="K73" s="60">
        <v>365318</v>
      </c>
      <c r="L73" s="61">
        <f t="shared" si="30"/>
        <v>58450847</v>
      </c>
      <c r="M73" s="62">
        <f t="shared" si="20"/>
        <v>6.2893117492310345E-3</v>
      </c>
      <c r="N73" s="63">
        <f t="shared" si="21"/>
        <v>0.28941373235047863</v>
      </c>
      <c r="O73" s="58">
        <v>278440758</v>
      </c>
      <c r="P73" s="60">
        <v>8532160</v>
      </c>
      <c r="Q73" s="61">
        <f t="shared" si="31"/>
        <v>286972918</v>
      </c>
      <c r="R73" s="62">
        <f t="shared" si="22"/>
        <v>3.0642640327821546E-2</v>
      </c>
      <c r="S73" s="63">
        <f t="shared" si="23"/>
        <v>9.551761266575734E-2</v>
      </c>
      <c r="T73" s="58">
        <v>91896111</v>
      </c>
      <c r="U73" s="60">
        <v>-3624940</v>
      </c>
      <c r="V73" s="61">
        <f t="shared" si="32"/>
        <v>88271171</v>
      </c>
      <c r="W73" s="62">
        <f t="shared" si="24"/>
        <v>-3.9446065350904787E-2</v>
      </c>
      <c r="X73" s="63">
        <f t="shared" si="25"/>
        <v>0.45305227126126479</v>
      </c>
      <c r="Y73" s="58">
        <v>435875025</v>
      </c>
      <c r="Z73" s="60">
        <v>5205946</v>
      </c>
      <c r="AA73" s="61">
        <f t="shared" si="33"/>
        <v>441080971</v>
      </c>
      <c r="AB73" s="62">
        <f t="shared" si="26"/>
        <v>1.1943666650779085E-2</v>
      </c>
      <c r="AC73" s="63">
        <f t="shared" si="27"/>
        <v>3.4430277444288997E-2</v>
      </c>
      <c r="AD73" s="58">
        <v>33124871</v>
      </c>
      <c r="AE73" s="63">
        <f t="shared" si="28"/>
        <v>0</v>
      </c>
      <c r="AF73" s="58">
        <v>0</v>
      </c>
      <c r="AG73" s="58">
        <v>962085509</v>
      </c>
      <c r="AH73" s="60">
        <v>10478484</v>
      </c>
      <c r="AI73" s="61">
        <v>972563993</v>
      </c>
      <c r="AJ73" s="62">
        <f t="shared" si="29"/>
        <v>1.0891426907460052E-2</v>
      </c>
      <c r="AK73" s="58">
        <v>87622</v>
      </c>
      <c r="AL73" s="58">
        <v>212291</v>
      </c>
      <c r="AM73" s="25">
        <v>0</v>
      </c>
      <c r="AN73" s="64"/>
    </row>
    <row r="74" spans="1:40" x14ac:dyDescent="0.2">
      <c r="A74" s="55" t="s">
        <v>149</v>
      </c>
      <c r="B74" s="56" t="s">
        <v>148</v>
      </c>
      <c r="C74" s="24">
        <v>3</v>
      </c>
      <c r="D74" s="24"/>
      <c r="E74" s="57">
        <f t="shared" si="17"/>
        <v>3.3256160857442686E-2</v>
      </c>
      <c r="F74" s="58">
        <v>13581081</v>
      </c>
      <c r="G74" s="59">
        <f t="shared" si="18"/>
        <v>5.2523827097635083E-3</v>
      </c>
      <c r="H74" s="73">
        <v>2144957</v>
      </c>
      <c r="I74" s="59">
        <f t="shared" si="19"/>
        <v>1.2874717391658239E-3</v>
      </c>
      <c r="J74" s="58">
        <v>525775</v>
      </c>
      <c r="K74" s="60">
        <v>3306</v>
      </c>
      <c r="L74" s="61">
        <f t="shared" si="30"/>
        <v>529081</v>
      </c>
      <c r="M74" s="62">
        <f t="shared" si="20"/>
        <v>6.287860776948314E-3</v>
      </c>
      <c r="N74" s="63">
        <f t="shared" si="21"/>
        <v>0.11843757332056973</v>
      </c>
      <c r="O74" s="58">
        <v>48367287</v>
      </c>
      <c r="P74" s="60">
        <v>1403044</v>
      </c>
      <c r="Q74" s="61">
        <f t="shared" si="31"/>
        <v>49770331</v>
      </c>
      <c r="R74" s="62">
        <f t="shared" si="22"/>
        <v>2.9008118648457582E-2</v>
      </c>
      <c r="S74" s="63">
        <f t="shared" si="23"/>
        <v>5.6826704450233028E-3</v>
      </c>
      <c r="T74" s="58">
        <v>2320677</v>
      </c>
      <c r="U74" s="60">
        <v>-78357</v>
      </c>
      <c r="V74" s="61">
        <f t="shared" si="32"/>
        <v>2242320</v>
      </c>
      <c r="W74" s="62">
        <f t="shared" si="24"/>
        <v>-3.376471607207724E-2</v>
      </c>
      <c r="X74" s="63">
        <f t="shared" si="25"/>
        <v>0.74813097376847248</v>
      </c>
      <c r="Y74" s="58">
        <v>305520153</v>
      </c>
      <c r="Z74" s="60">
        <v>-284818</v>
      </c>
      <c r="AA74" s="61">
        <f t="shared" si="33"/>
        <v>305235335</v>
      </c>
      <c r="AB74" s="62">
        <f t="shared" si="26"/>
        <v>-9.3223964836126536E-4</v>
      </c>
      <c r="AC74" s="63">
        <f t="shared" si="27"/>
        <v>8.7928887316663193E-2</v>
      </c>
      <c r="AD74" s="58">
        <v>35908214</v>
      </c>
      <c r="AE74" s="63">
        <f t="shared" si="28"/>
        <v>2.3879842899234683E-5</v>
      </c>
      <c r="AF74" s="58">
        <v>9752</v>
      </c>
      <c r="AG74" s="58">
        <v>408377896</v>
      </c>
      <c r="AH74" s="60">
        <v>1043175</v>
      </c>
      <c r="AI74" s="61">
        <v>409421071</v>
      </c>
      <c r="AJ74" s="62">
        <f t="shared" si="29"/>
        <v>2.5544355123471229E-3</v>
      </c>
      <c r="AK74" s="58">
        <v>0</v>
      </c>
      <c r="AL74" s="58">
        <v>0</v>
      </c>
      <c r="AM74" s="25">
        <v>0</v>
      </c>
      <c r="AN74" s="64"/>
    </row>
    <row r="75" spans="1:40" x14ac:dyDescent="0.2">
      <c r="A75" s="55" t="s">
        <v>151</v>
      </c>
      <c r="B75" s="56" t="s">
        <v>150</v>
      </c>
      <c r="C75" s="24">
        <v>3</v>
      </c>
      <c r="D75" s="24"/>
      <c r="E75" s="57">
        <f t="shared" si="17"/>
        <v>3.2697976452649449E-2</v>
      </c>
      <c r="F75" s="58">
        <v>16427937</v>
      </c>
      <c r="G75" s="59">
        <f t="shared" si="18"/>
        <v>3.2359443219476446E-2</v>
      </c>
      <c r="H75" s="73">
        <v>16257853</v>
      </c>
      <c r="I75" s="59">
        <f t="shared" si="19"/>
        <v>0.18274508148386684</v>
      </c>
      <c r="J75" s="58">
        <v>91813776</v>
      </c>
      <c r="K75" s="60">
        <v>577445</v>
      </c>
      <c r="L75" s="61">
        <f t="shared" si="30"/>
        <v>92391221</v>
      </c>
      <c r="M75" s="62">
        <f t="shared" si="20"/>
        <v>6.2893067375858714E-3</v>
      </c>
      <c r="N75" s="63">
        <f t="shared" si="21"/>
        <v>0.19131546137647684</v>
      </c>
      <c r="O75" s="58">
        <v>96119659</v>
      </c>
      <c r="P75" s="60">
        <v>3449674</v>
      </c>
      <c r="Q75" s="61">
        <f t="shared" si="31"/>
        <v>99569333</v>
      </c>
      <c r="R75" s="62">
        <f t="shared" si="22"/>
        <v>3.5889369936279114E-2</v>
      </c>
      <c r="S75" s="63">
        <f t="shared" si="23"/>
        <v>5.3593614045582307E-2</v>
      </c>
      <c r="T75" s="58">
        <v>26926208</v>
      </c>
      <c r="U75" s="60">
        <v>86373</v>
      </c>
      <c r="V75" s="61">
        <f t="shared" si="32"/>
        <v>27012581</v>
      </c>
      <c r="W75" s="62">
        <f t="shared" si="24"/>
        <v>3.207766945869244E-3</v>
      </c>
      <c r="X75" s="63">
        <f t="shared" si="25"/>
        <v>0.47592880607333604</v>
      </c>
      <c r="Y75" s="58">
        <v>239113526</v>
      </c>
      <c r="Z75" s="60">
        <v>632336</v>
      </c>
      <c r="AA75" s="61">
        <f t="shared" si="33"/>
        <v>239745862</v>
      </c>
      <c r="AB75" s="62">
        <f t="shared" si="26"/>
        <v>2.6445011730536734E-3</v>
      </c>
      <c r="AC75" s="63">
        <f t="shared" si="27"/>
        <v>3.1143819430285734E-2</v>
      </c>
      <c r="AD75" s="58">
        <v>15647106</v>
      </c>
      <c r="AE75" s="63">
        <f t="shared" si="28"/>
        <v>2.1579791832633966E-4</v>
      </c>
      <c r="AF75" s="58">
        <v>108420</v>
      </c>
      <c r="AG75" s="58">
        <v>502414485</v>
      </c>
      <c r="AH75" s="60">
        <v>4745828</v>
      </c>
      <c r="AI75" s="61">
        <v>507160313</v>
      </c>
      <c r="AJ75" s="62">
        <f t="shared" si="29"/>
        <v>9.4460413497035219E-3</v>
      </c>
      <c r="AK75" s="58">
        <v>0</v>
      </c>
      <c r="AL75" s="58">
        <v>0</v>
      </c>
      <c r="AM75" s="25">
        <v>0</v>
      </c>
      <c r="AN75" s="64"/>
    </row>
    <row r="76" spans="1:40" x14ac:dyDescent="0.2">
      <c r="A76" s="55" t="s">
        <v>153</v>
      </c>
      <c r="B76" s="56" t="s">
        <v>152</v>
      </c>
      <c r="C76" s="24">
        <v>3</v>
      </c>
      <c r="D76" s="24"/>
      <c r="E76" s="57">
        <f t="shared" si="17"/>
        <v>4.0749316441993658E-2</v>
      </c>
      <c r="F76" s="58">
        <v>20395642</v>
      </c>
      <c r="G76" s="59">
        <f t="shared" si="18"/>
        <v>3.130868531023373E-2</v>
      </c>
      <c r="H76" s="73">
        <v>15670465</v>
      </c>
      <c r="I76" s="59">
        <f t="shared" si="19"/>
        <v>0.14059373507462158</v>
      </c>
      <c r="J76" s="58">
        <v>70369266</v>
      </c>
      <c r="K76" s="60">
        <v>442575</v>
      </c>
      <c r="L76" s="61">
        <f t="shared" si="30"/>
        <v>70811841</v>
      </c>
      <c r="M76" s="62">
        <f t="shared" si="20"/>
        <v>6.2893223868499635E-3</v>
      </c>
      <c r="N76" s="63">
        <f t="shared" si="21"/>
        <v>0.19335730408595109</v>
      </c>
      <c r="O76" s="58">
        <v>96778221</v>
      </c>
      <c r="P76" s="60">
        <v>3871010</v>
      </c>
      <c r="Q76" s="61">
        <f t="shared" si="31"/>
        <v>100649231</v>
      </c>
      <c r="R76" s="62">
        <f t="shared" si="22"/>
        <v>3.9998772037770768E-2</v>
      </c>
      <c r="S76" s="63">
        <f t="shared" si="23"/>
        <v>5.1478218788382719E-2</v>
      </c>
      <c r="T76" s="58">
        <v>25765618</v>
      </c>
      <c r="U76" s="60">
        <v>428227</v>
      </c>
      <c r="V76" s="61">
        <f t="shared" si="32"/>
        <v>26193845</v>
      </c>
      <c r="W76" s="62">
        <f t="shared" si="24"/>
        <v>1.6620094266708449E-2</v>
      </c>
      <c r="X76" s="63">
        <f t="shared" si="25"/>
        <v>0.50633371093644142</v>
      </c>
      <c r="Y76" s="58">
        <v>253427591</v>
      </c>
      <c r="Z76" s="60">
        <v>-573546</v>
      </c>
      <c r="AA76" s="61">
        <f t="shared" si="33"/>
        <v>252854045</v>
      </c>
      <c r="AB76" s="62">
        <f t="shared" si="26"/>
        <v>-2.2631553168178916E-3</v>
      </c>
      <c r="AC76" s="63">
        <f t="shared" si="27"/>
        <v>3.613129852017926E-2</v>
      </c>
      <c r="AD76" s="58">
        <v>18084255</v>
      </c>
      <c r="AE76" s="63">
        <f t="shared" si="28"/>
        <v>4.7730842196545148E-5</v>
      </c>
      <c r="AF76" s="58">
        <v>23890</v>
      </c>
      <c r="AG76" s="58">
        <v>500514948</v>
      </c>
      <c r="AH76" s="60">
        <v>4168266</v>
      </c>
      <c r="AI76" s="61">
        <v>504683214</v>
      </c>
      <c r="AJ76" s="62">
        <f t="shared" si="29"/>
        <v>8.3279550723827731E-3</v>
      </c>
      <c r="AK76" s="58">
        <v>0</v>
      </c>
      <c r="AL76" s="58">
        <v>0</v>
      </c>
      <c r="AM76" s="25">
        <v>0</v>
      </c>
      <c r="AN76" s="64"/>
    </row>
    <row r="77" spans="1:40" x14ac:dyDescent="0.2">
      <c r="A77" s="55" t="s">
        <v>155</v>
      </c>
      <c r="B77" s="56" t="s">
        <v>154</v>
      </c>
      <c r="C77" s="24">
        <v>3</v>
      </c>
      <c r="D77" s="24"/>
      <c r="E77" s="57">
        <f t="shared" si="17"/>
        <v>6.9996101745127104E-2</v>
      </c>
      <c r="F77" s="58">
        <v>35572681</v>
      </c>
      <c r="G77" s="59">
        <f t="shared" si="18"/>
        <v>9.649535074867625E-3</v>
      </c>
      <c r="H77" s="73">
        <v>4903985</v>
      </c>
      <c r="I77" s="59">
        <f t="shared" si="19"/>
        <v>1.5965509606935515E-2</v>
      </c>
      <c r="J77" s="58">
        <v>8113823</v>
      </c>
      <c r="K77" s="60">
        <v>51031</v>
      </c>
      <c r="L77" s="61">
        <f t="shared" si="30"/>
        <v>8164854</v>
      </c>
      <c r="M77" s="62">
        <f t="shared" si="20"/>
        <v>6.2893903404104331E-3</v>
      </c>
      <c r="N77" s="63">
        <f t="shared" si="21"/>
        <v>0.28551294634600655</v>
      </c>
      <c r="O77" s="58">
        <v>145100380</v>
      </c>
      <c r="P77" s="60">
        <v>63920</v>
      </c>
      <c r="Q77" s="61">
        <f t="shared" si="31"/>
        <v>145164300</v>
      </c>
      <c r="R77" s="62">
        <f t="shared" si="22"/>
        <v>4.4052262302827876E-4</v>
      </c>
      <c r="S77" s="63">
        <f t="shared" si="23"/>
        <v>7.3065975735803854E-2</v>
      </c>
      <c r="T77" s="58">
        <v>37132820</v>
      </c>
      <c r="U77" s="60">
        <v>1408521</v>
      </c>
      <c r="V77" s="61">
        <f t="shared" si="32"/>
        <v>38541341</v>
      </c>
      <c r="W77" s="62">
        <f t="shared" si="24"/>
        <v>3.7931969616097024E-2</v>
      </c>
      <c r="X77" s="63">
        <f t="shared" si="25"/>
        <v>0.52909285775414894</v>
      </c>
      <c r="Y77" s="58">
        <v>268889995</v>
      </c>
      <c r="Z77" s="60">
        <v>3787183</v>
      </c>
      <c r="AA77" s="61">
        <f t="shared" si="33"/>
        <v>272677178</v>
      </c>
      <c r="AB77" s="62">
        <f t="shared" si="26"/>
        <v>1.4084506937493156E-2</v>
      </c>
      <c r="AC77" s="63">
        <f t="shared" si="27"/>
        <v>1.6717073737110431E-2</v>
      </c>
      <c r="AD77" s="58">
        <v>8495775</v>
      </c>
      <c r="AE77" s="63">
        <f t="shared" si="28"/>
        <v>0</v>
      </c>
      <c r="AF77" s="58">
        <v>0</v>
      </c>
      <c r="AG77" s="58">
        <v>508209459</v>
      </c>
      <c r="AH77" s="60">
        <v>5310655</v>
      </c>
      <c r="AI77" s="61">
        <v>513520114</v>
      </c>
      <c r="AJ77" s="62">
        <f t="shared" si="29"/>
        <v>1.0449736631131849E-2</v>
      </c>
      <c r="AK77" s="58">
        <v>440510</v>
      </c>
      <c r="AL77" s="58">
        <v>1524920</v>
      </c>
      <c r="AM77" s="25">
        <v>0</v>
      </c>
      <c r="AN77" s="64"/>
    </row>
    <row r="78" spans="1:40" x14ac:dyDescent="0.2">
      <c r="A78" s="55" t="s">
        <v>157</v>
      </c>
      <c r="B78" s="56" t="s">
        <v>156</v>
      </c>
      <c r="C78" s="24">
        <v>3</v>
      </c>
      <c r="D78" s="24"/>
      <c r="E78" s="57">
        <f t="shared" si="17"/>
        <v>2.8950645516096035E-2</v>
      </c>
      <c r="F78" s="58">
        <v>11746843</v>
      </c>
      <c r="G78" s="59">
        <f t="shared" si="18"/>
        <v>3.1992061516983431E-3</v>
      </c>
      <c r="H78" s="73">
        <v>1298091</v>
      </c>
      <c r="I78" s="59">
        <f t="shared" si="19"/>
        <v>1.6230327838760744E-2</v>
      </c>
      <c r="J78" s="58">
        <v>6585522</v>
      </c>
      <c r="K78" s="60">
        <v>41418</v>
      </c>
      <c r="L78" s="61">
        <f t="shared" si="30"/>
        <v>6626940</v>
      </c>
      <c r="M78" s="62">
        <f t="shared" si="20"/>
        <v>6.2892508748737001E-3</v>
      </c>
      <c r="N78" s="63">
        <f t="shared" si="21"/>
        <v>0.13649167203970752</v>
      </c>
      <c r="O78" s="58">
        <v>55382055</v>
      </c>
      <c r="P78" s="60">
        <v>-517388</v>
      </c>
      <c r="Q78" s="61">
        <f t="shared" si="31"/>
        <v>54864667</v>
      </c>
      <c r="R78" s="62">
        <f t="shared" si="22"/>
        <v>-9.3421596580336354E-3</v>
      </c>
      <c r="S78" s="63">
        <f t="shared" si="23"/>
        <v>7.2712623953400585E-2</v>
      </c>
      <c r="T78" s="58">
        <v>29503445</v>
      </c>
      <c r="U78" s="60">
        <v>627733</v>
      </c>
      <c r="V78" s="61">
        <f t="shared" si="32"/>
        <v>30131178</v>
      </c>
      <c r="W78" s="62">
        <f t="shared" si="24"/>
        <v>2.1276600071618756E-2</v>
      </c>
      <c r="X78" s="63">
        <f t="shared" si="25"/>
        <v>0.71816773477500517</v>
      </c>
      <c r="Y78" s="58">
        <v>291399500</v>
      </c>
      <c r="Z78" s="60">
        <v>4104219</v>
      </c>
      <c r="AA78" s="61">
        <f t="shared" si="33"/>
        <v>295503719</v>
      </c>
      <c r="AB78" s="62">
        <f t="shared" si="26"/>
        <v>1.4084509410620128E-2</v>
      </c>
      <c r="AC78" s="63">
        <f t="shared" si="27"/>
        <v>2.4247789725331571E-2</v>
      </c>
      <c r="AD78" s="58">
        <v>9838640</v>
      </c>
      <c r="AE78" s="63">
        <f t="shared" si="28"/>
        <v>0</v>
      </c>
      <c r="AF78" s="58">
        <v>0</v>
      </c>
      <c r="AG78" s="58">
        <v>405754096</v>
      </c>
      <c r="AH78" s="60">
        <v>4255982</v>
      </c>
      <c r="AI78" s="61">
        <v>410010078</v>
      </c>
      <c r="AJ78" s="62">
        <f t="shared" si="29"/>
        <v>1.0489067250229311E-2</v>
      </c>
      <c r="AK78" s="58">
        <v>0</v>
      </c>
      <c r="AL78" s="58">
        <v>0</v>
      </c>
      <c r="AM78" s="25">
        <v>0</v>
      </c>
      <c r="AN78" s="64"/>
    </row>
    <row r="79" spans="1:40" x14ac:dyDescent="0.2">
      <c r="A79" s="55" t="s">
        <v>159</v>
      </c>
      <c r="B79" s="56" t="s">
        <v>158</v>
      </c>
      <c r="C79" s="24">
        <v>3</v>
      </c>
      <c r="D79" s="24"/>
      <c r="E79" s="57">
        <f t="shared" si="17"/>
        <v>3.7457613587554998E-2</v>
      </c>
      <c r="F79" s="58">
        <v>19441652</v>
      </c>
      <c r="G79" s="59">
        <f t="shared" si="18"/>
        <v>3.0891196813099594E-3</v>
      </c>
      <c r="H79" s="73">
        <v>1603348</v>
      </c>
      <c r="I79" s="59">
        <f t="shared" si="19"/>
        <v>1.7537709656474357E-3</v>
      </c>
      <c r="J79" s="58">
        <v>910261</v>
      </c>
      <c r="K79" s="60">
        <v>5725</v>
      </c>
      <c r="L79" s="61">
        <f t="shared" si="30"/>
        <v>915986</v>
      </c>
      <c r="M79" s="62">
        <f t="shared" si="20"/>
        <v>6.2894049069442716E-3</v>
      </c>
      <c r="N79" s="63">
        <f t="shared" si="21"/>
        <v>0.19449150481490965</v>
      </c>
      <c r="O79" s="58">
        <v>100947065</v>
      </c>
      <c r="P79" s="60">
        <v>1290249</v>
      </c>
      <c r="Q79" s="61">
        <f t="shared" si="31"/>
        <v>102237314</v>
      </c>
      <c r="R79" s="62">
        <f t="shared" si="22"/>
        <v>1.2781441441611007E-2</v>
      </c>
      <c r="S79" s="63">
        <f t="shared" si="23"/>
        <v>2.0793817528132575E-2</v>
      </c>
      <c r="T79" s="58">
        <v>10792630</v>
      </c>
      <c r="U79" s="60">
        <v>307653</v>
      </c>
      <c r="V79" s="61">
        <f t="shared" si="32"/>
        <v>11100283</v>
      </c>
      <c r="W79" s="62">
        <f t="shared" si="24"/>
        <v>2.8505841486273505E-2</v>
      </c>
      <c r="X79" s="63">
        <f t="shared" si="25"/>
        <v>0.7038216886570543</v>
      </c>
      <c r="Y79" s="58">
        <v>365305075</v>
      </c>
      <c r="Z79" s="60">
        <v>6499718</v>
      </c>
      <c r="AA79" s="61">
        <f t="shared" si="33"/>
        <v>371804793</v>
      </c>
      <c r="AB79" s="62">
        <f t="shared" si="26"/>
        <v>1.7792575151056964E-2</v>
      </c>
      <c r="AC79" s="63">
        <f t="shared" si="27"/>
        <v>3.8592484765391032E-2</v>
      </c>
      <c r="AD79" s="58">
        <v>20030685</v>
      </c>
      <c r="AE79" s="63">
        <f t="shared" si="28"/>
        <v>0</v>
      </c>
      <c r="AF79" s="58">
        <v>0</v>
      </c>
      <c r="AG79" s="58">
        <v>519030716</v>
      </c>
      <c r="AH79" s="60">
        <v>8103345</v>
      </c>
      <c r="AI79" s="61">
        <v>527134061</v>
      </c>
      <c r="AJ79" s="62">
        <f t="shared" si="29"/>
        <v>1.5612457510125469E-2</v>
      </c>
      <c r="AK79" s="58">
        <v>0</v>
      </c>
      <c r="AL79" s="58">
        <v>0</v>
      </c>
      <c r="AM79" s="25">
        <v>0</v>
      </c>
      <c r="AN79" s="64"/>
    </row>
    <row r="80" spans="1:40" x14ac:dyDescent="0.2">
      <c r="A80" s="55" t="s">
        <v>161</v>
      </c>
      <c r="B80" s="56" t="s">
        <v>160</v>
      </c>
      <c r="C80" s="24">
        <v>3</v>
      </c>
      <c r="D80" s="24"/>
      <c r="E80" s="57">
        <f t="shared" si="17"/>
        <v>5.585346223608241E-2</v>
      </c>
      <c r="F80" s="58">
        <v>193717393</v>
      </c>
      <c r="G80" s="59">
        <f t="shared" si="18"/>
        <v>8.0404320638987285E-3</v>
      </c>
      <c r="H80" s="73">
        <v>27886750</v>
      </c>
      <c r="I80" s="59">
        <f t="shared" si="19"/>
        <v>2.3193472989125753E-2</v>
      </c>
      <c r="J80" s="58">
        <v>80442267</v>
      </c>
      <c r="K80" s="60">
        <v>505927</v>
      </c>
      <c r="L80" s="61">
        <f t="shared" si="30"/>
        <v>80948194</v>
      </c>
      <c r="M80" s="62">
        <f t="shared" si="20"/>
        <v>6.2893180273002501E-3</v>
      </c>
      <c r="N80" s="63">
        <f t="shared" si="21"/>
        <v>0.65000516753833737</v>
      </c>
      <c r="O80" s="58">
        <v>2254422581</v>
      </c>
      <c r="P80" s="60">
        <v>76138029</v>
      </c>
      <c r="Q80" s="61">
        <f t="shared" si="31"/>
        <v>2330560610</v>
      </c>
      <c r="R80" s="62">
        <f t="shared" si="22"/>
        <v>3.3772740586295612E-2</v>
      </c>
      <c r="S80" s="63">
        <f t="shared" si="23"/>
        <v>0.21712368588621267</v>
      </c>
      <c r="T80" s="58">
        <v>753053306</v>
      </c>
      <c r="U80" s="60">
        <v>4757</v>
      </c>
      <c r="V80" s="61">
        <f t="shared" si="32"/>
        <v>753058063</v>
      </c>
      <c r="W80" s="62">
        <f t="shared" si="24"/>
        <v>6.3169498919907806E-6</v>
      </c>
      <c r="X80" s="63">
        <f t="shared" si="25"/>
        <v>4.369711117972061E-2</v>
      </c>
      <c r="Y80" s="58">
        <v>151555340</v>
      </c>
      <c r="Z80" s="60">
        <v>-678278</v>
      </c>
      <c r="AA80" s="61">
        <f t="shared" si="33"/>
        <v>150877062</v>
      </c>
      <c r="AB80" s="62">
        <f t="shared" si="26"/>
        <v>-4.4754477143464557E-3</v>
      </c>
      <c r="AC80" s="63">
        <f t="shared" si="27"/>
        <v>2.0866681066224386E-3</v>
      </c>
      <c r="AD80" s="58">
        <v>7237222</v>
      </c>
      <c r="AE80" s="63">
        <f t="shared" si="28"/>
        <v>0</v>
      </c>
      <c r="AF80" s="58">
        <v>0</v>
      </c>
      <c r="AG80" s="58">
        <v>3468314859</v>
      </c>
      <c r="AH80" s="60">
        <v>75970435</v>
      </c>
      <c r="AI80" s="61">
        <v>3544285294</v>
      </c>
      <c r="AJ80" s="62">
        <f t="shared" si="29"/>
        <v>2.1904134453901377E-2</v>
      </c>
      <c r="AK80" s="58">
        <v>151215</v>
      </c>
      <c r="AL80" s="58">
        <v>6090165</v>
      </c>
      <c r="AM80" s="25">
        <v>0</v>
      </c>
      <c r="AN80" s="64"/>
    </row>
    <row r="81" spans="1:40" x14ac:dyDescent="0.2">
      <c r="A81" s="55" t="s">
        <v>163</v>
      </c>
      <c r="B81" s="56" t="s">
        <v>162</v>
      </c>
      <c r="C81" s="24">
        <v>3</v>
      </c>
      <c r="D81" s="24"/>
      <c r="E81" s="57">
        <f t="shared" si="17"/>
        <v>4.0195169725646226E-2</v>
      </c>
      <c r="F81" s="58">
        <v>22304316</v>
      </c>
      <c r="G81" s="59">
        <f t="shared" si="18"/>
        <v>6.3713595480771731E-3</v>
      </c>
      <c r="H81" s="73">
        <v>3535470</v>
      </c>
      <c r="I81" s="59">
        <f t="shared" si="19"/>
        <v>1.0631169010173692E-3</v>
      </c>
      <c r="J81" s="58">
        <v>589924</v>
      </c>
      <c r="K81" s="60">
        <v>3710</v>
      </c>
      <c r="L81" s="61">
        <f t="shared" si="30"/>
        <v>593634</v>
      </c>
      <c r="M81" s="62">
        <f t="shared" si="20"/>
        <v>6.2889456946996561E-3</v>
      </c>
      <c r="N81" s="63">
        <f t="shared" si="21"/>
        <v>0.2069636871017175</v>
      </c>
      <c r="O81" s="58">
        <v>114844234</v>
      </c>
      <c r="P81" s="60">
        <v>3692065</v>
      </c>
      <c r="Q81" s="61">
        <f t="shared" si="31"/>
        <v>118536299</v>
      </c>
      <c r="R81" s="62">
        <f t="shared" si="22"/>
        <v>3.2148457710118906E-2</v>
      </c>
      <c r="S81" s="63">
        <f t="shared" si="23"/>
        <v>2.895180797542974E-2</v>
      </c>
      <c r="T81" s="58">
        <v>16065370</v>
      </c>
      <c r="U81" s="60">
        <v>0</v>
      </c>
      <c r="V81" s="61">
        <f t="shared" si="32"/>
        <v>16065370</v>
      </c>
      <c r="W81" s="62">
        <f t="shared" si="24"/>
        <v>0</v>
      </c>
      <c r="X81" s="63">
        <f t="shared" si="25"/>
        <v>0.68080546331407799</v>
      </c>
      <c r="Y81" s="58">
        <v>377779228</v>
      </c>
      <c r="Z81" s="60">
        <v>-5096518</v>
      </c>
      <c r="AA81" s="61">
        <f t="shared" si="33"/>
        <v>372682710</v>
      </c>
      <c r="AB81" s="62">
        <f t="shared" si="26"/>
        <v>-1.3490731152640293E-2</v>
      </c>
      <c r="AC81" s="63">
        <f t="shared" si="27"/>
        <v>3.5649395434033976E-2</v>
      </c>
      <c r="AD81" s="58">
        <v>19781864</v>
      </c>
      <c r="AE81" s="63">
        <f t="shared" si="28"/>
        <v>0</v>
      </c>
      <c r="AF81" s="58">
        <v>0</v>
      </c>
      <c r="AG81" s="58">
        <v>554900406</v>
      </c>
      <c r="AH81" s="60">
        <v>-1400743</v>
      </c>
      <c r="AI81" s="61">
        <v>553499663</v>
      </c>
      <c r="AJ81" s="62">
        <f t="shared" si="29"/>
        <v>-2.5243142460414781E-3</v>
      </c>
      <c r="AK81" s="58">
        <v>0</v>
      </c>
      <c r="AL81" s="58">
        <v>146015</v>
      </c>
      <c r="AM81" s="25">
        <v>0</v>
      </c>
      <c r="AN81" s="64"/>
    </row>
    <row r="82" spans="1:40" x14ac:dyDescent="0.2">
      <c r="A82" s="55" t="s">
        <v>165</v>
      </c>
      <c r="B82" s="56" t="s">
        <v>164</v>
      </c>
      <c r="C82" s="24">
        <v>3</v>
      </c>
      <c r="D82" s="24"/>
      <c r="E82" s="57">
        <f t="shared" si="17"/>
        <v>3.5894951701711475E-2</v>
      </c>
      <c r="F82" s="58">
        <v>35670345</v>
      </c>
      <c r="G82" s="59">
        <f t="shared" si="18"/>
        <v>1.5421213684710606E-2</v>
      </c>
      <c r="H82" s="73">
        <v>15324718</v>
      </c>
      <c r="I82" s="59">
        <f t="shared" si="19"/>
        <v>2.096734467874805E-2</v>
      </c>
      <c r="J82" s="58">
        <v>20836145</v>
      </c>
      <c r="K82" s="60">
        <v>131045</v>
      </c>
      <c r="L82" s="61">
        <f t="shared" si="30"/>
        <v>20967190</v>
      </c>
      <c r="M82" s="62">
        <f t="shared" si="20"/>
        <v>6.289311194561182E-3</v>
      </c>
      <c r="N82" s="63">
        <f t="shared" si="21"/>
        <v>0.23470712084732004</v>
      </c>
      <c r="O82" s="58">
        <v>233238480</v>
      </c>
      <c r="P82" s="60">
        <v>7312370</v>
      </c>
      <c r="Q82" s="61">
        <f t="shared" si="31"/>
        <v>240550850</v>
      </c>
      <c r="R82" s="62">
        <f t="shared" si="22"/>
        <v>3.1351473393241118E-2</v>
      </c>
      <c r="S82" s="63">
        <f t="shared" si="23"/>
        <v>2.0745021528541272E-2</v>
      </c>
      <c r="T82" s="58">
        <v>20615213</v>
      </c>
      <c r="U82" s="60">
        <v>584</v>
      </c>
      <c r="V82" s="61">
        <f t="shared" si="32"/>
        <v>20615797</v>
      </c>
      <c r="W82" s="62">
        <f t="shared" si="24"/>
        <v>2.8328594033930187E-5</v>
      </c>
      <c r="X82" s="63">
        <f t="shared" si="25"/>
        <v>0.63192754169216681</v>
      </c>
      <c r="Y82" s="58">
        <v>627973360</v>
      </c>
      <c r="Z82" s="60">
        <v>-11492084</v>
      </c>
      <c r="AA82" s="61">
        <f t="shared" si="33"/>
        <v>616481276</v>
      </c>
      <c r="AB82" s="62">
        <f t="shared" si="26"/>
        <v>-1.8300273119866105E-2</v>
      </c>
      <c r="AC82" s="63">
        <f t="shared" si="27"/>
        <v>4.0336805866801738E-2</v>
      </c>
      <c r="AD82" s="58">
        <v>40084405</v>
      </c>
      <c r="AE82" s="63">
        <f t="shared" si="28"/>
        <v>0</v>
      </c>
      <c r="AF82" s="58">
        <v>0</v>
      </c>
      <c r="AG82" s="58">
        <v>993742666</v>
      </c>
      <c r="AH82" s="60">
        <v>-4048085</v>
      </c>
      <c r="AI82" s="61">
        <v>989694581</v>
      </c>
      <c r="AJ82" s="62">
        <f t="shared" si="29"/>
        <v>-4.0735747175818654E-3</v>
      </c>
      <c r="AK82" s="58">
        <v>69694</v>
      </c>
      <c r="AL82" s="58">
        <v>5500</v>
      </c>
      <c r="AM82" s="25">
        <v>0</v>
      </c>
      <c r="AN82" s="64"/>
    </row>
    <row r="83" spans="1:40" x14ac:dyDescent="0.2">
      <c r="A83" s="55" t="s">
        <v>167</v>
      </c>
      <c r="B83" s="56" t="s">
        <v>166</v>
      </c>
      <c r="C83" s="24">
        <v>3</v>
      </c>
      <c r="D83" s="24"/>
      <c r="E83" s="57">
        <f t="shared" si="17"/>
        <v>2.9781357415782691E-2</v>
      </c>
      <c r="F83" s="58">
        <v>36188234</v>
      </c>
      <c r="G83" s="59">
        <f t="shared" si="18"/>
        <v>9.1570267811626437E-3</v>
      </c>
      <c r="H83" s="73">
        <v>11126982</v>
      </c>
      <c r="I83" s="59">
        <f t="shared" si="19"/>
        <v>3.4570943618907377E-2</v>
      </c>
      <c r="J83" s="58">
        <v>42008206</v>
      </c>
      <c r="K83" s="60">
        <v>264202</v>
      </c>
      <c r="L83" s="61">
        <f t="shared" si="30"/>
        <v>42272408</v>
      </c>
      <c r="M83" s="62">
        <f t="shared" si="20"/>
        <v>6.2892950010766946E-3</v>
      </c>
      <c r="N83" s="63">
        <f t="shared" si="21"/>
        <v>0.2688195733639599</v>
      </c>
      <c r="O83" s="58">
        <v>326650847</v>
      </c>
      <c r="P83" s="60">
        <v>11578146</v>
      </c>
      <c r="Q83" s="61">
        <f t="shared" si="31"/>
        <v>338228993</v>
      </c>
      <c r="R83" s="62">
        <f t="shared" si="22"/>
        <v>3.5445020597176045E-2</v>
      </c>
      <c r="S83" s="63">
        <f t="shared" si="23"/>
        <v>1.6712084808422567E-2</v>
      </c>
      <c r="T83" s="58">
        <v>20307363</v>
      </c>
      <c r="U83" s="60">
        <v>-18895</v>
      </c>
      <c r="V83" s="61">
        <f t="shared" si="32"/>
        <v>20288468</v>
      </c>
      <c r="W83" s="62">
        <f t="shared" si="24"/>
        <v>-9.3045069416447621E-4</v>
      </c>
      <c r="X83" s="63">
        <f t="shared" si="25"/>
        <v>0.60697016921579194</v>
      </c>
      <c r="Y83" s="58">
        <v>737547930</v>
      </c>
      <c r="Z83" s="60">
        <v>-4634805</v>
      </c>
      <c r="AA83" s="61">
        <f t="shared" si="33"/>
        <v>732913125</v>
      </c>
      <c r="AB83" s="62">
        <f t="shared" si="26"/>
        <v>-6.2840729550959484E-3</v>
      </c>
      <c r="AC83" s="63">
        <f t="shared" si="27"/>
        <v>3.3988844795972945E-2</v>
      </c>
      <c r="AD83" s="58">
        <v>41300880</v>
      </c>
      <c r="AE83" s="63">
        <f t="shared" si="28"/>
        <v>0</v>
      </c>
      <c r="AF83" s="58">
        <v>0</v>
      </c>
      <c r="AG83" s="58">
        <v>1215130442</v>
      </c>
      <c r="AH83" s="60">
        <v>7188648</v>
      </c>
      <c r="AI83" s="61">
        <v>1222319090</v>
      </c>
      <c r="AJ83" s="62">
        <f t="shared" si="29"/>
        <v>5.9159475818646307E-3</v>
      </c>
      <c r="AK83" s="58">
        <v>0</v>
      </c>
      <c r="AL83" s="58">
        <v>0</v>
      </c>
      <c r="AM83" s="25">
        <v>0</v>
      </c>
      <c r="AN83" s="64"/>
    </row>
    <row r="84" spans="1:40" x14ac:dyDescent="0.2">
      <c r="A84" s="55" t="s">
        <v>169</v>
      </c>
      <c r="B84" s="56" t="s">
        <v>168</v>
      </c>
      <c r="C84" s="24">
        <v>5</v>
      </c>
      <c r="D84" s="24"/>
      <c r="E84" s="57">
        <f t="shared" si="17"/>
        <v>3.0628122139529795E-2</v>
      </c>
      <c r="F84" s="58">
        <v>980351167</v>
      </c>
      <c r="G84" s="59">
        <f t="shared" si="18"/>
        <v>1.0702927008794159E-2</v>
      </c>
      <c r="H84" s="73">
        <v>342581466</v>
      </c>
      <c r="I84" s="59">
        <f t="shared" si="19"/>
        <v>9.7592782352117109E-3</v>
      </c>
      <c r="J84" s="58">
        <v>312376964</v>
      </c>
      <c r="K84" s="60">
        <v>1964636</v>
      </c>
      <c r="L84" s="61">
        <f t="shared" si="30"/>
        <v>314341600</v>
      </c>
      <c r="M84" s="62">
        <f t="shared" si="20"/>
        <v>6.2893113974947269E-3</v>
      </c>
      <c r="N84" s="63">
        <f t="shared" si="21"/>
        <v>0.67963362450781695</v>
      </c>
      <c r="O84" s="58">
        <v>21753851375</v>
      </c>
      <c r="P84" s="60">
        <v>437286903</v>
      </c>
      <c r="Q84" s="61">
        <f t="shared" si="31"/>
        <v>22191138278</v>
      </c>
      <c r="R84" s="62">
        <f t="shared" si="22"/>
        <v>2.0101585483044148E-2</v>
      </c>
      <c r="S84" s="63">
        <f t="shared" si="23"/>
        <v>0.26797542628622034</v>
      </c>
      <c r="T84" s="58">
        <v>8577411984</v>
      </c>
      <c r="U84" s="60">
        <v>252230162</v>
      </c>
      <c r="V84" s="61">
        <f t="shared" si="32"/>
        <v>8829642146</v>
      </c>
      <c r="W84" s="62">
        <f t="shared" si="24"/>
        <v>2.9406324713153711E-2</v>
      </c>
      <c r="X84" s="63">
        <f t="shared" si="25"/>
        <v>1.1243878142993778E-3</v>
      </c>
      <c r="Y84" s="58">
        <v>35989634</v>
      </c>
      <c r="Z84" s="60">
        <v>-51894</v>
      </c>
      <c r="AA84" s="61">
        <f t="shared" si="33"/>
        <v>35937740</v>
      </c>
      <c r="AB84" s="62">
        <f t="shared" si="26"/>
        <v>-1.4419151914687434E-3</v>
      </c>
      <c r="AC84" s="63">
        <f t="shared" si="27"/>
        <v>1.7623400812764715E-4</v>
      </c>
      <c r="AD84" s="58">
        <v>5640934</v>
      </c>
      <c r="AE84" s="63">
        <f t="shared" si="28"/>
        <v>0</v>
      </c>
      <c r="AF84" s="58">
        <v>0</v>
      </c>
      <c r="AG84" s="58">
        <v>32008203524</v>
      </c>
      <c r="AH84" s="60">
        <v>691429807</v>
      </c>
      <c r="AI84" s="61">
        <v>32699633331</v>
      </c>
      <c r="AJ84" s="62">
        <f t="shared" si="29"/>
        <v>2.1601643668678894E-2</v>
      </c>
      <c r="AK84" s="58">
        <v>10384651</v>
      </c>
      <c r="AL84" s="58">
        <v>712897896</v>
      </c>
      <c r="AM84" s="25">
        <v>0</v>
      </c>
      <c r="AN84" s="64"/>
    </row>
    <row r="85" spans="1:40" x14ac:dyDescent="0.2">
      <c r="A85" s="55" t="s">
        <v>171</v>
      </c>
      <c r="B85" s="56" t="s">
        <v>170</v>
      </c>
      <c r="C85" s="24">
        <v>3</v>
      </c>
      <c r="D85" s="24"/>
      <c r="E85" s="57">
        <f t="shared" si="17"/>
        <v>1.2004921684326837E-2</v>
      </c>
      <c r="F85" s="58">
        <v>119626790</v>
      </c>
      <c r="G85" s="59">
        <f t="shared" si="18"/>
        <v>1.1455940941594435E-3</v>
      </c>
      <c r="H85" s="73">
        <v>11415630</v>
      </c>
      <c r="I85" s="59">
        <f t="shared" si="19"/>
        <v>2.0032294246364367E-3</v>
      </c>
      <c r="J85" s="58">
        <v>19961805</v>
      </c>
      <c r="K85" s="60">
        <v>125546</v>
      </c>
      <c r="L85" s="61">
        <f t="shared" si="30"/>
        <v>20087351</v>
      </c>
      <c r="M85" s="62">
        <f t="shared" si="20"/>
        <v>6.2893110117046031E-3</v>
      </c>
      <c r="N85" s="63">
        <f t="shared" si="21"/>
        <v>0.76304286435174506</v>
      </c>
      <c r="O85" s="58">
        <v>7603578840</v>
      </c>
      <c r="P85" s="60">
        <v>161778306</v>
      </c>
      <c r="Q85" s="61">
        <f t="shared" si="31"/>
        <v>7765357146</v>
      </c>
      <c r="R85" s="62">
        <f t="shared" si="22"/>
        <v>2.1276600059558271E-2</v>
      </c>
      <c r="S85" s="63">
        <f t="shared" si="23"/>
        <v>0.21656971228046309</v>
      </c>
      <c r="T85" s="58">
        <v>2158076510</v>
      </c>
      <c r="U85" s="60">
        <v>69588981</v>
      </c>
      <c r="V85" s="61">
        <f t="shared" si="32"/>
        <v>2227665491</v>
      </c>
      <c r="W85" s="62">
        <f t="shared" si="24"/>
        <v>3.2245835899488103E-2</v>
      </c>
      <c r="X85" s="63">
        <f t="shared" si="25"/>
        <v>4.6499983234255023E-3</v>
      </c>
      <c r="Y85" s="58">
        <v>46336360</v>
      </c>
      <c r="Z85" s="60">
        <v>0</v>
      </c>
      <c r="AA85" s="61">
        <f t="shared" si="33"/>
        <v>46336360</v>
      </c>
      <c r="AB85" s="62">
        <f t="shared" si="26"/>
        <v>0</v>
      </c>
      <c r="AC85" s="63">
        <f t="shared" si="27"/>
        <v>5.8367984124361116E-4</v>
      </c>
      <c r="AD85" s="58">
        <v>5816260</v>
      </c>
      <c r="AE85" s="63">
        <f t="shared" si="28"/>
        <v>0</v>
      </c>
      <c r="AF85" s="58">
        <v>0</v>
      </c>
      <c r="AG85" s="58">
        <v>9964812195</v>
      </c>
      <c r="AH85" s="60">
        <v>231492833</v>
      </c>
      <c r="AI85" s="61">
        <v>10196305028</v>
      </c>
      <c r="AJ85" s="62">
        <f t="shared" si="29"/>
        <v>2.3231028188986355E-2</v>
      </c>
      <c r="AK85" s="58">
        <v>0</v>
      </c>
      <c r="AL85" s="58">
        <v>817800</v>
      </c>
      <c r="AM85" s="25">
        <v>0</v>
      </c>
      <c r="AN85" s="64"/>
    </row>
    <row r="86" spans="1:40" x14ac:dyDescent="0.2">
      <c r="A86" s="55" t="s">
        <v>173</v>
      </c>
      <c r="B86" s="56" t="s">
        <v>172</v>
      </c>
      <c r="C86" s="24">
        <v>3</v>
      </c>
      <c r="D86" s="24"/>
      <c r="E86" s="57">
        <f t="shared" si="17"/>
        <v>6.2141162374079989E-2</v>
      </c>
      <c r="F86" s="58">
        <v>101996910</v>
      </c>
      <c r="G86" s="59">
        <f t="shared" si="18"/>
        <v>5.8618742275337735E-3</v>
      </c>
      <c r="H86" s="73">
        <v>9621530</v>
      </c>
      <c r="I86" s="59">
        <f t="shared" si="19"/>
        <v>2.4996302641137287E-2</v>
      </c>
      <c r="J86" s="58">
        <v>41028290</v>
      </c>
      <c r="K86" s="60">
        <v>258040</v>
      </c>
      <c r="L86" s="61">
        <f t="shared" si="30"/>
        <v>41286330</v>
      </c>
      <c r="M86" s="62">
        <f t="shared" si="20"/>
        <v>6.2893189065398531E-3</v>
      </c>
      <c r="N86" s="63">
        <f t="shared" si="21"/>
        <v>0.71263189594744181</v>
      </c>
      <c r="O86" s="58">
        <v>1169695715</v>
      </c>
      <c r="P86" s="60">
        <v>24365716</v>
      </c>
      <c r="Q86" s="61">
        <f t="shared" si="31"/>
        <v>1194061431</v>
      </c>
      <c r="R86" s="62">
        <f t="shared" si="22"/>
        <v>2.0830815816060333E-2</v>
      </c>
      <c r="S86" s="63">
        <f t="shared" si="23"/>
        <v>0.12558439212846234</v>
      </c>
      <c r="T86" s="58">
        <v>206131000</v>
      </c>
      <c r="U86" s="60">
        <v>6631412</v>
      </c>
      <c r="V86" s="61">
        <f t="shared" si="32"/>
        <v>212762412</v>
      </c>
      <c r="W86" s="62">
        <f t="shared" si="24"/>
        <v>3.2170862218686175E-2</v>
      </c>
      <c r="X86" s="63">
        <f t="shared" si="25"/>
        <v>6.3919324680564188E-2</v>
      </c>
      <c r="Y86" s="58">
        <v>104915540</v>
      </c>
      <c r="Z86" s="60">
        <v>0</v>
      </c>
      <c r="AA86" s="61">
        <f t="shared" si="33"/>
        <v>104915540</v>
      </c>
      <c r="AB86" s="62">
        <f t="shared" si="26"/>
        <v>0</v>
      </c>
      <c r="AC86" s="63">
        <f t="shared" si="27"/>
        <v>4.8650480007805651E-3</v>
      </c>
      <c r="AD86" s="58">
        <v>7985365</v>
      </c>
      <c r="AE86" s="63">
        <f t="shared" si="28"/>
        <v>0</v>
      </c>
      <c r="AF86" s="58">
        <v>0</v>
      </c>
      <c r="AG86" s="58">
        <v>1641374350</v>
      </c>
      <c r="AH86" s="60">
        <v>31255168</v>
      </c>
      <c r="AI86" s="61">
        <v>1672629518</v>
      </c>
      <c r="AJ86" s="62">
        <f t="shared" si="29"/>
        <v>1.9042071663907749E-2</v>
      </c>
      <c r="AK86" s="58">
        <v>24507300</v>
      </c>
      <c r="AL86" s="58">
        <v>557200</v>
      </c>
      <c r="AM86" s="25">
        <v>0</v>
      </c>
      <c r="AN86" s="64"/>
    </row>
    <row r="87" spans="1:40" x14ac:dyDescent="0.2">
      <c r="A87" s="55" t="s">
        <v>175</v>
      </c>
      <c r="B87" s="56" t="s">
        <v>174</v>
      </c>
      <c r="C87" s="24">
        <v>3</v>
      </c>
      <c r="D87" s="24"/>
      <c r="E87" s="57">
        <f t="shared" si="17"/>
        <v>2.2503554411313881E-2</v>
      </c>
      <c r="F87" s="58">
        <v>339824939</v>
      </c>
      <c r="G87" s="59">
        <f t="shared" si="18"/>
        <v>1.342227847908095E-3</v>
      </c>
      <c r="H87" s="73">
        <v>20268909</v>
      </c>
      <c r="I87" s="59">
        <f t="shared" si="19"/>
        <v>1.9634382395595906E-3</v>
      </c>
      <c r="J87" s="58">
        <v>29649773</v>
      </c>
      <c r="K87" s="60">
        <v>186477</v>
      </c>
      <c r="L87" s="61">
        <f t="shared" si="30"/>
        <v>29836250</v>
      </c>
      <c r="M87" s="62">
        <f t="shared" si="20"/>
        <v>6.2893230244966802E-3</v>
      </c>
      <c r="N87" s="63">
        <f t="shared" si="21"/>
        <v>0.73787649844591829</v>
      </c>
      <c r="O87" s="58">
        <v>11142632470</v>
      </c>
      <c r="P87" s="60">
        <v>191652851</v>
      </c>
      <c r="Q87" s="61">
        <f t="shared" si="31"/>
        <v>11334285321</v>
      </c>
      <c r="R87" s="62">
        <f t="shared" si="22"/>
        <v>1.7199961635277736E-2</v>
      </c>
      <c r="S87" s="63">
        <f t="shared" si="23"/>
        <v>0.23578274200500521</v>
      </c>
      <c r="T87" s="58">
        <v>3560542235</v>
      </c>
      <c r="U87" s="60">
        <v>106951646</v>
      </c>
      <c r="V87" s="61">
        <f t="shared" si="32"/>
        <v>3667493881</v>
      </c>
      <c r="W87" s="62">
        <f t="shared" si="24"/>
        <v>3.0038022003690681E-2</v>
      </c>
      <c r="X87" s="63">
        <f t="shared" si="25"/>
        <v>1.2688503874239775E-4</v>
      </c>
      <c r="Y87" s="58">
        <v>1916084</v>
      </c>
      <c r="Z87" s="60">
        <v>-10926</v>
      </c>
      <c r="AA87" s="61">
        <f t="shared" si="33"/>
        <v>1905158</v>
      </c>
      <c r="AB87" s="62">
        <f t="shared" si="26"/>
        <v>-5.7022552247187495E-3</v>
      </c>
      <c r="AC87" s="63">
        <f t="shared" si="27"/>
        <v>4.0465401155249074E-4</v>
      </c>
      <c r="AD87" s="58">
        <v>6110658</v>
      </c>
      <c r="AE87" s="63">
        <f t="shared" si="28"/>
        <v>0</v>
      </c>
      <c r="AF87" s="58">
        <v>0</v>
      </c>
      <c r="AG87" s="58">
        <v>15100945068</v>
      </c>
      <c r="AH87" s="60">
        <v>298780048</v>
      </c>
      <c r="AI87" s="61">
        <v>15399725116</v>
      </c>
      <c r="AJ87" s="62">
        <f t="shared" si="29"/>
        <v>1.9785519823731869E-2</v>
      </c>
      <c r="AK87" s="58">
        <v>0</v>
      </c>
      <c r="AL87" s="58">
        <v>439000</v>
      </c>
      <c r="AM87" s="25">
        <v>0</v>
      </c>
      <c r="AN87" s="64"/>
    </row>
    <row r="88" spans="1:40" x14ac:dyDescent="0.2">
      <c r="A88" s="55" t="s">
        <v>177</v>
      </c>
      <c r="B88" s="56" t="s">
        <v>176</v>
      </c>
      <c r="C88" s="24">
        <v>3</v>
      </c>
      <c r="D88" s="24"/>
      <c r="E88" s="57">
        <f t="shared" si="17"/>
        <v>7.953188117661289E-2</v>
      </c>
      <c r="F88" s="58">
        <v>186124370</v>
      </c>
      <c r="G88" s="59">
        <f t="shared" si="18"/>
        <v>4.1421561736633573E-3</v>
      </c>
      <c r="H88" s="73">
        <v>9693675</v>
      </c>
      <c r="I88" s="59">
        <f t="shared" si="19"/>
        <v>1.2326487687971246E-2</v>
      </c>
      <c r="J88" s="58">
        <v>28847045</v>
      </c>
      <c r="K88" s="60">
        <v>181428</v>
      </c>
      <c r="L88" s="61">
        <f t="shared" si="30"/>
        <v>29028473</v>
      </c>
      <c r="M88" s="62">
        <f t="shared" si="20"/>
        <v>6.2893097022589314E-3</v>
      </c>
      <c r="N88" s="63">
        <f t="shared" si="21"/>
        <v>0.39503060605457785</v>
      </c>
      <c r="O88" s="58">
        <v>924469805</v>
      </c>
      <c r="P88" s="60">
        <v>19669574</v>
      </c>
      <c r="Q88" s="61">
        <f t="shared" si="31"/>
        <v>944139379</v>
      </c>
      <c r="R88" s="62">
        <f t="shared" si="22"/>
        <v>2.1276599726261475E-2</v>
      </c>
      <c r="S88" s="63">
        <f t="shared" si="23"/>
        <v>0.50892314299495423</v>
      </c>
      <c r="T88" s="58">
        <v>1191006650</v>
      </c>
      <c r="U88" s="60">
        <v>37458303</v>
      </c>
      <c r="V88" s="61">
        <f t="shared" si="32"/>
        <v>1228464953</v>
      </c>
      <c r="W88" s="62">
        <f t="shared" si="24"/>
        <v>3.14509604123537E-2</v>
      </c>
      <c r="X88" s="63">
        <f t="shared" si="25"/>
        <v>4.5725912220464978E-5</v>
      </c>
      <c r="Y88" s="58">
        <v>107010</v>
      </c>
      <c r="Z88" s="60">
        <v>0</v>
      </c>
      <c r="AA88" s="61">
        <f t="shared" si="33"/>
        <v>107010</v>
      </c>
      <c r="AB88" s="62">
        <f t="shared" si="26"/>
        <v>0</v>
      </c>
      <c r="AC88" s="63">
        <f t="shared" si="27"/>
        <v>0</v>
      </c>
      <c r="AD88" s="58">
        <v>0</v>
      </c>
      <c r="AE88" s="63">
        <f t="shared" si="28"/>
        <v>0</v>
      </c>
      <c r="AF88" s="58">
        <v>0</v>
      </c>
      <c r="AG88" s="58">
        <v>2340248555</v>
      </c>
      <c r="AH88" s="60">
        <v>57309305</v>
      </c>
      <c r="AI88" s="61">
        <v>2397557860</v>
      </c>
      <c r="AJ88" s="62">
        <f t="shared" si="29"/>
        <v>2.4488554806521394E-2</v>
      </c>
      <c r="AK88" s="58">
        <v>0</v>
      </c>
      <c r="AL88" s="58">
        <v>29799100</v>
      </c>
      <c r="AM88" s="25">
        <v>0</v>
      </c>
      <c r="AN88" s="64"/>
    </row>
    <row r="89" spans="1:40" x14ac:dyDescent="0.2">
      <c r="A89" s="55" t="s">
        <v>179</v>
      </c>
      <c r="B89" s="56" t="s">
        <v>178</v>
      </c>
      <c r="C89" s="24">
        <v>3</v>
      </c>
      <c r="D89" s="24"/>
      <c r="E89" s="57">
        <f t="shared" si="17"/>
        <v>5.308256510921012E-3</v>
      </c>
      <c r="F89" s="58">
        <v>13667148</v>
      </c>
      <c r="G89" s="59">
        <f t="shared" si="18"/>
        <v>8.0567951273552668E-4</v>
      </c>
      <c r="H89" s="73">
        <v>2074380</v>
      </c>
      <c r="I89" s="59">
        <f t="shared" si="19"/>
        <v>4.3645809128414753E-4</v>
      </c>
      <c r="J89" s="58">
        <v>1123747</v>
      </c>
      <c r="K89" s="60">
        <v>7068</v>
      </c>
      <c r="L89" s="61">
        <f t="shared" si="30"/>
        <v>1130815</v>
      </c>
      <c r="M89" s="62">
        <f t="shared" si="20"/>
        <v>6.2896719635291577E-3</v>
      </c>
      <c r="N89" s="63">
        <f t="shared" si="21"/>
        <v>0.91435060654582656</v>
      </c>
      <c r="O89" s="58">
        <v>2354175055</v>
      </c>
      <c r="P89" s="60">
        <v>50518102</v>
      </c>
      <c r="Q89" s="61">
        <f t="shared" si="31"/>
        <v>2404693157</v>
      </c>
      <c r="R89" s="62">
        <f t="shared" si="22"/>
        <v>2.145894031656877E-2</v>
      </c>
      <c r="S89" s="63">
        <f t="shared" si="23"/>
        <v>4.3659834083921878E-2</v>
      </c>
      <c r="T89" s="58">
        <v>112410810</v>
      </c>
      <c r="U89" s="60">
        <v>3619782</v>
      </c>
      <c r="V89" s="61">
        <f t="shared" si="32"/>
        <v>116030592</v>
      </c>
      <c r="W89" s="62">
        <f t="shared" si="24"/>
        <v>3.2201369245537861E-2</v>
      </c>
      <c r="X89" s="63">
        <f t="shared" si="25"/>
        <v>3.0486452824157927E-2</v>
      </c>
      <c r="Y89" s="58">
        <v>78493355</v>
      </c>
      <c r="Z89" s="60">
        <v>-1085565</v>
      </c>
      <c r="AA89" s="61">
        <f t="shared" si="33"/>
        <v>77407790</v>
      </c>
      <c r="AB89" s="62">
        <f t="shared" si="26"/>
        <v>-1.3830024210329651E-2</v>
      </c>
      <c r="AC89" s="63">
        <f t="shared" si="27"/>
        <v>4.9527124311529221E-3</v>
      </c>
      <c r="AD89" s="58">
        <v>12751730</v>
      </c>
      <c r="AE89" s="63">
        <f t="shared" si="28"/>
        <v>0</v>
      </c>
      <c r="AF89" s="58">
        <v>0</v>
      </c>
      <c r="AG89" s="58">
        <v>2574696225</v>
      </c>
      <c r="AH89" s="60">
        <v>53059387</v>
      </c>
      <c r="AI89" s="61">
        <v>2627755612</v>
      </c>
      <c r="AJ89" s="62">
        <f t="shared" si="29"/>
        <v>2.0608018330395463E-2</v>
      </c>
      <c r="AK89" s="58">
        <v>70400</v>
      </c>
      <c r="AL89" s="58">
        <v>64400</v>
      </c>
      <c r="AM89" s="25">
        <v>0</v>
      </c>
      <c r="AN89" s="64"/>
    </row>
    <row r="90" spans="1:40" x14ac:dyDescent="0.2">
      <c r="A90" s="55" t="s">
        <v>181</v>
      </c>
      <c r="B90" s="56" t="s">
        <v>180</v>
      </c>
      <c r="C90" s="24">
        <v>3</v>
      </c>
      <c r="D90" s="24"/>
      <c r="E90" s="57">
        <f t="shared" si="17"/>
        <v>4.4007906282001276E-2</v>
      </c>
      <c r="F90" s="58">
        <v>211636080</v>
      </c>
      <c r="G90" s="59">
        <f t="shared" si="18"/>
        <v>9.22036882327853E-3</v>
      </c>
      <c r="H90" s="73">
        <v>44341185</v>
      </c>
      <c r="I90" s="59">
        <f t="shared" si="19"/>
        <v>5.5750684546262618E-3</v>
      </c>
      <c r="J90" s="58">
        <v>26810765</v>
      </c>
      <c r="K90" s="60">
        <v>168621</v>
      </c>
      <c r="L90" s="61">
        <f t="shared" si="30"/>
        <v>26979386</v>
      </c>
      <c r="M90" s="62">
        <f t="shared" si="20"/>
        <v>6.2893020769828837E-3</v>
      </c>
      <c r="N90" s="63">
        <f t="shared" si="21"/>
        <v>0.63009984797860508</v>
      </c>
      <c r="O90" s="58">
        <v>3030179645</v>
      </c>
      <c r="P90" s="60">
        <v>64471920</v>
      </c>
      <c r="Q90" s="61">
        <f t="shared" si="31"/>
        <v>3094651565</v>
      </c>
      <c r="R90" s="62">
        <f t="shared" si="22"/>
        <v>2.1276599922510533E-2</v>
      </c>
      <c r="S90" s="63">
        <f t="shared" si="23"/>
        <v>0.31109680846148891</v>
      </c>
      <c r="T90" s="58">
        <v>1496079105</v>
      </c>
      <c r="U90" s="60">
        <v>48135155</v>
      </c>
      <c r="V90" s="61">
        <f t="shared" si="32"/>
        <v>1544214260</v>
      </c>
      <c r="W90" s="62">
        <f t="shared" si="24"/>
        <v>3.2174204451575442E-2</v>
      </c>
      <c r="X90" s="63">
        <f t="shared" si="25"/>
        <v>0</v>
      </c>
      <c r="Y90" s="58">
        <v>0</v>
      </c>
      <c r="Z90" s="60">
        <v>0</v>
      </c>
      <c r="AA90" s="61">
        <f t="shared" si="33"/>
        <v>0</v>
      </c>
      <c r="AB90" s="62" t="e">
        <f t="shared" si="26"/>
        <v>#DIV/0!</v>
      </c>
      <c r="AC90" s="63">
        <f t="shared" si="27"/>
        <v>0</v>
      </c>
      <c r="AD90" s="58">
        <v>0</v>
      </c>
      <c r="AE90" s="63">
        <f t="shared" si="28"/>
        <v>0</v>
      </c>
      <c r="AF90" s="58">
        <v>0</v>
      </c>
      <c r="AG90" s="58">
        <v>4809046780</v>
      </c>
      <c r="AH90" s="60">
        <v>112775696</v>
      </c>
      <c r="AI90" s="61">
        <v>4921822476</v>
      </c>
      <c r="AJ90" s="62">
        <f t="shared" si="29"/>
        <v>2.3450737985959039E-2</v>
      </c>
      <c r="AK90" s="58">
        <v>0</v>
      </c>
      <c r="AL90" s="58">
        <v>3889100</v>
      </c>
      <c r="AM90" s="25">
        <v>0</v>
      </c>
      <c r="AN90" s="64"/>
    </row>
    <row r="91" spans="1:40" x14ac:dyDescent="0.2">
      <c r="A91" s="55" t="s">
        <v>183</v>
      </c>
      <c r="B91" s="56" t="s">
        <v>182</v>
      </c>
      <c r="C91" s="24">
        <v>3</v>
      </c>
      <c r="D91" s="24"/>
      <c r="E91" s="57">
        <f t="shared" si="17"/>
        <v>3.3821395108695293E-2</v>
      </c>
      <c r="F91" s="58">
        <v>35646336</v>
      </c>
      <c r="G91" s="59">
        <f t="shared" si="18"/>
        <v>5.5694318967849675E-2</v>
      </c>
      <c r="H91" s="73">
        <v>58699483</v>
      </c>
      <c r="I91" s="59">
        <f t="shared" si="19"/>
        <v>4.5250649361866187E-2</v>
      </c>
      <c r="J91" s="58">
        <v>47692292</v>
      </c>
      <c r="K91" s="60">
        <v>299951</v>
      </c>
      <c r="L91" s="61">
        <f t="shared" si="30"/>
        <v>47992243</v>
      </c>
      <c r="M91" s="62">
        <f t="shared" si="20"/>
        <v>6.289297230671992E-3</v>
      </c>
      <c r="N91" s="63">
        <f t="shared" si="21"/>
        <v>0.12675197523183698</v>
      </c>
      <c r="O91" s="58">
        <v>133591281</v>
      </c>
      <c r="P91" s="60">
        <v>-3343558</v>
      </c>
      <c r="Q91" s="61">
        <f t="shared" si="31"/>
        <v>130247723</v>
      </c>
      <c r="R91" s="62">
        <f t="shared" si="22"/>
        <v>-2.5028265130566416E-2</v>
      </c>
      <c r="S91" s="63">
        <f t="shared" si="23"/>
        <v>2.7593639462614769E-2</v>
      </c>
      <c r="T91" s="58">
        <v>29082542</v>
      </c>
      <c r="U91" s="60">
        <v>814185</v>
      </c>
      <c r="V91" s="61">
        <f t="shared" si="32"/>
        <v>29896727</v>
      </c>
      <c r="W91" s="62">
        <f t="shared" si="24"/>
        <v>2.7995661452152293E-2</v>
      </c>
      <c r="X91" s="63">
        <f t="shared" si="25"/>
        <v>0.64986403981405039</v>
      </c>
      <c r="Y91" s="58">
        <v>684929520</v>
      </c>
      <c r="Z91" s="60">
        <v>-18461680</v>
      </c>
      <c r="AA91" s="61">
        <f t="shared" si="33"/>
        <v>666467840</v>
      </c>
      <c r="AB91" s="62">
        <f t="shared" si="26"/>
        <v>-2.6954130988543171E-2</v>
      </c>
      <c r="AC91" s="63">
        <f t="shared" si="27"/>
        <v>2.2679086776174636E-2</v>
      </c>
      <c r="AD91" s="58">
        <v>23902809</v>
      </c>
      <c r="AE91" s="63">
        <f t="shared" si="28"/>
        <v>3.8344895276912122E-2</v>
      </c>
      <c r="AF91" s="58">
        <v>40413916</v>
      </c>
      <c r="AG91" s="58">
        <v>1053958179</v>
      </c>
      <c r="AH91" s="60">
        <v>-20691102</v>
      </c>
      <c r="AI91" s="61">
        <v>1033267077</v>
      </c>
      <c r="AJ91" s="62">
        <f t="shared" si="29"/>
        <v>-1.9631805523471345E-2</v>
      </c>
      <c r="AK91" s="58">
        <v>3824</v>
      </c>
      <c r="AL91" s="58">
        <v>0</v>
      </c>
      <c r="AM91" s="25">
        <v>0</v>
      </c>
      <c r="AN91" s="64"/>
    </row>
    <row r="92" spans="1:40" x14ac:dyDescent="0.2">
      <c r="A92" s="55" t="s">
        <v>185</v>
      </c>
      <c r="B92" s="56" t="s">
        <v>184</v>
      </c>
      <c r="C92" s="24">
        <v>3</v>
      </c>
      <c r="D92" s="24"/>
      <c r="E92" s="57">
        <f t="shared" si="17"/>
        <v>4.3740290797266934E-2</v>
      </c>
      <c r="F92" s="58">
        <v>32547718</v>
      </c>
      <c r="G92" s="59">
        <f t="shared" si="18"/>
        <v>4.7641905323202016E-3</v>
      </c>
      <c r="H92" s="73">
        <v>3545096</v>
      </c>
      <c r="I92" s="59">
        <f t="shared" si="19"/>
        <v>8.5366338127980269E-3</v>
      </c>
      <c r="J92" s="58">
        <v>6352220</v>
      </c>
      <c r="K92" s="60">
        <v>39951</v>
      </c>
      <c r="L92" s="61">
        <f t="shared" si="30"/>
        <v>6392171</v>
      </c>
      <c r="M92" s="62">
        <f t="shared" si="20"/>
        <v>6.2892972850436537E-3</v>
      </c>
      <c r="N92" s="63">
        <f t="shared" si="21"/>
        <v>9.96291131743023E-2</v>
      </c>
      <c r="O92" s="58">
        <v>74135316</v>
      </c>
      <c r="P92" s="60">
        <v>836436</v>
      </c>
      <c r="Q92" s="61">
        <f t="shared" si="31"/>
        <v>74971752</v>
      </c>
      <c r="R92" s="62">
        <f t="shared" si="22"/>
        <v>1.1282557964681772E-2</v>
      </c>
      <c r="S92" s="63">
        <f t="shared" si="23"/>
        <v>5.0852916384496814E-2</v>
      </c>
      <c r="T92" s="58">
        <v>37840315</v>
      </c>
      <c r="U92" s="60">
        <v>549953</v>
      </c>
      <c r="V92" s="61">
        <f t="shared" si="32"/>
        <v>38390268</v>
      </c>
      <c r="W92" s="62">
        <f t="shared" si="24"/>
        <v>1.4533520664402503E-2</v>
      </c>
      <c r="X92" s="63">
        <f t="shared" si="25"/>
        <v>0.76614764776505173</v>
      </c>
      <c r="Y92" s="58">
        <v>570100407</v>
      </c>
      <c r="Z92" s="60">
        <v>-5778030</v>
      </c>
      <c r="AA92" s="61">
        <f t="shared" si="33"/>
        <v>564322377</v>
      </c>
      <c r="AB92" s="62">
        <f t="shared" si="26"/>
        <v>-1.013510941064808E-2</v>
      </c>
      <c r="AC92" s="63">
        <f t="shared" si="27"/>
        <v>2.6329207533764058E-2</v>
      </c>
      <c r="AD92" s="58">
        <v>19591905</v>
      </c>
      <c r="AE92" s="63">
        <f t="shared" si="28"/>
        <v>0</v>
      </c>
      <c r="AF92" s="58">
        <v>0</v>
      </c>
      <c r="AG92" s="58">
        <v>744112977</v>
      </c>
      <c r="AH92" s="60">
        <v>-4351690</v>
      </c>
      <c r="AI92" s="61">
        <v>739761287</v>
      </c>
      <c r="AJ92" s="62">
        <f t="shared" si="29"/>
        <v>-5.8481576514690997E-3</v>
      </c>
      <c r="AK92" s="58">
        <v>0</v>
      </c>
      <c r="AL92" s="58">
        <v>0</v>
      </c>
      <c r="AM92" s="25">
        <v>0</v>
      </c>
      <c r="AN92" s="64"/>
    </row>
    <row r="93" spans="1:40" x14ac:dyDescent="0.2">
      <c r="A93" s="55" t="s">
        <v>187</v>
      </c>
      <c r="B93" s="56" t="s">
        <v>186</v>
      </c>
      <c r="C93" s="24">
        <v>3</v>
      </c>
      <c r="D93" s="24"/>
      <c r="E93" s="57">
        <f t="shared" si="17"/>
        <v>7.0509564109792394E-2</v>
      </c>
      <c r="F93" s="58">
        <v>86121239</v>
      </c>
      <c r="G93" s="59">
        <f t="shared" si="18"/>
        <v>1.2344060010013327E-2</v>
      </c>
      <c r="H93" s="73">
        <v>15077185</v>
      </c>
      <c r="I93" s="59">
        <f t="shared" si="19"/>
        <v>1.0196352556372126E-2</v>
      </c>
      <c r="J93" s="58">
        <v>12453949</v>
      </c>
      <c r="K93" s="60">
        <v>78327</v>
      </c>
      <c r="L93" s="61">
        <f t="shared" si="30"/>
        <v>12532276</v>
      </c>
      <c r="M93" s="62">
        <f t="shared" si="20"/>
        <v>6.2893303963264986E-3</v>
      </c>
      <c r="N93" s="63">
        <f t="shared" si="21"/>
        <v>0.1501972315389426</v>
      </c>
      <c r="O93" s="58">
        <v>183452725</v>
      </c>
      <c r="P93" s="60">
        <v>1931082</v>
      </c>
      <c r="Q93" s="61">
        <f t="shared" si="31"/>
        <v>185383807</v>
      </c>
      <c r="R93" s="62">
        <f t="shared" si="22"/>
        <v>1.0526319519102264E-2</v>
      </c>
      <c r="S93" s="63">
        <f t="shared" si="23"/>
        <v>7.2869453829573799E-2</v>
      </c>
      <c r="T93" s="58">
        <v>89003637</v>
      </c>
      <c r="U93" s="60">
        <v>1862661</v>
      </c>
      <c r="V93" s="61">
        <f t="shared" si="32"/>
        <v>90866298</v>
      </c>
      <c r="W93" s="62">
        <f t="shared" si="24"/>
        <v>2.0927920057918534E-2</v>
      </c>
      <c r="X93" s="63">
        <f t="shared" si="25"/>
        <v>0.66119022836648356</v>
      </c>
      <c r="Y93" s="58">
        <v>807585785</v>
      </c>
      <c r="Z93" s="60">
        <v>-21826645</v>
      </c>
      <c r="AA93" s="61">
        <f t="shared" si="33"/>
        <v>785759140</v>
      </c>
      <c r="AB93" s="62">
        <f t="shared" si="26"/>
        <v>-2.7027029704342804E-2</v>
      </c>
      <c r="AC93" s="63">
        <f t="shared" si="27"/>
        <v>2.2693109588822171E-2</v>
      </c>
      <c r="AD93" s="58">
        <v>27717640</v>
      </c>
      <c r="AE93" s="63">
        <f t="shared" si="28"/>
        <v>0</v>
      </c>
      <c r="AF93" s="58">
        <v>0</v>
      </c>
      <c r="AG93" s="58">
        <v>1221412160</v>
      </c>
      <c r="AH93" s="60">
        <v>-17954575</v>
      </c>
      <c r="AI93" s="61">
        <v>1203457585</v>
      </c>
      <c r="AJ93" s="62">
        <f t="shared" si="29"/>
        <v>-1.46998495577447E-2</v>
      </c>
      <c r="AK93" s="58">
        <v>0</v>
      </c>
      <c r="AL93" s="58">
        <v>1458580</v>
      </c>
      <c r="AM93" s="25">
        <v>0</v>
      </c>
      <c r="AN93" s="64"/>
    </row>
    <row r="94" spans="1:40" x14ac:dyDescent="0.2">
      <c r="A94" s="55" t="s">
        <v>189</v>
      </c>
      <c r="B94" s="56" t="s">
        <v>188</v>
      </c>
      <c r="C94" s="24">
        <v>3</v>
      </c>
      <c r="D94" s="24"/>
      <c r="E94" s="57">
        <f t="shared" si="17"/>
        <v>5.3421857796784863E-2</v>
      </c>
      <c r="F94" s="58">
        <v>28173890</v>
      </c>
      <c r="G94" s="59">
        <f t="shared" si="18"/>
        <v>6.0593183349640012E-3</v>
      </c>
      <c r="H94" s="73">
        <v>3195594</v>
      </c>
      <c r="I94" s="59">
        <f t="shared" si="19"/>
        <v>3.9903481074301031E-4</v>
      </c>
      <c r="J94" s="58">
        <v>210445</v>
      </c>
      <c r="K94" s="60">
        <v>1324</v>
      </c>
      <c r="L94" s="61">
        <f t="shared" si="30"/>
        <v>211769</v>
      </c>
      <c r="M94" s="62">
        <f t="shared" si="20"/>
        <v>6.2914300648625535E-3</v>
      </c>
      <c r="N94" s="63">
        <f t="shared" si="21"/>
        <v>7.2908223002279698E-2</v>
      </c>
      <c r="O94" s="58">
        <v>38450708</v>
      </c>
      <c r="P94" s="60">
        <v>275088</v>
      </c>
      <c r="Q94" s="61">
        <f t="shared" si="31"/>
        <v>38725796</v>
      </c>
      <c r="R94" s="62">
        <f t="shared" si="22"/>
        <v>7.1543025943761555E-3</v>
      </c>
      <c r="S94" s="63">
        <f t="shared" si="23"/>
        <v>1.1629642922046639E-2</v>
      </c>
      <c r="T94" s="58">
        <v>6133300</v>
      </c>
      <c r="U94" s="60">
        <v>115249</v>
      </c>
      <c r="V94" s="61">
        <f t="shared" si="32"/>
        <v>6248549</v>
      </c>
      <c r="W94" s="62">
        <f t="shared" si="24"/>
        <v>1.8790699949456247E-2</v>
      </c>
      <c r="X94" s="63">
        <f t="shared" si="25"/>
        <v>0.82149516914838083</v>
      </c>
      <c r="Y94" s="58">
        <v>433244284</v>
      </c>
      <c r="Z94" s="60">
        <v>-8387385</v>
      </c>
      <c r="AA94" s="61">
        <f t="shared" si="33"/>
        <v>424856899</v>
      </c>
      <c r="AB94" s="62">
        <f t="shared" si="26"/>
        <v>-1.9359482189960066E-2</v>
      </c>
      <c r="AC94" s="63">
        <f t="shared" si="27"/>
        <v>3.4086753984800926E-2</v>
      </c>
      <c r="AD94" s="58">
        <v>17976845</v>
      </c>
      <c r="AE94" s="63">
        <f t="shared" si="28"/>
        <v>0</v>
      </c>
      <c r="AF94" s="58">
        <v>0</v>
      </c>
      <c r="AG94" s="58">
        <v>527385066</v>
      </c>
      <c r="AH94" s="60">
        <v>-7995724</v>
      </c>
      <c r="AI94" s="61">
        <v>519389342</v>
      </c>
      <c r="AJ94" s="62">
        <f t="shared" si="29"/>
        <v>-1.5161073977017013E-2</v>
      </c>
      <c r="AK94" s="58">
        <v>0</v>
      </c>
      <c r="AL94" s="58">
        <v>0</v>
      </c>
      <c r="AM94" s="25">
        <v>0</v>
      </c>
      <c r="AN94" s="64"/>
    </row>
    <row r="95" spans="1:40" x14ac:dyDescent="0.2">
      <c r="A95" s="55" t="s">
        <v>191</v>
      </c>
      <c r="B95" s="56" t="s">
        <v>190</v>
      </c>
      <c r="C95" s="24">
        <v>3</v>
      </c>
      <c r="D95" s="24"/>
      <c r="E95" s="57">
        <f t="shared" si="17"/>
        <v>3.2286414621349714E-2</v>
      </c>
      <c r="F95" s="58">
        <v>15897377</v>
      </c>
      <c r="G95" s="59">
        <f t="shared" si="18"/>
        <v>7.2968470879526638E-3</v>
      </c>
      <c r="H95" s="73">
        <v>3592865</v>
      </c>
      <c r="I95" s="59">
        <f t="shared" si="19"/>
        <v>2.4124632215339887E-3</v>
      </c>
      <c r="J95" s="58">
        <v>1187863</v>
      </c>
      <c r="K95" s="60">
        <v>7471</v>
      </c>
      <c r="L95" s="61">
        <f t="shared" si="30"/>
        <v>1195334</v>
      </c>
      <c r="M95" s="62">
        <f t="shared" si="20"/>
        <v>6.2894458367673709E-3</v>
      </c>
      <c r="N95" s="63">
        <f t="shared" si="21"/>
        <v>0.17025153877663837</v>
      </c>
      <c r="O95" s="58">
        <v>83829466</v>
      </c>
      <c r="P95" s="60">
        <v>3559523</v>
      </c>
      <c r="Q95" s="61">
        <f t="shared" si="31"/>
        <v>87388989</v>
      </c>
      <c r="R95" s="62">
        <f t="shared" si="22"/>
        <v>4.2461477686139622E-2</v>
      </c>
      <c r="S95" s="63">
        <f t="shared" si="23"/>
        <v>2.2464856999007153E-2</v>
      </c>
      <c r="T95" s="58">
        <v>11061380</v>
      </c>
      <c r="U95" s="60">
        <v>0</v>
      </c>
      <c r="V95" s="61">
        <f t="shared" si="32"/>
        <v>11061380</v>
      </c>
      <c r="W95" s="62">
        <f t="shared" si="24"/>
        <v>0</v>
      </c>
      <c r="X95" s="63">
        <f t="shared" si="25"/>
        <v>0.72227436537425826</v>
      </c>
      <c r="Y95" s="58">
        <v>355637751</v>
      </c>
      <c r="Z95" s="60">
        <v>-4871750</v>
      </c>
      <c r="AA95" s="61">
        <f t="shared" si="33"/>
        <v>350766001</v>
      </c>
      <c r="AB95" s="62">
        <f t="shared" si="26"/>
        <v>-1.3698630098467808E-2</v>
      </c>
      <c r="AC95" s="63">
        <f t="shared" si="27"/>
        <v>4.2289874265137445E-2</v>
      </c>
      <c r="AD95" s="58">
        <v>20822940</v>
      </c>
      <c r="AE95" s="63">
        <f t="shared" si="28"/>
        <v>7.2363965412238244E-4</v>
      </c>
      <c r="AF95" s="58">
        <v>356310</v>
      </c>
      <c r="AG95" s="58">
        <v>492385952</v>
      </c>
      <c r="AH95" s="60">
        <v>-1304756</v>
      </c>
      <c r="AI95" s="61">
        <v>491081196</v>
      </c>
      <c r="AJ95" s="62">
        <f t="shared" si="29"/>
        <v>-2.6498643893073538E-3</v>
      </c>
      <c r="AK95" s="58">
        <v>0</v>
      </c>
      <c r="AL95" s="58">
        <v>0</v>
      </c>
      <c r="AM95" s="25">
        <v>0</v>
      </c>
      <c r="AN95" s="64"/>
    </row>
    <row r="96" spans="1:40" x14ac:dyDescent="0.2">
      <c r="A96" s="55" t="s">
        <v>193</v>
      </c>
      <c r="B96" s="56" t="s">
        <v>192</v>
      </c>
      <c r="C96" s="24">
        <v>3</v>
      </c>
      <c r="D96" s="24"/>
      <c r="E96" s="57">
        <f t="shared" si="17"/>
        <v>4.1687222712817482E-2</v>
      </c>
      <c r="F96" s="58">
        <v>15577580</v>
      </c>
      <c r="G96" s="59">
        <f t="shared" si="18"/>
        <v>5.1658003190600939E-2</v>
      </c>
      <c r="H96" s="73">
        <v>19303437</v>
      </c>
      <c r="I96" s="59">
        <f t="shared" si="19"/>
        <v>7.9412955288769172E-3</v>
      </c>
      <c r="J96" s="58">
        <v>2967484</v>
      </c>
      <c r="K96" s="60">
        <v>18664</v>
      </c>
      <c r="L96" s="61">
        <f t="shared" si="30"/>
        <v>2986148</v>
      </c>
      <c r="M96" s="62">
        <f t="shared" si="20"/>
        <v>6.2895031616008717E-3</v>
      </c>
      <c r="N96" s="63">
        <f t="shared" si="21"/>
        <v>0.14223453734316746</v>
      </c>
      <c r="O96" s="58">
        <v>53149856</v>
      </c>
      <c r="P96" s="60">
        <v>30359</v>
      </c>
      <c r="Q96" s="61">
        <f t="shared" si="31"/>
        <v>53180215</v>
      </c>
      <c r="R96" s="62">
        <f t="shared" si="22"/>
        <v>5.7119627944053131E-4</v>
      </c>
      <c r="S96" s="63">
        <f t="shared" si="23"/>
        <v>2.1975081469166487E-2</v>
      </c>
      <c r="T96" s="58">
        <v>8211595</v>
      </c>
      <c r="U96" s="60">
        <v>0</v>
      </c>
      <c r="V96" s="61">
        <f t="shared" si="32"/>
        <v>8211595</v>
      </c>
      <c r="W96" s="62">
        <f t="shared" si="24"/>
        <v>0</v>
      </c>
      <c r="X96" s="63">
        <f t="shared" si="25"/>
        <v>0.69114108289208309</v>
      </c>
      <c r="Y96" s="58">
        <v>258263919</v>
      </c>
      <c r="Z96" s="60">
        <v>3520606</v>
      </c>
      <c r="AA96" s="61">
        <f t="shared" si="33"/>
        <v>261784525</v>
      </c>
      <c r="AB96" s="62">
        <f t="shared" si="26"/>
        <v>1.3631815135586168E-2</v>
      </c>
      <c r="AC96" s="63">
        <f t="shared" si="27"/>
        <v>4.3362776863287655E-2</v>
      </c>
      <c r="AD96" s="58">
        <v>16203697</v>
      </c>
      <c r="AE96" s="63">
        <f t="shared" si="28"/>
        <v>0</v>
      </c>
      <c r="AF96" s="58">
        <v>0</v>
      </c>
      <c r="AG96" s="58">
        <v>373677568</v>
      </c>
      <c r="AH96" s="60">
        <v>3569629</v>
      </c>
      <c r="AI96" s="61">
        <v>377247197</v>
      </c>
      <c r="AJ96" s="62">
        <f t="shared" si="29"/>
        <v>9.5526981164681529E-3</v>
      </c>
      <c r="AK96" s="58">
        <v>0</v>
      </c>
      <c r="AL96" s="58">
        <v>0</v>
      </c>
      <c r="AM96" s="25">
        <v>0</v>
      </c>
      <c r="AN96" s="64"/>
    </row>
    <row r="97" spans="1:40" x14ac:dyDescent="0.2">
      <c r="A97" s="55" t="s">
        <v>195</v>
      </c>
      <c r="B97" s="56" t="s">
        <v>194</v>
      </c>
      <c r="C97" s="24">
        <v>3</v>
      </c>
      <c r="D97" s="24"/>
      <c r="E97" s="57">
        <f t="shared" si="17"/>
        <v>4.1738233028107488E-2</v>
      </c>
      <c r="F97" s="58">
        <v>19554917</v>
      </c>
      <c r="G97" s="59">
        <f t="shared" si="18"/>
        <v>5.1445114493261564E-2</v>
      </c>
      <c r="H97" s="73">
        <v>24102720</v>
      </c>
      <c r="I97" s="59">
        <f t="shared" si="19"/>
        <v>6.3006814195131064E-3</v>
      </c>
      <c r="J97" s="58">
        <v>2951953</v>
      </c>
      <c r="K97" s="60">
        <v>18564</v>
      </c>
      <c r="L97" s="61">
        <f t="shared" si="30"/>
        <v>2970517</v>
      </c>
      <c r="M97" s="62">
        <f t="shared" si="20"/>
        <v>6.2887180114317535E-3</v>
      </c>
      <c r="N97" s="63">
        <f t="shared" si="21"/>
        <v>0.18507053971678877</v>
      </c>
      <c r="O97" s="58">
        <v>86708008</v>
      </c>
      <c r="P97" s="60">
        <v>826014</v>
      </c>
      <c r="Q97" s="61">
        <f t="shared" si="31"/>
        <v>87534022</v>
      </c>
      <c r="R97" s="62">
        <f t="shared" si="22"/>
        <v>9.5263865362931639E-3</v>
      </c>
      <c r="S97" s="63">
        <f t="shared" si="23"/>
        <v>2.0436600504310558E-2</v>
      </c>
      <c r="T97" s="58">
        <v>9574819</v>
      </c>
      <c r="U97" s="60">
        <v>-37646</v>
      </c>
      <c r="V97" s="61">
        <f t="shared" si="32"/>
        <v>9537173</v>
      </c>
      <c r="W97" s="62">
        <f t="shared" si="24"/>
        <v>-3.9317714517632133E-3</v>
      </c>
      <c r="X97" s="63">
        <f t="shared" si="25"/>
        <v>0.64220890099696704</v>
      </c>
      <c r="Y97" s="58">
        <v>300883407</v>
      </c>
      <c r="Z97" s="60">
        <v>2011163</v>
      </c>
      <c r="AA97" s="61">
        <f t="shared" si="33"/>
        <v>302894570</v>
      </c>
      <c r="AB97" s="62">
        <f t="shared" si="26"/>
        <v>6.6841937880609019E-3</v>
      </c>
      <c r="AC97" s="63">
        <f t="shared" si="27"/>
        <v>5.2799929841051488E-2</v>
      </c>
      <c r="AD97" s="58">
        <v>24737469</v>
      </c>
      <c r="AE97" s="63">
        <f t="shared" si="28"/>
        <v>0</v>
      </c>
      <c r="AF97" s="58">
        <v>0</v>
      </c>
      <c r="AG97" s="58">
        <v>468513293</v>
      </c>
      <c r="AH97" s="60">
        <v>2818095</v>
      </c>
      <c r="AI97" s="61">
        <v>471331388</v>
      </c>
      <c r="AJ97" s="62">
        <f t="shared" si="29"/>
        <v>6.0149734107971193E-3</v>
      </c>
      <c r="AK97" s="58">
        <v>0</v>
      </c>
      <c r="AL97" s="58">
        <v>502800</v>
      </c>
      <c r="AM97" s="25">
        <v>0</v>
      </c>
      <c r="AN97" s="64"/>
    </row>
    <row r="98" spans="1:40" x14ac:dyDescent="0.2">
      <c r="A98" s="55" t="s">
        <v>197</v>
      </c>
      <c r="B98" s="56" t="s">
        <v>196</v>
      </c>
      <c r="C98" s="24">
        <v>3</v>
      </c>
      <c r="D98" s="24"/>
      <c r="E98" s="57">
        <f t="shared" si="17"/>
        <v>5.6682350167209981E-2</v>
      </c>
      <c r="F98" s="58">
        <v>17922503</v>
      </c>
      <c r="G98" s="59">
        <f t="shared" si="18"/>
        <v>3.4656976232409049E-2</v>
      </c>
      <c r="H98" s="73">
        <v>10958257</v>
      </c>
      <c r="I98" s="59">
        <f t="shared" si="19"/>
        <v>5.2720032378559614E-3</v>
      </c>
      <c r="J98" s="58">
        <v>1666965</v>
      </c>
      <c r="K98" s="60">
        <v>10484</v>
      </c>
      <c r="L98" s="61">
        <f t="shared" si="30"/>
        <v>1677449</v>
      </c>
      <c r="M98" s="62">
        <f t="shared" si="20"/>
        <v>6.2892742199146352E-3</v>
      </c>
      <c r="N98" s="63">
        <f t="shared" si="21"/>
        <v>0.19716638709018633</v>
      </c>
      <c r="O98" s="58">
        <v>62342425</v>
      </c>
      <c r="P98" s="60">
        <v>-515548</v>
      </c>
      <c r="Q98" s="61">
        <f t="shared" si="31"/>
        <v>61826877</v>
      </c>
      <c r="R98" s="62">
        <f t="shared" si="22"/>
        <v>-8.2696173592862326E-3</v>
      </c>
      <c r="S98" s="63">
        <f t="shared" si="23"/>
        <v>2.3761616729063309E-2</v>
      </c>
      <c r="T98" s="58">
        <v>7513232</v>
      </c>
      <c r="U98" s="60">
        <v>0</v>
      </c>
      <c r="V98" s="61">
        <f t="shared" si="32"/>
        <v>7513232</v>
      </c>
      <c r="W98" s="62">
        <f t="shared" si="24"/>
        <v>0</v>
      </c>
      <c r="X98" s="63">
        <f t="shared" si="25"/>
        <v>0.63000491982792495</v>
      </c>
      <c r="Y98" s="58">
        <v>199202486</v>
      </c>
      <c r="Z98" s="60">
        <v>1451610</v>
      </c>
      <c r="AA98" s="61">
        <f t="shared" si="33"/>
        <v>200654096</v>
      </c>
      <c r="AB98" s="62">
        <f t="shared" si="26"/>
        <v>7.2871078526600313E-3</v>
      </c>
      <c r="AC98" s="63">
        <f t="shared" si="27"/>
        <v>5.2452584079519568E-2</v>
      </c>
      <c r="AD98" s="58">
        <v>16585085</v>
      </c>
      <c r="AE98" s="63">
        <f t="shared" si="28"/>
        <v>3.1626358308998456E-6</v>
      </c>
      <c r="AF98" s="58">
        <v>1000</v>
      </c>
      <c r="AG98" s="58">
        <v>316191953</v>
      </c>
      <c r="AH98" s="60">
        <v>946546</v>
      </c>
      <c r="AI98" s="61">
        <v>317138499</v>
      </c>
      <c r="AJ98" s="62">
        <f t="shared" si="29"/>
        <v>2.9935802951949254E-3</v>
      </c>
      <c r="AK98" s="58">
        <v>0</v>
      </c>
      <c r="AL98" s="58">
        <v>0</v>
      </c>
      <c r="AM98" s="25">
        <v>0</v>
      </c>
      <c r="AN98" s="64"/>
    </row>
    <row r="99" spans="1:40" x14ac:dyDescent="0.2">
      <c r="A99" s="55" t="s">
        <v>199</v>
      </c>
      <c r="B99" s="56" t="s">
        <v>198</v>
      </c>
      <c r="C99" s="24">
        <v>3</v>
      </c>
      <c r="D99" s="24"/>
      <c r="E99" s="57">
        <f t="shared" si="17"/>
        <v>5.8935412211155627E-2</v>
      </c>
      <c r="F99" s="58">
        <v>31890035</v>
      </c>
      <c r="G99" s="59">
        <f t="shared" si="18"/>
        <v>1.7427343047278221E-2</v>
      </c>
      <c r="H99" s="73">
        <v>9429960</v>
      </c>
      <c r="I99" s="59">
        <f t="shared" si="19"/>
        <v>3.0950266446909465E-2</v>
      </c>
      <c r="J99" s="58">
        <v>16747233</v>
      </c>
      <c r="K99" s="60">
        <v>105329</v>
      </c>
      <c r="L99" s="61">
        <f t="shared" si="30"/>
        <v>16852562</v>
      </c>
      <c r="M99" s="62">
        <f t="shared" si="20"/>
        <v>6.2893374684641935E-3</v>
      </c>
      <c r="N99" s="63">
        <f t="shared" si="21"/>
        <v>0.16835423694400387</v>
      </c>
      <c r="O99" s="58">
        <v>91096716</v>
      </c>
      <c r="P99" s="60">
        <v>-1459706</v>
      </c>
      <c r="Q99" s="61">
        <f t="shared" si="31"/>
        <v>89637010</v>
      </c>
      <c r="R99" s="62">
        <f t="shared" si="22"/>
        <v>-1.6023695080292465E-2</v>
      </c>
      <c r="S99" s="63">
        <f t="shared" si="23"/>
        <v>2.6720813460225725E-2</v>
      </c>
      <c r="T99" s="58">
        <v>14458670</v>
      </c>
      <c r="U99" s="60">
        <v>0</v>
      </c>
      <c r="V99" s="61">
        <f t="shared" si="32"/>
        <v>14458670</v>
      </c>
      <c r="W99" s="62">
        <f t="shared" si="24"/>
        <v>0</v>
      </c>
      <c r="X99" s="63">
        <f t="shared" si="25"/>
        <v>0.65787278405495797</v>
      </c>
      <c r="Y99" s="58">
        <v>355975895</v>
      </c>
      <c r="Z99" s="60">
        <v>-2619223</v>
      </c>
      <c r="AA99" s="61">
        <f t="shared" si="33"/>
        <v>353356672</v>
      </c>
      <c r="AB99" s="62">
        <f t="shared" si="26"/>
        <v>-7.3578661836077412E-3</v>
      </c>
      <c r="AC99" s="63">
        <f t="shared" si="27"/>
        <v>3.9721252549817759E-2</v>
      </c>
      <c r="AD99" s="58">
        <v>21493226</v>
      </c>
      <c r="AE99" s="63">
        <f t="shared" si="28"/>
        <v>1.7891285651338973E-5</v>
      </c>
      <c r="AF99" s="58">
        <v>9681</v>
      </c>
      <c r="AG99" s="58">
        <v>541101416</v>
      </c>
      <c r="AH99" s="60">
        <v>-3973600</v>
      </c>
      <c r="AI99" s="61">
        <v>537127816</v>
      </c>
      <c r="AJ99" s="62">
        <f t="shared" si="29"/>
        <v>-7.3435401987563828E-3</v>
      </c>
      <c r="AK99" s="58">
        <v>117960</v>
      </c>
      <c r="AL99" s="58">
        <v>8530</v>
      </c>
      <c r="AM99" s="25">
        <v>0</v>
      </c>
      <c r="AN99" s="64"/>
    </row>
    <row r="100" spans="1:40" x14ac:dyDescent="0.2">
      <c r="A100" s="55" t="s">
        <v>201</v>
      </c>
      <c r="B100" s="56" t="s">
        <v>200</v>
      </c>
      <c r="C100" s="24">
        <v>3</v>
      </c>
      <c r="D100" s="24"/>
      <c r="E100" s="57">
        <f t="shared" si="17"/>
        <v>5.5888535796134418E-2</v>
      </c>
      <c r="F100" s="58">
        <v>21348086</v>
      </c>
      <c r="G100" s="59">
        <f t="shared" si="18"/>
        <v>1.1787718592952141E-2</v>
      </c>
      <c r="H100" s="73">
        <v>4502627</v>
      </c>
      <c r="I100" s="59">
        <f t="shared" si="19"/>
        <v>2.4446138215253189E-2</v>
      </c>
      <c r="J100" s="58">
        <v>9337841</v>
      </c>
      <c r="K100" s="60">
        <v>58729</v>
      </c>
      <c r="L100" s="61">
        <f t="shared" si="30"/>
        <v>9396570</v>
      </c>
      <c r="M100" s="62">
        <f t="shared" si="20"/>
        <v>6.2893553231416124E-3</v>
      </c>
      <c r="N100" s="63">
        <f t="shared" si="21"/>
        <v>0.26704615793009823</v>
      </c>
      <c r="O100" s="58">
        <v>102005255</v>
      </c>
      <c r="P100" s="60">
        <v>-1731693</v>
      </c>
      <c r="Q100" s="61">
        <f t="shared" si="31"/>
        <v>100273562</v>
      </c>
      <c r="R100" s="62">
        <f t="shared" si="22"/>
        <v>-1.6976507729920386E-2</v>
      </c>
      <c r="S100" s="63">
        <f t="shared" si="23"/>
        <v>2.8222264334802565E-2</v>
      </c>
      <c r="T100" s="58">
        <v>10780231</v>
      </c>
      <c r="U100" s="60">
        <v>0</v>
      </c>
      <c r="V100" s="61">
        <f t="shared" si="32"/>
        <v>10780231</v>
      </c>
      <c r="W100" s="62">
        <f t="shared" si="24"/>
        <v>0</v>
      </c>
      <c r="X100" s="63">
        <f t="shared" si="25"/>
        <v>0.56622710751192273</v>
      </c>
      <c r="Y100" s="58">
        <v>216285233</v>
      </c>
      <c r="Z100" s="60">
        <v>-669197</v>
      </c>
      <c r="AA100" s="61">
        <f t="shared" si="33"/>
        <v>215616036</v>
      </c>
      <c r="AB100" s="62">
        <f t="shared" si="26"/>
        <v>-3.0940484965980087E-3</v>
      </c>
      <c r="AC100" s="63">
        <f t="shared" si="27"/>
        <v>4.618253634856162E-2</v>
      </c>
      <c r="AD100" s="58">
        <v>17640626</v>
      </c>
      <c r="AE100" s="63">
        <f t="shared" si="28"/>
        <v>1.9954127027506659E-4</v>
      </c>
      <c r="AF100" s="58">
        <v>76220</v>
      </c>
      <c r="AG100" s="58">
        <v>381976119</v>
      </c>
      <c r="AH100" s="60">
        <v>-2342161</v>
      </c>
      <c r="AI100" s="61">
        <v>379633958</v>
      </c>
      <c r="AJ100" s="62">
        <f t="shared" si="29"/>
        <v>-6.1316948455617977E-3</v>
      </c>
      <c r="AK100" s="58">
        <v>218845</v>
      </c>
      <c r="AL100" s="58">
        <v>763290</v>
      </c>
      <c r="AM100" s="25">
        <v>0</v>
      </c>
      <c r="AN100" s="64"/>
    </row>
    <row r="101" spans="1:40" x14ac:dyDescent="0.2">
      <c r="A101" s="55" t="s">
        <v>203</v>
      </c>
      <c r="B101" s="56" t="s">
        <v>202</v>
      </c>
      <c r="C101" s="24">
        <v>3</v>
      </c>
      <c r="D101" s="24"/>
      <c r="E101" s="57">
        <f t="shared" si="17"/>
        <v>3.5986289474778776E-2</v>
      </c>
      <c r="F101" s="58">
        <v>32736274</v>
      </c>
      <c r="G101" s="59">
        <f t="shared" si="18"/>
        <v>9.4157180018621268E-3</v>
      </c>
      <c r="H101" s="73">
        <v>8565360</v>
      </c>
      <c r="I101" s="59">
        <f t="shared" si="19"/>
        <v>2.0173048522513497E-2</v>
      </c>
      <c r="J101" s="58">
        <v>18351168</v>
      </c>
      <c r="K101" s="60">
        <v>115417</v>
      </c>
      <c r="L101" s="61">
        <f t="shared" si="30"/>
        <v>18466585</v>
      </c>
      <c r="M101" s="62">
        <f t="shared" si="20"/>
        <v>6.2893544432703142E-3</v>
      </c>
      <c r="N101" s="63">
        <f t="shared" si="21"/>
        <v>0.13002719768360163</v>
      </c>
      <c r="O101" s="58">
        <v>118284103</v>
      </c>
      <c r="P101" s="60">
        <v>-1430761</v>
      </c>
      <c r="Q101" s="61">
        <f t="shared" si="31"/>
        <v>116853342</v>
      </c>
      <c r="R101" s="62">
        <f t="shared" si="22"/>
        <v>-1.2095970326629606E-2</v>
      </c>
      <c r="S101" s="63">
        <f t="shared" si="23"/>
        <v>2.4532186632019483E-2</v>
      </c>
      <c r="T101" s="58">
        <v>22316621</v>
      </c>
      <c r="U101" s="60">
        <v>0</v>
      </c>
      <c r="V101" s="61">
        <f t="shared" si="32"/>
        <v>22316621</v>
      </c>
      <c r="W101" s="62">
        <f t="shared" si="24"/>
        <v>0</v>
      </c>
      <c r="X101" s="63">
        <f t="shared" si="25"/>
        <v>0.73808864035520982</v>
      </c>
      <c r="Y101" s="58">
        <v>671429934</v>
      </c>
      <c r="Z101" s="60">
        <v>-9057803</v>
      </c>
      <c r="AA101" s="61">
        <f t="shared" si="33"/>
        <v>662372131</v>
      </c>
      <c r="AB101" s="62">
        <f t="shared" si="26"/>
        <v>-1.3490317516883303E-2</v>
      </c>
      <c r="AC101" s="63">
        <f t="shared" si="27"/>
        <v>4.1776919330014636E-2</v>
      </c>
      <c r="AD101" s="58">
        <v>38003937</v>
      </c>
      <c r="AE101" s="63">
        <f t="shared" si="28"/>
        <v>0</v>
      </c>
      <c r="AF101" s="58">
        <v>0</v>
      </c>
      <c r="AG101" s="58">
        <v>909687397</v>
      </c>
      <c r="AH101" s="60">
        <v>-10373147</v>
      </c>
      <c r="AI101" s="61">
        <v>899314250</v>
      </c>
      <c r="AJ101" s="62">
        <f t="shared" si="29"/>
        <v>-1.1402979786472736E-2</v>
      </c>
      <c r="AK101" s="58">
        <v>0</v>
      </c>
      <c r="AL101" s="58">
        <v>0</v>
      </c>
      <c r="AM101" s="25">
        <v>0</v>
      </c>
      <c r="AN101" s="64"/>
    </row>
    <row r="102" spans="1:40" x14ac:dyDescent="0.2">
      <c r="A102" s="55" t="s">
        <v>205</v>
      </c>
      <c r="B102" s="56" t="s">
        <v>204</v>
      </c>
      <c r="C102" s="24">
        <v>3</v>
      </c>
      <c r="D102" s="24"/>
      <c r="E102" s="57">
        <f t="shared" si="17"/>
        <v>3.4502873333309522E-2</v>
      </c>
      <c r="F102" s="58">
        <v>15022289</v>
      </c>
      <c r="G102" s="59">
        <f t="shared" si="18"/>
        <v>1.347058637828099E-2</v>
      </c>
      <c r="H102" s="73">
        <v>5864991</v>
      </c>
      <c r="I102" s="59">
        <f t="shared" si="19"/>
        <v>3.4140007563981277E-3</v>
      </c>
      <c r="J102" s="58">
        <v>1486430</v>
      </c>
      <c r="K102" s="60">
        <v>9349</v>
      </c>
      <c r="L102" s="61">
        <f t="shared" si="30"/>
        <v>1495779</v>
      </c>
      <c r="M102" s="62">
        <f t="shared" si="20"/>
        <v>6.2895662762457701E-3</v>
      </c>
      <c r="N102" s="63">
        <f t="shared" si="21"/>
        <v>0.21914129393230919</v>
      </c>
      <c r="O102" s="58">
        <v>95412455</v>
      </c>
      <c r="P102" s="60">
        <v>2030053</v>
      </c>
      <c r="Q102" s="61">
        <f t="shared" si="31"/>
        <v>97442508</v>
      </c>
      <c r="R102" s="62">
        <f t="shared" si="22"/>
        <v>2.1276603772536824E-2</v>
      </c>
      <c r="S102" s="63">
        <f t="shared" si="23"/>
        <v>2.1659300648572407E-2</v>
      </c>
      <c r="T102" s="58">
        <v>9430295</v>
      </c>
      <c r="U102" s="60">
        <v>-191944</v>
      </c>
      <c r="V102" s="61">
        <f t="shared" si="32"/>
        <v>9238351</v>
      </c>
      <c r="W102" s="62">
        <f t="shared" si="24"/>
        <v>-2.0353976201168682E-2</v>
      </c>
      <c r="X102" s="63">
        <f t="shared" si="25"/>
        <v>0.68206755926300555</v>
      </c>
      <c r="Y102" s="58">
        <v>296967035</v>
      </c>
      <c r="Z102" s="60">
        <v>-58093</v>
      </c>
      <c r="AA102" s="61">
        <f t="shared" si="33"/>
        <v>296908942</v>
      </c>
      <c r="AB102" s="62">
        <f t="shared" si="26"/>
        <v>-1.9562103921736632E-4</v>
      </c>
      <c r="AC102" s="63">
        <f t="shared" si="27"/>
        <v>2.5744385688124257E-2</v>
      </c>
      <c r="AD102" s="58">
        <v>11208910</v>
      </c>
      <c r="AE102" s="63">
        <f t="shared" si="28"/>
        <v>0</v>
      </c>
      <c r="AF102" s="58">
        <v>0</v>
      </c>
      <c r="AG102" s="58">
        <v>435392405</v>
      </c>
      <c r="AH102" s="60">
        <v>1789365</v>
      </c>
      <c r="AI102" s="61">
        <v>437181770</v>
      </c>
      <c r="AJ102" s="62">
        <f t="shared" si="29"/>
        <v>4.1097754105288075E-3</v>
      </c>
      <c r="AK102" s="58">
        <v>0</v>
      </c>
      <c r="AL102" s="58">
        <v>25020</v>
      </c>
      <c r="AM102" s="25">
        <v>0</v>
      </c>
      <c r="AN102" s="64"/>
    </row>
    <row r="103" spans="1:40" x14ac:dyDescent="0.2">
      <c r="A103" s="55" t="s">
        <v>207</v>
      </c>
      <c r="B103" s="56" t="s">
        <v>206</v>
      </c>
      <c r="C103" s="24">
        <v>3</v>
      </c>
      <c r="D103" s="24"/>
      <c r="E103" s="57">
        <f t="shared" si="17"/>
        <v>5.1773206996392117E-2</v>
      </c>
      <c r="F103" s="58">
        <v>80799511</v>
      </c>
      <c r="G103" s="59">
        <f t="shared" si="18"/>
        <v>4.2102468298352645E-2</v>
      </c>
      <c r="H103" s="73">
        <v>65706937</v>
      </c>
      <c r="I103" s="59">
        <f t="shared" si="19"/>
        <v>1.0605221264948769E-2</v>
      </c>
      <c r="J103" s="58">
        <v>16550968</v>
      </c>
      <c r="K103" s="60">
        <v>104094</v>
      </c>
      <c r="L103" s="61">
        <f t="shared" si="30"/>
        <v>16655062</v>
      </c>
      <c r="M103" s="62">
        <f t="shared" si="20"/>
        <v>6.2892998161799361E-3</v>
      </c>
      <c r="N103" s="63">
        <f t="shared" si="21"/>
        <v>0.49763773509850984</v>
      </c>
      <c r="O103" s="58">
        <v>776635020</v>
      </c>
      <c r="P103" s="60">
        <v>16496526</v>
      </c>
      <c r="Q103" s="61">
        <f t="shared" si="31"/>
        <v>793131546</v>
      </c>
      <c r="R103" s="62">
        <f t="shared" si="22"/>
        <v>2.1241027735267461E-2</v>
      </c>
      <c r="S103" s="63">
        <f t="shared" si="23"/>
        <v>0.1580889769801383</v>
      </c>
      <c r="T103" s="58">
        <v>246720510</v>
      </c>
      <c r="U103" s="60">
        <v>-4962636</v>
      </c>
      <c r="V103" s="61">
        <f t="shared" si="32"/>
        <v>241757874</v>
      </c>
      <c r="W103" s="62">
        <f t="shared" si="24"/>
        <v>-2.011440394639262E-2</v>
      </c>
      <c r="X103" s="63">
        <f t="shared" si="25"/>
        <v>0.22692183381147737</v>
      </c>
      <c r="Y103" s="58">
        <v>354144050</v>
      </c>
      <c r="Z103" s="60">
        <v>0</v>
      </c>
      <c r="AA103" s="61">
        <f t="shared" si="33"/>
        <v>354144050</v>
      </c>
      <c r="AB103" s="62">
        <f t="shared" si="26"/>
        <v>0</v>
      </c>
      <c r="AC103" s="63">
        <f t="shared" si="27"/>
        <v>1.2870557550180975E-2</v>
      </c>
      <c r="AD103" s="58">
        <v>20086350</v>
      </c>
      <c r="AE103" s="63">
        <f t="shared" si="28"/>
        <v>0</v>
      </c>
      <c r="AF103" s="58">
        <v>0</v>
      </c>
      <c r="AG103" s="58">
        <v>1560643346</v>
      </c>
      <c r="AH103" s="60">
        <v>11637984</v>
      </c>
      <c r="AI103" s="61">
        <v>1572281330</v>
      </c>
      <c r="AJ103" s="62">
        <f t="shared" si="29"/>
        <v>7.4571708070448528E-3</v>
      </c>
      <c r="AK103" s="58">
        <v>1298435</v>
      </c>
      <c r="AL103" s="58">
        <v>3551315</v>
      </c>
      <c r="AM103" s="25">
        <v>0</v>
      </c>
      <c r="AN103" s="64"/>
    </row>
    <row r="104" spans="1:40" x14ac:dyDescent="0.2">
      <c r="A104" s="55" t="s">
        <v>209</v>
      </c>
      <c r="B104" s="56" t="s">
        <v>208</v>
      </c>
      <c r="C104" s="24">
        <v>3</v>
      </c>
      <c r="D104" s="24"/>
      <c r="E104" s="57">
        <f t="shared" si="17"/>
        <v>6.7511866902384116E-2</v>
      </c>
      <c r="F104" s="58">
        <v>43011890</v>
      </c>
      <c r="G104" s="59">
        <f t="shared" si="18"/>
        <v>1.9647937270572843E-2</v>
      </c>
      <c r="H104" s="73">
        <v>12517724</v>
      </c>
      <c r="I104" s="59">
        <f t="shared" si="19"/>
        <v>2.0625738003853231E-2</v>
      </c>
      <c r="J104" s="58">
        <v>13140682</v>
      </c>
      <c r="K104" s="60">
        <v>82645</v>
      </c>
      <c r="L104" s="61">
        <f t="shared" si="30"/>
        <v>13223327</v>
      </c>
      <c r="M104" s="62">
        <f t="shared" si="20"/>
        <v>6.2892473921825369E-3</v>
      </c>
      <c r="N104" s="63">
        <f t="shared" si="21"/>
        <v>0.26888905663130158</v>
      </c>
      <c r="O104" s="58">
        <v>171309535</v>
      </c>
      <c r="P104" s="60">
        <v>3589405</v>
      </c>
      <c r="Q104" s="61">
        <f t="shared" si="31"/>
        <v>174898940</v>
      </c>
      <c r="R104" s="62">
        <f t="shared" si="22"/>
        <v>2.0952744982933962E-2</v>
      </c>
      <c r="S104" s="63">
        <f t="shared" si="23"/>
        <v>6.7013939712078294E-2</v>
      </c>
      <c r="T104" s="58">
        <v>42694660</v>
      </c>
      <c r="U104" s="60">
        <v>-871319</v>
      </c>
      <c r="V104" s="61">
        <f t="shared" si="32"/>
        <v>41823341</v>
      </c>
      <c r="W104" s="62">
        <f t="shared" si="24"/>
        <v>-2.0408149403227476E-2</v>
      </c>
      <c r="X104" s="63">
        <f t="shared" si="25"/>
        <v>0.52888129092600533</v>
      </c>
      <c r="Y104" s="58">
        <v>336950894</v>
      </c>
      <c r="Z104" s="60">
        <v>-112313</v>
      </c>
      <c r="AA104" s="61">
        <f t="shared" si="33"/>
        <v>336838581</v>
      </c>
      <c r="AB104" s="62">
        <f t="shared" si="26"/>
        <v>-3.3332156702928944E-4</v>
      </c>
      <c r="AC104" s="63">
        <f t="shared" si="27"/>
        <v>2.743017055380461E-2</v>
      </c>
      <c r="AD104" s="58">
        <v>17475794</v>
      </c>
      <c r="AE104" s="63">
        <f t="shared" si="28"/>
        <v>0</v>
      </c>
      <c r="AF104" s="58">
        <v>0</v>
      </c>
      <c r="AG104" s="58">
        <v>637101179</v>
      </c>
      <c r="AH104" s="60">
        <v>2688418</v>
      </c>
      <c r="AI104" s="61">
        <v>639789597</v>
      </c>
      <c r="AJ104" s="62">
        <f t="shared" si="29"/>
        <v>4.2197661668430218E-3</v>
      </c>
      <c r="AK104" s="58">
        <v>0</v>
      </c>
      <c r="AL104" s="58">
        <v>0</v>
      </c>
      <c r="AM104" s="25">
        <v>0</v>
      </c>
      <c r="AN104" s="64"/>
    </row>
    <row r="105" spans="1:40" x14ac:dyDescent="0.2">
      <c r="A105" s="55" t="s">
        <v>211</v>
      </c>
      <c r="B105" s="56" t="s">
        <v>210</v>
      </c>
      <c r="C105" s="24">
        <v>3</v>
      </c>
      <c r="D105" s="24"/>
      <c r="E105" s="57">
        <f t="shared" si="17"/>
        <v>3.0228117313164805E-2</v>
      </c>
      <c r="F105" s="58">
        <v>19410907</v>
      </c>
      <c r="G105" s="59">
        <f t="shared" si="18"/>
        <v>0.11553106929801142</v>
      </c>
      <c r="H105" s="73">
        <v>74187976</v>
      </c>
      <c r="I105" s="59">
        <f t="shared" si="19"/>
        <v>4.3225876042709582E-2</v>
      </c>
      <c r="J105" s="58">
        <v>27757384</v>
      </c>
      <c r="K105" s="60">
        <v>174575</v>
      </c>
      <c r="L105" s="61">
        <f t="shared" si="30"/>
        <v>27931959</v>
      </c>
      <c r="M105" s="62">
        <f t="shared" si="20"/>
        <v>6.2893174659398735E-3</v>
      </c>
      <c r="N105" s="63">
        <f t="shared" si="21"/>
        <v>0.13560074171257022</v>
      </c>
      <c r="O105" s="58">
        <v>87075664</v>
      </c>
      <c r="P105" s="60">
        <v>487531</v>
      </c>
      <c r="Q105" s="61">
        <f t="shared" si="31"/>
        <v>87563195</v>
      </c>
      <c r="R105" s="62">
        <f t="shared" si="22"/>
        <v>5.598935197324479E-3</v>
      </c>
      <c r="S105" s="63">
        <f t="shared" si="23"/>
        <v>2.7114047251101392E-2</v>
      </c>
      <c r="T105" s="58">
        <v>17411215</v>
      </c>
      <c r="U105" s="60">
        <v>-85743</v>
      </c>
      <c r="V105" s="61">
        <f t="shared" si="32"/>
        <v>17325472</v>
      </c>
      <c r="W105" s="62">
        <f t="shared" si="24"/>
        <v>-4.9245845278459892E-3</v>
      </c>
      <c r="X105" s="63">
        <f t="shared" si="25"/>
        <v>0.61995182688600214</v>
      </c>
      <c r="Y105" s="58">
        <v>398100455</v>
      </c>
      <c r="Z105" s="60">
        <v>-25378</v>
      </c>
      <c r="AA105" s="61">
        <f t="shared" si="33"/>
        <v>398075077</v>
      </c>
      <c r="AB105" s="62">
        <f t="shared" si="26"/>
        <v>-6.3747729200661169E-5</v>
      </c>
      <c r="AC105" s="63">
        <f t="shared" si="27"/>
        <v>2.8348321496440471E-2</v>
      </c>
      <c r="AD105" s="58">
        <v>18203801</v>
      </c>
      <c r="AE105" s="63">
        <f t="shared" si="28"/>
        <v>0</v>
      </c>
      <c r="AF105" s="58">
        <v>0</v>
      </c>
      <c r="AG105" s="58">
        <v>642147402</v>
      </c>
      <c r="AH105" s="60">
        <v>550985</v>
      </c>
      <c r="AI105" s="61">
        <v>642698387</v>
      </c>
      <c r="AJ105" s="62">
        <f t="shared" si="29"/>
        <v>8.5803508397593736E-4</v>
      </c>
      <c r="AK105" s="58">
        <v>0</v>
      </c>
      <c r="AL105" s="58">
        <v>0</v>
      </c>
      <c r="AM105" s="25">
        <v>0</v>
      </c>
      <c r="AN105" s="64"/>
    </row>
    <row r="106" spans="1:40" x14ac:dyDescent="0.2">
      <c r="A106" s="55" t="s">
        <v>213</v>
      </c>
      <c r="B106" s="56" t="s">
        <v>212</v>
      </c>
      <c r="C106" s="24">
        <v>3</v>
      </c>
      <c r="D106" s="24"/>
      <c r="E106" s="57">
        <f t="shared" si="17"/>
        <v>3.2786564964252689E-2</v>
      </c>
      <c r="F106" s="58">
        <v>29958558</v>
      </c>
      <c r="G106" s="59">
        <f t="shared" si="18"/>
        <v>1.7830617930258426E-2</v>
      </c>
      <c r="H106" s="73">
        <v>16292637</v>
      </c>
      <c r="I106" s="59">
        <f t="shared" si="19"/>
        <v>0.1370961094619243</v>
      </c>
      <c r="J106" s="58">
        <v>125270877</v>
      </c>
      <c r="K106" s="60">
        <v>787867</v>
      </c>
      <c r="L106" s="61">
        <f t="shared" si="30"/>
        <v>126058744</v>
      </c>
      <c r="M106" s="62">
        <f t="shared" si="20"/>
        <v>6.2893069711645747E-3</v>
      </c>
      <c r="N106" s="63">
        <f t="shared" si="21"/>
        <v>0.10833332051976495</v>
      </c>
      <c r="O106" s="58">
        <v>98989024</v>
      </c>
      <c r="P106" s="60">
        <v>1312628</v>
      </c>
      <c r="Q106" s="61">
        <f t="shared" si="31"/>
        <v>100301652</v>
      </c>
      <c r="R106" s="62">
        <f t="shared" si="22"/>
        <v>1.326033884322367E-2</v>
      </c>
      <c r="S106" s="63">
        <f t="shared" si="23"/>
        <v>2.2785013601361155E-2</v>
      </c>
      <c r="T106" s="58">
        <v>20819691</v>
      </c>
      <c r="U106" s="60">
        <v>22472</v>
      </c>
      <c r="V106" s="61">
        <f t="shared" si="32"/>
        <v>20842163</v>
      </c>
      <c r="W106" s="62">
        <f t="shared" si="24"/>
        <v>1.0793628013019022E-3</v>
      </c>
      <c r="X106" s="63">
        <f t="shared" si="25"/>
        <v>0.65917558099322782</v>
      </c>
      <c r="Y106" s="58">
        <v>602318355</v>
      </c>
      <c r="Z106" s="60">
        <v>0</v>
      </c>
      <c r="AA106" s="61">
        <f t="shared" si="33"/>
        <v>602318355</v>
      </c>
      <c r="AB106" s="62">
        <f t="shared" si="26"/>
        <v>0</v>
      </c>
      <c r="AC106" s="63">
        <f t="shared" si="27"/>
        <v>2.1462251700883554E-2</v>
      </c>
      <c r="AD106" s="58">
        <v>19611024</v>
      </c>
      <c r="AE106" s="63">
        <f t="shared" si="28"/>
        <v>5.3054082832709954E-4</v>
      </c>
      <c r="AF106" s="58">
        <v>484779</v>
      </c>
      <c r="AG106" s="58">
        <v>913744945</v>
      </c>
      <c r="AH106" s="60">
        <v>2122967</v>
      </c>
      <c r="AI106" s="61">
        <v>915867912</v>
      </c>
      <c r="AJ106" s="62">
        <f t="shared" si="29"/>
        <v>2.323369351170528E-3</v>
      </c>
      <c r="AK106" s="58">
        <v>0</v>
      </c>
      <c r="AL106" s="58">
        <v>0</v>
      </c>
      <c r="AM106" s="25">
        <v>0</v>
      </c>
      <c r="AN106" s="64"/>
    </row>
    <row r="107" spans="1:40" x14ac:dyDescent="0.2">
      <c r="A107" s="55" t="s">
        <v>215</v>
      </c>
      <c r="B107" s="56" t="s">
        <v>214</v>
      </c>
      <c r="C107" s="24">
        <v>3</v>
      </c>
      <c r="D107" s="24"/>
      <c r="E107" s="57">
        <f t="shared" si="17"/>
        <v>3.0280074693558763E-2</v>
      </c>
      <c r="F107" s="58">
        <v>15052157</v>
      </c>
      <c r="G107" s="59">
        <f t="shared" si="18"/>
        <v>9.0607008380142531E-3</v>
      </c>
      <c r="H107" s="73">
        <v>4504054</v>
      </c>
      <c r="I107" s="59">
        <f t="shared" si="19"/>
        <v>4.722692870768375E-4</v>
      </c>
      <c r="J107" s="58">
        <v>234764</v>
      </c>
      <c r="K107" s="60">
        <v>1476</v>
      </c>
      <c r="L107" s="61">
        <f t="shared" si="30"/>
        <v>236240</v>
      </c>
      <c r="M107" s="62">
        <f t="shared" si="20"/>
        <v>6.2871649827060368E-3</v>
      </c>
      <c r="N107" s="63">
        <f t="shared" si="21"/>
        <v>0.26963994103775363</v>
      </c>
      <c r="O107" s="58">
        <v>134037408</v>
      </c>
      <c r="P107" s="60">
        <v>10393</v>
      </c>
      <c r="Q107" s="61">
        <f t="shared" si="31"/>
        <v>134047801</v>
      </c>
      <c r="R107" s="62">
        <f t="shared" si="22"/>
        <v>7.7538055644883858E-5</v>
      </c>
      <c r="S107" s="63">
        <f t="shared" si="23"/>
        <v>4.889770070373483E-2</v>
      </c>
      <c r="T107" s="58">
        <v>24306937</v>
      </c>
      <c r="U107" s="60">
        <v>263</v>
      </c>
      <c r="V107" s="61">
        <f t="shared" si="32"/>
        <v>24307200</v>
      </c>
      <c r="W107" s="62">
        <f t="shared" si="24"/>
        <v>1.0819956459343273E-5</v>
      </c>
      <c r="X107" s="63">
        <f t="shared" si="25"/>
        <v>0.61969257957816148</v>
      </c>
      <c r="Y107" s="58">
        <v>308047787</v>
      </c>
      <c r="Z107" s="60">
        <v>99008</v>
      </c>
      <c r="AA107" s="61">
        <f t="shared" si="33"/>
        <v>308146795</v>
      </c>
      <c r="AB107" s="62">
        <f t="shared" si="26"/>
        <v>3.2140467868383029E-4</v>
      </c>
      <c r="AC107" s="63">
        <f t="shared" si="27"/>
        <v>2.1956733861700238E-2</v>
      </c>
      <c r="AD107" s="58">
        <v>10914643</v>
      </c>
      <c r="AE107" s="63">
        <f t="shared" si="28"/>
        <v>0</v>
      </c>
      <c r="AF107" s="58">
        <v>0</v>
      </c>
      <c r="AG107" s="58">
        <v>497097750</v>
      </c>
      <c r="AH107" s="60">
        <v>111140</v>
      </c>
      <c r="AI107" s="61">
        <v>497208890</v>
      </c>
      <c r="AJ107" s="62">
        <f t="shared" si="29"/>
        <v>2.2357775709103492E-4</v>
      </c>
      <c r="AK107" s="58">
        <v>0</v>
      </c>
      <c r="AL107" s="58">
        <v>40465</v>
      </c>
      <c r="AM107" s="25">
        <v>0</v>
      </c>
      <c r="AN107" s="64"/>
    </row>
    <row r="108" spans="1:40" x14ac:dyDescent="0.2">
      <c r="A108" s="55" t="s">
        <v>217</v>
      </c>
      <c r="B108" s="56" t="s">
        <v>216</v>
      </c>
      <c r="C108" s="24">
        <v>3</v>
      </c>
      <c r="D108" s="24"/>
      <c r="E108" s="57">
        <f t="shared" si="17"/>
        <v>2.918834608372245E-2</v>
      </c>
      <c r="F108" s="58">
        <v>18303148</v>
      </c>
      <c r="G108" s="59">
        <f t="shared" si="18"/>
        <v>1.6269646787109973E-2</v>
      </c>
      <c r="H108" s="73">
        <v>10202214</v>
      </c>
      <c r="I108" s="59">
        <f t="shared" si="19"/>
        <v>2.5477920617223196E-3</v>
      </c>
      <c r="J108" s="58">
        <v>1597645</v>
      </c>
      <c r="K108" s="60">
        <v>10048</v>
      </c>
      <c r="L108" s="61">
        <f t="shared" si="30"/>
        <v>1607693</v>
      </c>
      <c r="M108" s="62">
        <f t="shared" si="20"/>
        <v>6.2892570001470919E-3</v>
      </c>
      <c r="N108" s="63">
        <f t="shared" si="21"/>
        <v>0.58285697919358836</v>
      </c>
      <c r="O108" s="58">
        <v>365492362</v>
      </c>
      <c r="P108" s="60">
        <v>9501805</v>
      </c>
      <c r="Q108" s="61">
        <f t="shared" si="31"/>
        <v>374994167</v>
      </c>
      <c r="R108" s="62">
        <f t="shared" si="22"/>
        <v>2.5997273781606413E-2</v>
      </c>
      <c r="S108" s="63">
        <f t="shared" si="23"/>
        <v>2.6646819666126646E-2</v>
      </c>
      <c r="T108" s="58">
        <v>16709432</v>
      </c>
      <c r="U108" s="60">
        <v>-113741</v>
      </c>
      <c r="V108" s="61">
        <f t="shared" si="32"/>
        <v>16595691</v>
      </c>
      <c r="W108" s="62">
        <f t="shared" si="24"/>
        <v>-6.806993798472623E-3</v>
      </c>
      <c r="X108" s="63">
        <f t="shared" si="25"/>
        <v>0.33451034577209876</v>
      </c>
      <c r="Y108" s="58">
        <v>209761538</v>
      </c>
      <c r="Z108" s="60">
        <v>194866</v>
      </c>
      <c r="AA108" s="61">
        <f t="shared" si="33"/>
        <v>209956404</v>
      </c>
      <c r="AB108" s="62">
        <f t="shared" si="26"/>
        <v>9.2898823043526695E-4</v>
      </c>
      <c r="AC108" s="63">
        <f t="shared" si="27"/>
        <v>7.9665504226754252E-3</v>
      </c>
      <c r="AD108" s="58">
        <v>4995588</v>
      </c>
      <c r="AE108" s="63">
        <f t="shared" si="28"/>
        <v>1.3520012956120932E-5</v>
      </c>
      <c r="AF108" s="58">
        <v>8478</v>
      </c>
      <c r="AG108" s="58">
        <v>627070405</v>
      </c>
      <c r="AH108" s="60">
        <v>9592978</v>
      </c>
      <c r="AI108" s="61">
        <v>636663383</v>
      </c>
      <c r="AJ108" s="62">
        <f t="shared" si="29"/>
        <v>1.5298087620639663E-2</v>
      </c>
      <c r="AK108" s="58">
        <v>24940</v>
      </c>
      <c r="AL108" s="58">
        <v>0</v>
      </c>
      <c r="AM108" s="25">
        <v>0</v>
      </c>
      <c r="AN108" s="64"/>
    </row>
    <row r="109" spans="1:40" x14ac:dyDescent="0.2">
      <c r="A109" s="55" t="s">
        <v>219</v>
      </c>
      <c r="B109" s="56" t="s">
        <v>218</v>
      </c>
      <c r="C109" s="24">
        <v>3</v>
      </c>
      <c r="D109" s="24"/>
      <c r="E109" s="57">
        <f t="shared" si="17"/>
        <v>1.8213147524289774E-2</v>
      </c>
      <c r="F109" s="58">
        <v>12966249</v>
      </c>
      <c r="G109" s="59">
        <f t="shared" si="18"/>
        <v>3.5470805829816272E-2</v>
      </c>
      <c r="H109" s="73">
        <v>25252269</v>
      </c>
      <c r="I109" s="59">
        <f t="shared" si="19"/>
        <v>0.20814378214698043</v>
      </c>
      <c r="J109" s="58">
        <v>148181093</v>
      </c>
      <c r="K109" s="60">
        <v>931957</v>
      </c>
      <c r="L109" s="61">
        <f t="shared" si="30"/>
        <v>149113050</v>
      </c>
      <c r="M109" s="62">
        <f t="shared" si="20"/>
        <v>6.2893111471380497E-3</v>
      </c>
      <c r="N109" s="63">
        <f t="shared" si="21"/>
        <v>5.2290335802511217E-2</v>
      </c>
      <c r="O109" s="58">
        <v>37226378</v>
      </c>
      <c r="P109" s="60">
        <v>-305935</v>
      </c>
      <c r="Q109" s="61">
        <f t="shared" si="31"/>
        <v>36920443</v>
      </c>
      <c r="R109" s="62">
        <f t="shared" si="22"/>
        <v>-8.2182317065603323E-3</v>
      </c>
      <c r="S109" s="63">
        <f t="shared" si="23"/>
        <v>4.4816250843158351E-3</v>
      </c>
      <c r="T109" s="58">
        <v>3190545</v>
      </c>
      <c r="U109" s="60">
        <v>-1034</v>
      </c>
      <c r="V109" s="61">
        <f t="shared" si="32"/>
        <v>3189511</v>
      </c>
      <c r="W109" s="62">
        <f t="shared" si="24"/>
        <v>-3.2408256269696872E-4</v>
      </c>
      <c r="X109" s="63">
        <f t="shared" si="25"/>
        <v>0.6718071527500199</v>
      </c>
      <c r="Y109" s="58">
        <v>478270920</v>
      </c>
      <c r="Z109" s="60">
        <v>1014758</v>
      </c>
      <c r="AA109" s="61">
        <f t="shared" si="33"/>
        <v>479285678</v>
      </c>
      <c r="AB109" s="62">
        <f t="shared" si="26"/>
        <v>2.1217221402463691E-3</v>
      </c>
      <c r="AC109" s="63">
        <f t="shared" si="27"/>
        <v>9.5841540265212462E-3</v>
      </c>
      <c r="AD109" s="58">
        <v>6823122</v>
      </c>
      <c r="AE109" s="63">
        <f t="shared" si="28"/>
        <v>8.9968355453513201E-6</v>
      </c>
      <c r="AF109" s="58">
        <v>6405</v>
      </c>
      <c r="AG109" s="58">
        <v>711916981</v>
      </c>
      <c r="AH109" s="60">
        <v>1639746</v>
      </c>
      <c r="AI109" s="61">
        <v>713556727</v>
      </c>
      <c r="AJ109" s="62">
        <f t="shared" si="29"/>
        <v>2.3032826070488125E-3</v>
      </c>
      <c r="AK109" s="58">
        <v>0</v>
      </c>
      <c r="AL109" s="58">
        <v>0</v>
      </c>
      <c r="AM109" s="25">
        <v>0</v>
      </c>
      <c r="AN109" s="64"/>
    </row>
    <row r="110" spans="1:40" x14ac:dyDescent="0.2">
      <c r="A110" s="55" t="s">
        <v>221</v>
      </c>
      <c r="B110" s="56" t="s">
        <v>220</v>
      </c>
      <c r="C110" s="24">
        <v>3</v>
      </c>
      <c r="D110" s="24"/>
      <c r="E110" s="57">
        <f t="shared" si="17"/>
        <v>3.7811750098011312E-2</v>
      </c>
      <c r="F110" s="58">
        <v>34659534</v>
      </c>
      <c r="G110" s="59">
        <f t="shared" si="18"/>
        <v>6.1824275385722839E-3</v>
      </c>
      <c r="H110" s="73">
        <v>5667023</v>
      </c>
      <c r="I110" s="59">
        <f t="shared" si="19"/>
        <v>1.0648116358124782E-2</v>
      </c>
      <c r="J110" s="58">
        <v>9760425</v>
      </c>
      <c r="K110" s="60">
        <v>61386</v>
      </c>
      <c r="L110" s="61">
        <f t="shared" si="30"/>
        <v>9821811</v>
      </c>
      <c r="M110" s="62">
        <f t="shared" si="20"/>
        <v>6.2892753133188357E-3</v>
      </c>
      <c r="N110" s="63">
        <f t="shared" si="21"/>
        <v>9.7150088769240597E-2</v>
      </c>
      <c r="O110" s="58">
        <v>89051070</v>
      </c>
      <c r="P110" s="60">
        <v>1510322</v>
      </c>
      <c r="Q110" s="61">
        <f t="shared" si="31"/>
        <v>90561392</v>
      </c>
      <c r="R110" s="62">
        <f t="shared" si="22"/>
        <v>1.6960178019197299E-2</v>
      </c>
      <c r="S110" s="63">
        <f t="shared" si="23"/>
        <v>1.4520796378878193E-2</v>
      </c>
      <c r="T110" s="58">
        <v>13310255</v>
      </c>
      <c r="U110" s="60">
        <v>0</v>
      </c>
      <c r="V110" s="61">
        <f t="shared" si="32"/>
        <v>13310255</v>
      </c>
      <c r="W110" s="62">
        <f t="shared" si="24"/>
        <v>0</v>
      </c>
      <c r="X110" s="63">
        <f t="shared" si="25"/>
        <v>0.78742806095092566</v>
      </c>
      <c r="Y110" s="58">
        <v>721783297</v>
      </c>
      <c r="Z110" s="60">
        <v>-16072261</v>
      </c>
      <c r="AA110" s="61">
        <f t="shared" si="33"/>
        <v>705711036</v>
      </c>
      <c r="AB110" s="62">
        <f t="shared" si="26"/>
        <v>-2.2267432713949323E-2</v>
      </c>
      <c r="AC110" s="63">
        <f t="shared" si="27"/>
        <v>4.6258759906247157E-2</v>
      </c>
      <c r="AD110" s="58">
        <v>42402350</v>
      </c>
      <c r="AE110" s="63">
        <f t="shared" si="28"/>
        <v>0</v>
      </c>
      <c r="AF110" s="58">
        <v>0</v>
      </c>
      <c r="AG110" s="58">
        <v>916633954</v>
      </c>
      <c r="AH110" s="60">
        <v>-14500553</v>
      </c>
      <c r="AI110" s="61">
        <v>902133401</v>
      </c>
      <c r="AJ110" s="62">
        <f t="shared" si="29"/>
        <v>-1.5819349628848681E-2</v>
      </c>
      <c r="AK110" s="58">
        <v>2384395</v>
      </c>
      <c r="AL110" s="58">
        <v>2971690</v>
      </c>
      <c r="AM110" s="25">
        <v>0</v>
      </c>
      <c r="AN110" s="64"/>
    </row>
    <row r="111" spans="1:40" x14ac:dyDescent="0.2">
      <c r="A111" s="55" t="s">
        <v>223</v>
      </c>
      <c r="B111" s="56" t="s">
        <v>222</v>
      </c>
      <c r="C111" s="24">
        <v>3</v>
      </c>
      <c r="D111" s="24"/>
      <c r="E111" s="57">
        <f t="shared" si="17"/>
        <v>4.8680358804115677E-2</v>
      </c>
      <c r="F111" s="58">
        <v>223053483</v>
      </c>
      <c r="G111" s="59">
        <f t="shared" si="18"/>
        <v>9.5694933387782209E-3</v>
      </c>
      <c r="H111" s="73">
        <v>43847434</v>
      </c>
      <c r="I111" s="59">
        <f t="shared" si="19"/>
        <v>1.3820234086333547E-2</v>
      </c>
      <c r="J111" s="58">
        <v>63324335</v>
      </c>
      <c r="K111" s="60">
        <v>398266</v>
      </c>
      <c r="L111" s="61">
        <f t="shared" si="30"/>
        <v>63722601</v>
      </c>
      <c r="M111" s="62">
        <f t="shared" si="20"/>
        <v>6.2893041040225691E-3</v>
      </c>
      <c r="N111" s="63">
        <f t="shared" si="21"/>
        <v>0.63617790879952685</v>
      </c>
      <c r="O111" s="58">
        <v>2914968210</v>
      </c>
      <c r="P111" s="60">
        <v>12812</v>
      </c>
      <c r="Q111" s="61">
        <f t="shared" si="31"/>
        <v>2914981022</v>
      </c>
      <c r="R111" s="62">
        <f t="shared" si="22"/>
        <v>4.3952451886259166E-6</v>
      </c>
      <c r="S111" s="63">
        <f t="shared" si="23"/>
        <v>0.28923652092063795</v>
      </c>
      <c r="T111" s="58">
        <v>1325282208</v>
      </c>
      <c r="U111" s="60">
        <v>27728383</v>
      </c>
      <c r="V111" s="61">
        <f t="shared" si="32"/>
        <v>1353010591</v>
      </c>
      <c r="W111" s="62">
        <f t="shared" si="24"/>
        <v>2.092262525869509E-2</v>
      </c>
      <c r="X111" s="63">
        <f t="shared" si="25"/>
        <v>2.3908636233127899E-3</v>
      </c>
      <c r="Y111" s="58">
        <v>10954941</v>
      </c>
      <c r="Z111" s="60">
        <v>-296080</v>
      </c>
      <c r="AA111" s="61">
        <f t="shared" si="33"/>
        <v>10658861</v>
      </c>
      <c r="AB111" s="62">
        <f t="shared" si="26"/>
        <v>-2.7027073902086737E-2</v>
      </c>
      <c r="AC111" s="63">
        <f t="shared" si="27"/>
        <v>1.2462042729499497E-4</v>
      </c>
      <c r="AD111" s="58">
        <v>571011</v>
      </c>
      <c r="AE111" s="63">
        <f t="shared" si="28"/>
        <v>0</v>
      </c>
      <c r="AF111" s="58">
        <v>0</v>
      </c>
      <c r="AG111" s="58">
        <v>4582001622</v>
      </c>
      <c r="AH111" s="60">
        <v>27843381</v>
      </c>
      <c r="AI111" s="61">
        <v>4609845003</v>
      </c>
      <c r="AJ111" s="62">
        <f t="shared" si="29"/>
        <v>6.0766851033646364E-3</v>
      </c>
      <c r="AK111" s="58">
        <v>3827426</v>
      </c>
      <c r="AL111" s="58">
        <v>22048475</v>
      </c>
      <c r="AM111" s="25">
        <v>0</v>
      </c>
      <c r="AN111" s="64"/>
    </row>
    <row r="112" spans="1:40" x14ac:dyDescent="0.2">
      <c r="A112" s="55" t="s">
        <v>225</v>
      </c>
      <c r="B112" s="56" t="s">
        <v>224</v>
      </c>
      <c r="C112" s="24">
        <v>3</v>
      </c>
      <c r="D112" s="24"/>
      <c r="E112" s="57">
        <f t="shared" si="17"/>
        <v>5.1213966840232654E-2</v>
      </c>
      <c r="F112" s="58">
        <v>57798734</v>
      </c>
      <c r="G112" s="59">
        <f t="shared" si="18"/>
        <v>1.3602385510220041E-2</v>
      </c>
      <c r="H112" s="73">
        <v>15351294</v>
      </c>
      <c r="I112" s="59">
        <f t="shared" si="19"/>
        <v>7.4169029427817765E-2</v>
      </c>
      <c r="J112" s="58">
        <v>83705213</v>
      </c>
      <c r="K112" s="60">
        <v>526448</v>
      </c>
      <c r="L112" s="61">
        <f t="shared" si="30"/>
        <v>84231661</v>
      </c>
      <c r="M112" s="62">
        <f t="shared" si="20"/>
        <v>6.2893096036921855E-3</v>
      </c>
      <c r="N112" s="63">
        <f t="shared" si="21"/>
        <v>0.32515589013480961</v>
      </c>
      <c r="O112" s="58">
        <v>366962373</v>
      </c>
      <c r="P112" s="60">
        <v>3456071</v>
      </c>
      <c r="Q112" s="61">
        <f t="shared" si="31"/>
        <v>370418444</v>
      </c>
      <c r="R112" s="62">
        <f t="shared" si="22"/>
        <v>9.4180527876627836E-3</v>
      </c>
      <c r="S112" s="63">
        <f t="shared" si="23"/>
        <v>8.2761251932815805E-2</v>
      </c>
      <c r="T112" s="58">
        <v>93402169</v>
      </c>
      <c r="U112" s="60">
        <v>1601712</v>
      </c>
      <c r="V112" s="61">
        <f t="shared" si="32"/>
        <v>95003881</v>
      </c>
      <c r="W112" s="62">
        <f t="shared" si="24"/>
        <v>1.7148552513807255E-2</v>
      </c>
      <c r="X112" s="63">
        <f t="shared" si="25"/>
        <v>0.42613292162072963</v>
      </c>
      <c r="Y112" s="58">
        <v>480922391</v>
      </c>
      <c r="Z112" s="60">
        <v>-10067953</v>
      </c>
      <c r="AA112" s="61">
        <f t="shared" si="33"/>
        <v>470854438</v>
      </c>
      <c r="AB112" s="62">
        <f t="shared" si="26"/>
        <v>-2.0934673012552665E-2</v>
      </c>
      <c r="AC112" s="63">
        <f t="shared" si="27"/>
        <v>2.6942147489070409E-2</v>
      </c>
      <c r="AD112" s="58">
        <v>30406198</v>
      </c>
      <c r="AE112" s="63">
        <f t="shared" si="28"/>
        <v>2.2407044304046577E-5</v>
      </c>
      <c r="AF112" s="58">
        <v>25288</v>
      </c>
      <c r="AG112" s="58">
        <v>1128573660</v>
      </c>
      <c r="AH112" s="60">
        <v>-4483722</v>
      </c>
      <c r="AI112" s="61">
        <v>1124089938</v>
      </c>
      <c r="AJ112" s="62">
        <f t="shared" si="29"/>
        <v>-3.9729103725493643E-3</v>
      </c>
      <c r="AK112" s="58">
        <v>0</v>
      </c>
      <c r="AL112" s="58">
        <v>266720</v>
      </c>
      <c r="AM112" s="25">
        <v>0</v>
      </c>
      <c r="AN112" s="64"/>
    </row>
    <row r="113" spans="1:40" x14ac:dyDescent="0.2">
      <c r="A113" s="55" t="s">
        <v>227</v>
      </c>
      <c r="B113" s="56" t="s">
        <v>226</v>
      </c>
      <c r="C113" s="24">
        <v>3</v>
      </c>
      <c r="D113" s="24"/>
      <c r="E113" s="57">
        <f t="shared" si="17"/>
        <v>5.1570241243365268E-2</v>
      </c>
      <c r="F113" s="58">
        <v>43309807</v>
      </c>
      <c r="G113" s="59">
        <f t="shared" si="18"/>
        <v>1.0559443912050345E-2</v>
      </c>
      <c r="H113" s="73">
        <v>8868050</v>
      </c>
      <c r="I113" s="59">
        <f t="shared" si="19"/>
        <v>6.2286730397330167E-2</v>
      </c>
      <c r="J113" s="58">
        <v>52309747</v>
      </c>
      <c r="K113" s="60">
        <v>328992</v>
      </c>
      <c r="L113" s="61">
        <f t="shared" si="30"/>
        <v>52638739</v>
      </c>
      <c r="M113" s="62">
        <f t="shared" si="20"/>
        <v>6.2893058916916574E-3</v>
      </c>
      <c r="N113" s="63">
        <f t="shared" si="21"/>
        <v>0.2186661190615336</v>
      </c>
      <c r="O113" s="58">
        <v>183640549</v>
      </c>
      <c r="P113" s="60">
        <v>0</v>
      </c>
      <c r="Q113" s="61">
        <f t="shared" si="31"/>
        <v>183640549</v>
      </c>
      <c r="R113" s="62">
        <f t="shared" si="22"/>
        <v>0</v>
      </c>
      <c r="S113" s="63">
        <f t="shared" si="23"/>
        <v>7.9201390044598835E-2</v>
      </c>
      <c r="T113" s="58">
        <v>66515045</v>
      </c>
      <c r="U113" s="60">
        <v>1415214</v>
      </c>
      <c r="V113" s="61">
        <f t="shared" si="32"/>
        <v>67930259</v>
      </c>
      <c r="W113" s="62">
        <f t="shared" si="24"/>
        <v>2.127659990307456E-2</v>
      </c>
      <c r="X113" s="63">
        <f t="shared" si="25"/>
        <v>0.55173437072719933</v>
      </c>
      <c r="Y113" s="58">
        <v>463358490</v>
      </c>
      <c r="Z113" s="60">
        <v>-12523204</v>
      </c>
      <c r="AA113" s="61">
        <f t="shared" si="33"/>
        <v>450835286</v>
      </c>
      <c r="AB113" s="62">
        <f t="shared" si="26"/>
        <v>-2.7027030410082697E-2</v>
      </c>
      <c r="AC113" s="63">
        <f t="shared" si="27"/>
        <v>2.5981704613922407E-2</v>
      </c>
      <c r="AD113" s="58">
        <v>21819999</v>
      </c>
      <c r="AE113" s="63">
        <f t="shared" si="28"/>
        <v>0</v>
      </c>
      <c r="AF113" s="58">
        <v>0</v>
      </c>
      <c r="AG113" s="58">
        <v>839821687</v>
      </c>
      <c r="AH113" s="60">
        <v>-10778998</v>
      </c>
      <c r="AI113" s="61">
        <v>829042689</v>
      </c>
      <c r="AJ113" s="62">
        <f t="shared" si="29"/>
        <v>-1.2834865027723439E-2</v>
      </c>
      <c r="AK113" s="58">
        <v>0</v>
      </c>
      <c r="AL113" s="58">
        <v>0</v>
      </c>
      <c r="AM113" s="25">
        <v>0</v>
      </c>
      <c r="AN113" s="64"/>
    </row>
    <row r="114" spans="1:40" x14ac:dyDescent="0.2">
      <c r="A114" s="55" t="s">
        <v>229</v>
      </c>
      <c r="B114" s="56" t="s">
        <v>228</v>
      </c>
      <c r="C114" s="24">
        <v>3</v>
      </c>
      <c r="D114" s="24"/>
      <c r="E114" s="57">
        <f t="shared" si="17"/>
        <v>4.0433710209196401E-2</v>
      </c>
      <c r="F114" s="58">
        <v>30873578</v>
      </c>
      <c r="G114" s="59">
        <f t="shared" si="18"/>
        <v>1.1751846434268499E-2</v>
      </c>
      <c r="H114" s="73">
        <v>8973244</v>
      </c>
      <c r="I114" s="59">
        <f t="shared" si="19"/>
        <v>7.193312205922394E-3</v>
      </c>
      <c r="J114" s="58">
        <v>5492528</v>
      </c>
      <c r="K114" s="60">
        <v>34544</v>
      </c>
      <c r="L114" s="61">
        <f t="shared" si="30"/>
        <v>5527072</v>
      </c>
      <c r="M114" s="62">
        <f t="shared" si="20"/>
        <v>6.2892715339821666E-3</v>
      </c>
      <c r="N114" s="63">
        <f t="shared" si="21"/>
        <v>0.29197749780491483</v>
      </c>
      <c r="O114" s="58">
        <v>222942441</v>
      </c>
      <c r="P114" s="60">
        <v>563944</v>
      </c>
      <c r="Q114" s="61">
        <f t="shared" si="31"/>
        <v>223506385</v>
      </c>
      <c r="R114" s="62">
        <f t="shared" si="22"/>
        <v>2.5295497684086092E-3</v>
      </c>
      <c r="S114" s="63">
        <f t="shared" si="23"/>
        <v>5.4218820937418186E-2</v>
      </c>
      <c r="T114" s="58">
        <v>41399342</v>
      </c>
      <c r="U114" s="60">
        <v>660945</v>
      </c>
      <c r="V114" s="61">
        <f t="shared" si="32"/>
        <v>42060287</v>
      </c>
      <c r="W114" s="62">
        <f t="shared" si="24"/>
        <v>1.5965108817429997E-2</v>
      </c>
      <c r="X114" s="63">
        <f t="shared" si="25"/>
        <v>0.57644437122371694</v>
      </c>
      <c r="Y114" s="58">
        <v>440150067</v>
      </c>
      <c r="Z114" s="60">
        <v>-2343597</v>
      </c>
      <c r="AA114" s="61">
        <f t="shared" si="33"/>
        <v>437806470</v>
      </c>
      <c r="AB114" s="62">
        <f t="shared" si="26"/>
        <v>-5.3245408230279791E-3</v>
      </c>
      <c r="AC114" s="63">
        <f t="shared" si="27"/>
        <v>1.7980441184562709E-2</v>
      </c>
      <c r="AD114" s="58">
        <v>13729152</v>
      </c>
      <c r="AE114" s="63">
        <f t="shared" si="28"/>
        <v>0</v>
      </c>
      <c r="AF114" s="58">
        <v>0</v>
      </c>
      <c r="AG114" s="58">
        <v>763560352</v>
      </c>
      <c r="AH114" s="60">
        <v>-1084164</v>
      </c>
      <c r="AI114" s="61">
        <v>762476188</v>
      </c>
      <c r="AJ114" s="62">
        <f t="shared" si="29"/>
        <v>-1.4198799049220407E-3</v>
      </c>
      <c r="AK114" s="58">
        <v>0</v>
      </c>
      <c r="AL114" s="58">
        <v>0</v>
      </c>
      <c r="AM114" s="25">
        <v>0</v>
      </c>
      <c r="AN114" s="64"/>
    </row>
    <row r="115" spans="1:40" x14ac:dyDescent="0.2">
      <c r="A115" s="55" t="s">
        <v>231</v>
      </c>
      <c r="B115" s="56" t="s">
        <v>230</v>
      </c>
      <c r="C115" s="24">
        <v>3</v>
      </c>
      <c r="D115" s="24"/>
      <c r="E115" s="57">
        <f t="shared" si="17"/>
        <v>4.1973989681979691E-2</v>
      </c>
      <c r="F115" s="58">
        <v>16066414</v>
      </c>
      <c r="G115" s="59">
        <f t="shared" si="18"/>
        <v>7.4929792042554228E-3</v>
      </c>
      <c r="H115" s="73">
        <v>2868093</v>
      </c>
      <c r="I115" s="59">
        <f t="shared" si="19"/>
        <v>1.3060526359913732E-2</v>
      </c>
      <c r="J115" s="58">
        <v>4999187</v>
      </c>
      <c r="K115" s="60">
        <v>31441</v>
      </c>
      <c r="L115" s="61">
        <f t="shared" si="30"/>
        <v>5030628</v>
      </c>
      <c r="M115" s="62">
        <f t="shared" si="20"/>
        <v>6.2892226275992474E-3</v>
      </c>
      <c r="N115" s="63">
        <f t="shared" si="21"/>
        <v>0.14208240863484661</v>
      </c>
      <c r="O115" s="58">
        <v>54384985</v>
      </c>
      <c r="P115" s="60">
        <v>1157128</v>
      </c>
      <c r="Q115" s="61">
        <f t="shared" si="31"/>
        <v>55542113</v>
      </c>
      <c r="R115" s="62">
        <f t="shared" si="22"/>
        <v>2.1276607872558941E-2</v>
      </c>
      <c r="S115" s="63">
        <f t="shared" si="23"/>
        <v>2.3814256594353767E-2</v>
      </c>
      <c r="T115" s="58">
        <v>9115400</v>
      </c>
      <c r="U115" s="60">
        <v>-186029</v>
      </c>
      <c r="V115" s="61">
        <f t="shared" si="32"/>
        <v>8929371</v>
      </c>
      <c r="W115" s="62">
        <f t="shared" si="24"/>
        <v>-2.0408210281501634E-2</v>
      </c>
      <c r="X115" s="63">
        <f t="shared" si="25"/>
        <v>0.75031433831168182</v>
      </c>
      <c r="Y115" s="58">
        <v>287198355</v>
      </c>
      <c r="Z115" s="60">
        <v>4045048</v>
      </c>
      <c r="AA115" s="61">
        <f t="shared" si="33"/>
        <v>291243403</v>
      </c>
      <c r="AB115" s="62">
        <f t="shared" si="26"/>
        <v>1.408450964142883E-2</v>
      </c>
      <c r="AC115" s="63">
        <f t="shared" si="27"/>
        <v>2.1261501212968974E-2</v>
      </c>
      <c r="AD115" s="58">
        <v>8138280</v>
      </c>
      <c r="AE115" s="63">
        <f t="shared" si="28"/>
        <v>0</v>
      </c>
      <c r="AF115" s="58">
        <v>0</v>
      </c>
      <c r="AG115" s="58">
        <v>382770714</v>
      </c>
      <c r="AH115" s="60">
        <v>5047588</v>
      </c>
      <c r="AI115" s="61">
        <v>387818302</v>
      </c>
      <c r="AJ115" s="62">
        <f t="shared" si="29"/>
        <v>1.3186975427801407E-2</v>
      </c>
      <c r="AK115" s="58">
        <v>0</v>
      </c>
      <c r="AL115" s="58">
        <v>0</v>
      </c>
      <c r="AM115" s="25">
        <v>0</v>
      </c>
      <c r="AN115" s="64"/>
    </row>
    <row r="116" spans="1:40" x14ac:dyDescent="0.2">
      <c r="A116" s="55" t="s">
        <v>233</v>
      </c>
      <c r="B116" s="56" t="s">
        <v>232</v>
      </c>
      <c r="C116" s="24">
        <v>3</v>
      </c>
      <c r="D116" s="24"/>
      <c r="E116" s="57">
        <f t="shared" si="17"/>
        <v>4.2358936791794463E-2</v>
      </c>
      <c r="F116" s="58">
        <v>16080506</v>
      </c>
      <c r="G116" s="59">
        <f t="shared" si="18"/>
        <v>1.1836495234072821E-2</v>
      </c>
      <c r="H116" s="73">
        <v>4493428</v>
      </c>
      <c r="I116" s="59">
        <f t="shared" si="19"/>
        <v>3.9984790459185744E-2</v>
      </c>
      <c r="J116" s="58">
        <v>15179221</v>
      </c>
      <c r="K116" s="60">
        <v>95467</v>
      </c>
      <c r="L116" s="61">
        <f t="shared" si="30"/>
        <v>15274688</v>
      </c>
      <c r="M116" s="62">
        <f t="shared" si="20"/>
        <v>6.289321434874688E-3</v>
      </c>
      <c r="N116" s="63">
        <f t="shared" si="21"/>
        <v>0.14174801712742358</v>
      </c>
      <c r="O116" s="58">
        <v>53811073</v>
      </c>
      <c r="P116" s="60">
        <v>1128075</v>
      </c>
      <c r="Q116" s="61">
        <f t="shared" si="31"/>
        <v>54939148</v>
      </c>
      <c r="R116" s="62">
        <f t="shared" si="22"/>
        <v>2.0963622115470548E-2</v>
      </c>
      <c r="S116" s="63">
        <f t="shared" si="23"/>
        <v>2.2889287868131866E-2</v>
      </c>
      <c r="T116" s="58">
        <v>8689343</v>
      </c>
      <c r="U116" s="60">
        <v>-178336</v>
      </c>
      <c r="V116" s="61">
        <f t="shared" si="32"/>
        <v>8511007</v>
      </c>
      <c r="W116" s="62">
        <f t="shared" si="24"/>
        <v>-2.0523530950498789E-2</v>
      </c>
      <c r="X116" s="63">
        <f t="shared" si="25"/>
        <v>0.71700351678484464</v>
      </c>
      <c r="Y116" s="58">
        <v>272192369</v>
      </c>
      <c r="Z116" s="60">
        <v>3939683</v>
      </c>
      <c r="AA116" s="61">
        <f t="shared" si="33"/>
        <v>276132052</v>
      </c>
      <c r="AB116" s="62">
        <f t="shared" si="26"/>
        <v>1.4473892175867722E-2</v>
      </c>
      <c r="AC116" s="63">
        <f t="shared" si="27"/>
        <v>2.4178955734546929E-2</v>
      </c>
      <c r="AD116" s="58">
        <v>9178933</v>
      </c>
      <c r="AE116" s="63">
        <f t="shared" si="28"/>
        <v>0</v>
      </c>
      <c r="AF116" s="58">
        <v>0</v>
      </c>
      <c r="AG116" s="58">
        <v>379624873</v>
      </c>
      <c r="AH116" s="60">
        <v>4984889</v>
      </c>
      <c r="AI116" s="61">
        <v>384609762</v>
      </c>
      <c r="AJ116" s="62">
        <f t="shared" si="29"/>
        <v>1.3131091650045806E-2</v>
      </c>
      <c r="AK116" s="58">
        <v>0</v>
      </c>
      <c r="AL116" s="58">
        <v>0</v>
      </c>
      <c r="AM116" s="25">
        <v>0</v>
      </c>
      <c r="AN116" s="64"/>
    </row>
    <row r="117" spans="1:40" x14ac:dyDescent="0.2">
      <c r="A117" s="55" t="s">
        <v>235</v>
      </c>
      <c r="B117" s="56" t="s">
        <v>234</v>
      </c>
      <c r="C117" s="24">
        <v>3</v>
      </c>
      <c r="D117" s="24"/>
      <c r="E117" s="57">
        <f t="shared" si="17"/>
        <v>6.4581937306723874E-2</v>
      </c>
      <c r="F117" s="58">
        <v>121459589</v>
      </c>
      <c r="G117" s="59">
        <f t="shared" si="18"/>
        <v>1.1445700978332514E-2</v>
      </c>
      <c r="H117" s="73">
        <v>21525990</v>
      </c>
      <c r="I117" s="59">
        <f t="shared" si="19"/>
        <v>3.0630654530041546E-2</v>
      </c>
      <c r="J117" s="58">
        <v>57607233</v>
      </c>
      <c r="K117" s="60">
        <v>362310</v>
      </c>
      <c r="L117" s="61">
        <f t="shared" si="30"/>
        <v>57969543</v>
      </c>
      <c r="M117" s="62">
        <f t="shared" si="20"/>
        <v>6.2893143991137367E-3</v>
      </c>
      <c r="N117" s="63">
        <f t="shared" si="21"/>
        <v>0.26583076542120815</v>
      </c>
      <c r="O117" s="58">
        <v>499949318</v>
      </c>
      <c r="P117" s="60">
        <v>10618456</v>
      </c>
      <c r="Q117" s="61">
        <f t="shared" si="31"/>
        <v>510567774</v>
      </c>
      <c r="R117" s="62">
        <f t="shared" si="22"/>
        <v>2.123906487657215E-2</v>
      </c>
      <c r="S117" s="63">
        <f t="shared" si="23"/>
        <v>0.12965759737864124</v>
      </c>
      <c r="T117" s="58">
        <v>243847725</v>
      </c>
      <c r="U117" s="60">
        <v>-4976430</v>
      </c>
      <c r="V117" s="61">
        <f t="shared" si="32"/>
        <v>238871295</v>
      </c>
      <c r="W117" s="62">
        <f t="shared" si="24"/>
        <v>-2.0407941062398675E-2</v>
      </c>
      <c r="X117" s="63">
        <f t="shared" si="25"/>
        <v>0.48126618385902664</v>
      </c>
      <c r="Y117" s="58">
        <v>905119842</v>
      </c>
      <c r="Z117" s="60">
        <v>12742369</v>
      </c>
      <c r="AA117" s="61">
        <f t="shared" si="33"/>
        <v>917862211</v>
      </c>
      <c r="AB117" s="62">
        <f t="shared" si="26"/>
        <v>1.407810149410027E-2</v>
      </c>
      <c r="AC117" s="63">
        <f t="shared" si="27"/>
        <v>1.6578472295938288E-2</v>
      </c>
      <c r="AD117" s="58">
        <v>31179220</v>
      </c>
      <c r="AE117" s="63">
        <f t="shared" si="28"/>
        <v>8.6882300877196939E-6</v>
      </c>
      <c r="AF117" s="58">
        <v>16340</v>
      </c>
      <c r="AG117" s="58">
        <v>1880705257</v>
      </c>
      <c r="AH117" s="60">
        <v>18746705</v>
      </c>
      <c r="AI117" s="61">
        <v>1899451962</v>
      </c>
      <c r="AJ117" s="62">
        <f t="shared" si="29"/>
        <v>9.9679122660101122E-3</v>
      </c>
      <c r="AK117" s="58">
        <v>620740</v>
      </c>
      <c r="AL117" s="58">
        <v>2625</v>
      </c>
      <c r="AM117" s="25">
        <v>0</v>
      </c>
      <c r="AN117" s="64"/>
    </row>
    <row r="118" spans="1:40" x14ac:dyDescent="0.2">
      <c r="A118" s="55" t="s">
        <v>237</v>
      </c>
      <c r="B118" s="56" t="s">
        <v>236</v>
      </c>
      <c r="C118" s="24">
        <v>3</v>
      </c>
      <c r="D118" s="24"/>
      <c r="E118" s="57">
        <f t="shared" si="17"/>
        <v>3.312353852128197E-2</v>
      </c>
      <c r="F118" s="58">
        <v>14786368</v>
      </c>
      <c r="G118" s="59">
        <f t="shared" si="18"/>
        <v>6.8587024530450021E-3</v>
      </c>
      <c r="H118" s="73">
        <v>3061729</v>
      </c>
      <c r="I118" s="59">
        <f t="shared" si="19"/>
        <v>2.1622035575327254E-3</v>
      </c>
      <c r="J118" s="58">
        <v>965209</v>
      </c>
      <c r="K118" s="60">
        <v>6071</v>
      </c>
      <c r="L118" s="61">
        <f t="shared" si="30"/>
        <v>971280</v>
      </c>
      <c r="M118" s="62">
        <f t="shared" si="20"/>
        <v>6.2898294566254564E-3</v>
      </c>
      <c r="N118" s="63">
        <f t="shared" si="21"/>
        <v>0.39112835139994517</v>
      </c>
      <c r="O118" s="58">
        <v>174599937</v>
      </c>
      <c r="P118" s="60">
        <v>-24540</v>
      </c>
      <c r="Q118" s="61">
        <f t="shared" si="31"/>
        <v>174575397</v>
      </c>
      <c r="R118" s="62">
        <f t="shared" si="22"/>
        <v>-1.4054987889256798E-4</v>
      </c>
      <c r="S118" s="63">
        <f t="shared" si="23"/>
        <v>6.8325414228371045E-2</v>
      </c>
      <c r="T118" s="58">
        <v>30500507</v>
      </c>
      <c r="U118" s="60">
        <v>0</v>
      </c>
      <c r="V118" s="61">
        <f t="shared" si="32"/>
        <v>30500507</v>
      </c>
      <c r="W118" s="62">
        <f t="shared" si="24"/>
        <v>0</v>
      </c>
      <c r="X118" s="63">
        <f t="shared" si="25"/>
        <v>0.48068773498287465</v>
      </c>
      <c r="Y118" s="58">
        <v>214579301</v>
      </c>
      <c r="Z118" s="60">
        <v>-2939442</v>
      </c>
      <c r="AA118" s="61">
        <f t="shared" si="33"/>
        <v>211639859</v>
      </c>
      <c r="AB118" s="62">
        <f t="shared" si="26"/>
        <v>-1.3698627902604642E-2</v>
      </c>
      <c r="AC118" s="63">
        <f t="shared" si="27"/>
        <v>1.2194730035946007E-2</v>
      </c>
      <c r="AD118" s="58">
        <v>5443735</v>
      </c>
      <c r="AE118" s="63">
        <f t="shared" si="28"/>
        <v>5.5193248210033833E-3</v>
      </c>
      <c r="AF118" s="58">
        <v>2463830</v>
      </c>
      <c r="AG118" s="58">
        <v>446400616</v>
      </c>
      <c r="AH118" s="60">
        <v>-2957911</v>
      </c>
      <c r="AI118" s="61">
        <v>443442705</v>
      </c>
      <c r="AJ118" s="62">
        <f t="shared" si="29"/>
        <v>-6.6261355696695546E-3</v>
      </c>
      <c r="AK118" s="58">
        <v>247469</v>
      </c>
      <c r="AL118" s="58">
        <v>697096</v>
      </c>
      <c r="AM118" s="25">
        <v>0</v>
      </c>
      <c r="AN118" s="64"/>
    </row>
    <row r="119" spans="1:40" x14ac:dyDescent="0.2">
      <c r="A119" s="55" t="s">
        <v>239</v>
      </c>
      <c r="B119" s="56" t="s">
        <v>238</v>
      </c>
      <c r="C119" s="24">
        <v>3</v>
      </c>
      <c r="D119" s="24"/>
      <c r="E119" s="57">
        <f t="shared" si="17"/>
        <v>4.092696674338607E-2</v>
      </c>
      <c r="F119" s="58">
        <v>16738114</v>
      </c>
      <c r="G119" s="59">
        <f t="shared" si="18"/>
        <v>5.9750788305764956E-3</v>
      </c>
      <c r="H119" s="73">
        <v>2443659</v>
      </c>
      <c r="I119" s="59">
        <f t="shared" si="19"/>
        <v>9.2249361140953317E-4</v>
      </c>
      <c r="J119" s="58">
        <v>377277</v>
      </c>
      <c r="K119" s="60">
        <v>2373</v>
      </c>
      <c r="L119" s="61">
        <f t="shared" si="30"/>
        <v>379650</v>
      </c>
      <c r="M119" s="62">
        <f t="shared" si="20"/>
        <v>6.289808284098951E-3</v>
      </c>
      <c r="N119" s="63">
        <f t="shared" si="21"/>
        <v>7.9801092579723482E-2</v>
      </c>
      <c r="O119" s="58">
        <v>32636667</v>
      </c>
      <c r="P119" s="60">
        <v>671461</v>
      </c>
      <c r="Q119" s="61">
        <f t="shared" si="31"/>
        <v>33308128</v>
      </c>
      <c r="R119" s="62">
        <f t="shared" si="22"/>
        <v>2.0573822688450386E-2</v>
      </c>
      <c r="S119" s="63">
        <f t="shared" si="23"/>
        <v>2.5090323938721074E-2</v>
      </c>
      <c r="T119" s="58">
        <v>10261320</v>
      </c>
      <c r="U119" s="60">
        <v>0</v>
      </c>
      <c r="V119" s="61">
        <f t="shared" si="32"/>
        <v>10261320</v>
      </c>
      <c r="W119" s="62">
        <f t="shared" si="24"/>
        <v>0</v>
      </c>
      <c r="X119" s="63">
        <f t="shared" si="25"/>
        <v>0.81760077182187996</v>
      </c>
      <c r="Y119" s="58">
        <v>334378431</v>
      </c>
      <c r="Z119" s="60">
        <v>4572757</v>
      </c>
      <c r="AA119" s="61">
        <f t="shared" si="33"/>
        <v>338951188</v>
      </c>
      <c r="AB119" s="62">
        <f t="shared" si="26"/>
        <v>1.3675394630941373E-2</v>
      </c>
      <c r="AC119" s="63">
        <f t="shared" si="27"/>
        <v>2.6260522062475231E-2</v>
      </c>
      <c r="AD119" s="58">
        <v>10739902</v>
      </c>
      <c r="AE119" s="63">
        <f t="shared" si="28"/>
        <v>3.4227504118281601E-3</v>
      </c>
      <c r="AF119" s="58">
        <v>1399820</v>
      </c>
      <c r="AG119" s="58">
        <v>408975190</v>
      </c>
      <c r="AH119" s="60">
        <v>5246591</v>
      </c>
      <c r="AI119" s="61">
        <v>414221781</v>
      </c>
      <c r="AJ119" s="62">
        <f t="shared" si="29"/>
        <v>1.2828629042265376E-2</v>
      </c>
      <c r="AK119" s="58">
        <v>0</v>
      </c>
      <c r="AL119" s="58">
        <v>0</v>
      </c>
      <c r="AM119" s="25">
        <v>0</v>
      </c>
      <c r="AN119" s="64"/>
    </row>
    <row r="120" spans="1:40" x14ac:dyDescent="0.2">
      <c r="A120" s="55" t="s">
        <v>241</v>
      </c>
      <c r="B120" s="56" t="s">
        <v>240</v>
      </c>
      <c r="C120" s="24">
        <v>3</v>
      </c>
      <c r="D120" s="24"/>
      <c r="E120" s="57">
        <f t="shared" si="17"/>
        <v>4.3209494782711709E-2</v>
      </c>
      <c r="F120" s="58">
        <v>20650641</v>
      </c>
      <c r="G120" s="59">
        <f t="shared" si="18"/>
        <v>1.5474162186422292E-2</v>
      </c>
      <c r="H120" s="73">
        <v>7395397</v>
      </c>
      <c r="I120" s="59">
        <f t="shared" si="19"/>
        <v>4.1134923816189231E-2</v>
      </c>
      <c r="J120" s="58">
        <v>19659164</v>
      </c>
      <c r="K120" s="60">
        <v>123643</v>
      </c>
      <c r="L120" s="61">
        <f t="shared" si="30"/>
        <v>19782807</v>
      </c>
      <c r="M120" s="62">
        <f t="shared" si="20"/>
        <v>6.2893315300691323E-3</v>
      </c>
      <c r="N120" s="63">
        <f t="shared" si="21"/>
        <v>0.20771823501484687</v>
      </c>
      <c r="O120" s="58">
        <v>99272503</v>
      </c>
      <c r="P120" s="60">
        <v>-989097</v>
      </c>
      <c r="Q120" s="61">
        <f t="shared" si="31"/>
        <v>98283406</v>
      </c>
      <c r="R120" s="62">
        <f t="shared" si="22"/>
        <v>-9.9634538276928506E-3</v>
      </c>
      <c r="S120" s="63">
        <f t="shared" si="23"/>
        <v>9.783043240311716E-2</v>
      </c>
      <c r="T120" s="58">
        <v>46755028</v>
      </c>
      <c r="U120" s="60">
        <v>0</v>
      </c>
      <c r="V120" s="61">
        <f t="shared" si="32"/>
        <v>46755028</v>
      </c>
      <c r="W120" s="62">
        <f t="shared" si="24"/>
        <v>0</v>
      </c>
      <c r="X120" s="63">
        <f t="shared" si="25"/>
        <v>0.52362188185352065</v>
      </c>
      <c r="Y120" s="58">
        <v>250248876</v>
      </c>
      <c r="Z120" s="60">
        <v>-5475792</v>
      </c>
      <c r="AA120" s="61">
        <f t="shared" si="33"/>
        <v>244773084</v>
      </c>
      <c r="AB120" s="62">
        <f t="shared" si="26"/>
        <v>-2.188138499371322E-2</v>
      </c>
      <c r="AC120" s="63">
        <f t="shared" si="27"/>
        <v>3.0136029917718892E-2</v>
      </c>
      <c r="AD120" s="58">
        <v>14402583</v>
      </c>
      <c r="AE120" s="63">
        <f t="shared" si="28"/>
        <v>4.0874840025473182E-2</v>
      </c>
      <c r="AF120" s="58">
        <v>19534865</v>
      </c>
      <c r="AG120" s="58">
        <v>477919057</v>
      </c>
      <c r="AH120" s="60">
        <v>-6341246</v>
      </c>
      <c r="AI120" s="61">
        <v>471577811</v>
      </c>
      <c r="AJ120" s="62">
        <f t="shared" si="29"/>
        <v>-1.3268451858365631E-2</v>
      </c>
      <c r="AK120" s="58">
        <v>0</v>
      </c>
      <c r="AL120" s="58">
        <v>0</v>
      </c>
      <c r="AM120" s="25">
        <v>0</v>
      </c>
      <c r="AN120" s="64"/>
    </row>
    <row r="121" spans="1:40" x14ac:dyDescent="0.2">
      <c r="A121" s="55" t="s">
        <v>243</v>
      </c>
      <c r="B121" s="56" t="s">
        <v>242</v>
      </c>
      <c r="C121" s="24">
        <v>3</v>
      </c>
      <c r="D121" s="24"/>
      <c r="E121" s="57">
        <f t="shared" si="17"/>
        <v>4.6172501385176597E-2</v>
      </c>
      <c r="F121" s="58">
        <v>54594272</v>
      </c>
      <c r="G121" s="59">
        <f t="shared" si="18"/>
        <v>5.0989405790354313E-3</v>
      </c>
      <c r="H121" s="73">
        <v>6028977</v>
      </c>
      <c r="I121" s="59">
        <f t="shared" si="19"/>
        <v>6.0073732941077814E-3</v>
      </c>
      <c r="J121" s="58">
        <v>7103106</v>
      </c>
      <c r="K121" s="60">
        <v>44674</v>
      </c>
      <c r="L121" s="61">
        <f t="shared" si="30"/>
        <v>7147780</v>
      </c>
      <c r="M121" s="62">
        <f t="shared" si="20"/>
        <v>6.2893613019431218E-3</v>
      </c>
      <c r="N121" s="63">
        <f t="shared" si="21"/>
        <v>0.20349030334771245</v>
      </c>
      <c r="O121" s="58">
        <v>240606522</v>
      </c>
      <c r="P121" s="60">
        <v>5119289</v>
      </c>
      <c r="Q121" s="61">
        <f t="shared" si="31"/>
        <v>245725811</v>
      </c>
      <c r="R121" s="62">
        <f t="shared" si="22"/>
        <v>2.127660113885026E-2</v>
      </c>
      <c r="S121" s="63">
        <f t="shared" si="23"/>
        <v>9.9482221540887414E-2</v>
      </c>
      <c r="T121" s="58">
        <v>117627577</v>
      </c>
      <c r="U121" s="60">
        <v>3787480</v>
      </c>
      <c r="V121" s="61">
        <f t="shared" si="32"/>
        <v>121415057</v>
      </c>
      <c r="W121" s="62">
        <f t="shared" si="24"/>
        <v>3.2198911994931259E-2</v>
      </c>
      <c r="X121" s="63">
        <f t="shared" si="25"/>
        <v>0.61957004861980602</v>
      </c>
      <c r="Y121" s="58">
        <v>732578369</v>
      </c>
      <c r="Z121" s="60">
        <v>31851233</v>
      </c>
      <c r="AA121" s="61">
        <f t="shared" si="33"/>
        <v>764429602</v>
      </c>
      <c r="AB121" s="62">
        <f t="shared" si="26"/>
        <v>4.3478260276068839E-2</v>
      </c>
      <c r="AC121" s="63">
        <f t="shared" si="27"/>
        <v>2.017861123327434E-2</v>
      </c>
      <c r="AD121" s="58">
        <v>23859149</v>
      </c>
      <c r="AE121" s="63">
        <f t="shared" si="28"/>
        <v>0</v>
      </c>
      <c r="AF121" s="58">
        <v>0</v>
      </c>
      <c r="AG121" s="58">
        <v>1182397972</v>
      </c>
      <c r="AH121" s="60">
        <v>40802676</v>
      </c>
      <c r="AI121" s="61">
        <v>1223200648</v>
      </c>
      <c r="AJ121" s="62">
        <f t="shared" si="29"/>
        <v>3.4508411690679051E-2</v>
      </c>
      <c r="AK121" s="58">
        <v>0</v>
      </c>
      <c r="AL121" s="58">
        <v>215681</v>
      </c>
      <c r="AM121" s="25">
        <v>0</v>
      </c>
      <c r="AN121" s="64"/>
    </row>
    <row r="122" spans="1:40" x14ac:dyDescent="0.2">
      <c r="A122" s="55" t="s">
        <v>245</v>
      </c>
      <c r="B122" s="56" t="s">
        <v>244</v>
      </c>
      <c r="C122" s="24">
        <v>3</v>
      </c>
      <c r="D122" s="24"/>
      <c r="E122" s="57">
        <f t="shared" si="17"/>
        <v>7.8251961364434824E-2</v>
      </c>
      <c r="F122" s="58">
        <v>15184932</v>
      </c>
      <c r="G122" s="59">
        <f t="shared" si="18"/>
        <v>5.3401830516623724E-3</v>
      </c>
      <c r="H122" s="73">
        <v>1036272</v>
      </c>
      <c r="I122" s="59">
        <f t="shared" si="19"/>
        <v>3.5970451700325853E-3</v>
      </c>
      <c r="J122" s="58">
        <v>698013</v>
      </c>
      <c r="K122" s="60">
        <v>4390</v>
      </c>
      <c r="L122" s="61">
        <f t="shared" si="30"/>
        <v>702403</v>
      </c>
      <c r="M122" s="62">
        <f t="shared" si="20"/>
        <v>6.2892811451935706E-3</v>
      </c>
      <c r="N122" s="63">
        <f t="shared" si="21"/>
        <v>0.20860738326150327</v>
      </c>
      <c r="O122" s="58">
        <v>40480633</v>
      </c>
      <c r="P122" s="60">
        <v>861290</v>
      </c>
      <c r="Q122" s="61">
        <f t="shared" si="31"/>
        <v>41341923</v>
      </c>
      <c r="R122" s="62">
        <f t="shared" si="22"/>
        <v>2.12765941678827E-2</v>
      </c>
      <c r="S122" s="63">
        <f t="shared" si="23"/>
        <v>2.7597727462168278E-2</v>
      </c>
      <c r="T122" s="58">
        <v>5355388</v>
      </c>
      <c r="U122" s="60">
        <v>172754</v>
      </c>
      <c r="V122" s="61">
        <f t="shared" si="32"/>
        <v>5528142</v>
      </c>
      <c r="W122" s="62">
        <f t="shared" si="24"/>
        <v>3.2257980187429931E-2</v>
      </c>
      <c r="X122" s="63">
        <f t="shared" si="25"/>
        <v>0.63314807607402712</v>
      </c>
      <c r="Y122" s="58">
        <v>122863508</v>
      </c>
      <c r="Z122" s="60">
        <v>5341892</v>
      </c>
      <c r="AA122" s="61">
        <f t="shared" si="33"/>
        <v>128205400</v>
      </c>
      <c r="AB122" s="62">
        <f t="shared" si="26"/>
        <v>4.3478263700561112E-2</v>
      </c>
      <c r="AC122" s="63">
        <f t="shared" si="27"/>
        <v>4.345762361617151E-2</v>
      </c>
      <c r="AD122" s="58">
        <v>8433029</v>
      </c>
      <c r="AE122" s="63">
        <f t="shared" si="28"/>
        <v>0</v>
      </c>
      <c r="AF122" s="58">
        <v>0</v>
      </c>
      <c r="AG122" s="58">
        <v>194051775</v>
      </c>
      <c r="AH122" s="60">
        <v>6380326</v>
      </c>
      <c r="AI122" s="61">
        <v>200432101</v>
      </c>
      <c r="AJ122" s="62">
        <f t="shared" si="29"/>
        <v>3.2879503421187464E-2</v>
      </c>
      <c r="AK122" s="58">
        <v>0</v>
      </c>
      <c r="AL122" s="58">
        <v>0</v>
      </c>
      <c r="AM122" s="25">
        <v>0</v>
      </c>
      <c r="AN122" s="64"/>
    </row>
    <row r="123" spans="1:40" x14ac:dyDescent="0.2">
      <c r="A123" s="55" t="s">
        <v>247</v>
      </c>
      <c r="B123" s="56" t="s">
        <v>246</v>
      </c>
      <c r="C123" s="24">
        <v>3</v>
      </c>
      <c r="D123" s="24"/>
      <c r="E123" s="57">
        <f t="shared" si="17"/>
        <v>3.3328224482122949E-2</v>
      </c>
      <c r="F123" s="58">
        <v>10091394</v>
      </c>
      <c r="G123" s="59">
        <f t="shared" si="18"/>
        <v>3.6896744997948682E-3</v>
      </c>
      <c r="H123" s="73">
        <v>1117190</v>
      </c>
      <c r="I123" s="59">
        <f t="shared" si="19"/>
        <v>2.5174030296759196E-4</v>
      </c>
      <c r="J123" s="58">
        <v>76224</v>
      </c>
      <c r="K123" s="60">
        <v>479</v>
      </c>
      <c r="L123" s="61">
        <f t="shared" si="30"/>
        <v>76703</v>
      </c>
      <c r="M123" s="62">
        <f t="shared" si="20"/>
        <v>6.2841099916036945E-3</v>
      </c>
      <c r="N123" s="63">
        <f t="shared" si="21"/>
        <v>8.2694932521270054E-2</v>
      </c>
      <c r="O123" s="58">
        <v>25039052</v>
      </c>
      <c r="P123" s="60">
        <v>506920</v>
      </c>
      <c r="Q123" s="61">
        <f t="shared" si="31"/>
        <v>25545972</v>
      </c>
      <c r="R123" s="62">
        <f t="shared" si="22"/>
        <v>2.0245175416385573E-2</v>
      </c>
      <c r="S123" s="63">
        <f t="shared" si="23"/>
        <v>6.5801633694298157E-3</v>
      </c>
      <c r="T123" s="58">
        <v>1992396</v>
      </c>
      <c r="U123" s="60">
        <v>64271</v>
      </c>
      <c r="V123" s="61">
        <f t="shared" si="32"/>
        <v>2056667</v>
      </c>
      <c r="W123" s="62">
        <f t="shared" si="24"/>
        <v>3.2258145469073414E-2</v>
      </c>
      <c r="X123" s="63">
        <f t="shared" si="25"/>
        <v>0.84361423669223445</v>
      </c>
      <c r="Y123" s="58">
        <v>255436459</v>
      </c>
      <c r="Z123" s="60">
        <v>10211838</v>
      </c>
      <c r="AA123" s="61">
        <f t="shared" si="33"/>
        <v>265648297</v>
      </c>
      <c r="AB123" s="62">
        <f t="shared" si="26"/>
        <v>3.997799703291377E-2</v>
      </c>
      <c r="AC123" s="63">
        <f t="shared" si="27"/>
        <v>2.9841028132180317E-2</v>
      </c>
      <c r="AD123" s="58">
        <v>9035512</v>
      </c>
      <c r="AE123" s="63">
        <f t="shared" si="28"/>
        <v>0</v>
      </c>
      <c r="AF123" s="58">
        <v>0</v>
      </c>
      <c r="AG123" s="58">
        <v>302788227</v>
      </c>
      <c r="AH123" s="60">
        <v>10783508</v>
      </c>
      <c r="AI123" s="61">
        <v>313571735</v>
      </c>
      <c r="AJ123" s="62">
        <f t="shared" si="29"/>
        <v>3.5614026697279748E-2</v>
      </c>
      <c r="AK123" s="58">
        <v>0</v>
      </c>
      <c r="AL123" s="58">
        <v>0</v>
      </c>
      <c r="AM123" s="25">
        <v>0</v>
      </c>
      <c r="AN123" s="64"/>
    </row>
    <row r="124" spans="1:40" x14ac:dyDescent="0.2">
      <c r="A124" s="55" t="s">
        <v>249</v>
      </c>
      <c r="B124" s="56" t="s">
        <v>248</v>
      </c>
      <c r="C124" s="24">
        <v>3</v>
      </c>
      <c r="D124" s="24"/>
      <c r="E124" s="57">
        <f t="shared" si="17"/>
        <v>5.4115251518814647E-2</v>
      </c>
      <c r="F124" s="58">
        <v>55509267</v>
      </c>
      <c r="G124" s="59">
        <f t="shared" si="18"/>
        <v>5.0907330944183456E-3</v>
      </c>
      <c r="H124" s="73">
        <v>5221871</v>
      </c>
      <c r="I124" s="59">
        <f t="shared" si="19"/>
        <v>1.2147313716685897E-3</v>
      </c>
      <c r="J124" s="58">
        <v>1246023</v>
      </c>
      <c r="K124" s="60">
        <v>7837</v>
      </c>
      <c r="L124" s="61">
        <f t="shared" si="30"/>
        <v>1253860</v>
      </c>
      <c r="M124" s="62">
        <f t="shared" si="20"/>
        <v>6.2896110264417269E-3</v>
      </c>
      <c r="N124" s="63">
        <f t="shared" si="21"/>
        <v>0.1174903999631212</v>
      </c>
      <c r="O124" s="58">
        <v>120516967</v>
      </c>
      <c r="P124" s="60">
        <v>2564191</v>
      </c>
      <c r="Q124" s="61">
        <f t="shared" si="31"/>
        <v>123081158</v>
      </c>
      <c r="R124" s="62">
        <f t="shared" si="22"/>
        <v>2.127659751012486E-2</v>
      </c>
      <c r="S124" s="63">
        <f t="shared" si="23"/>
        <v>3.3780669824089733E-2</v>
      </c>
      <c r="T124" s="58">
        <v>34650864</v>
      </c>
      <c r="U124" s="60">
        <v>1093238</v>
      </c>
      <c r="V124" s="61">
        <f t="shared" si="32"/>
        <v>35744102</v>
      </c>
      <c r="W124" s="62">
        <f t="shared" si="24"/>
        <v>3.1550093527249419E-2</v>
      </c>
      <c r="X124" s="63">
        <f t="shared" si="25"/>
        <v>0.73785955777290391</v>
      </c>
      <c r="Y124" s="58">
        <v>756866910</v>
      </c>
      <c r="Z124" s="60">
        <v>32907256</v>
      </c>
      <c r="AA124" s="61">
        <f t="shared" si="33"/>
        <v>789774166</v>
      </c>
      <c r="AB124" s="62">
        <f t="shared" si="26"/>
        <v>4.3478259605774019E-2</v>
      </c>
      <c r="AC124" s="63">
        <f t="shared" si="27"/>
        <v>5.0448656454983538E-2</v>
      </c>
      <c r="AD124" s="58">
        <v>51748220</v>
      </c>
      <c r="AE124" s="63">
        <f t="shared" si="28"/>
        <v>0</v>
      </c>
      <c r="AF124" s="58">
        <v>0</v>
      </c>
      <c r="AG124" s="58">
        <v>1025760122</v>
      </c>
      <c r="AH124" s="60">
        <v>36572522</v>
      </c>
      <c r="AI124" s="61">
        <v>1062332644</v>
      </c>
      <c r="AJ124" s="62">
        <f t="shared" si="29"/>
        <v>3.5654068836963426E-2</v>
      </c>
      <c r="AK124" s="58">
        <v>0</v>
      </c>
      <c r="AL124" s="58">
        <v>760478</v>
      </c>
      <c r="AM124" s="25">
        <v>0</v>
      </c>
      <c r="AN124" s="64"/>
    </row>
    <row r="125" spans="1:40" x14ac:dyDescent="0.2">
      <c r="A125" s="55" t="s">
        <v>251</v>
      </c>
      <c r="B125" s="56" t="s">
        <v>250</v>
      </c>
      <c r="C125" s="24">
        <v>3</v>
      </c>
      <c r="D125" s="24"/>
      <c r="E125" s="57">
        <f t="shared" si="17"/>
        <v>1.1374109675282542E-2</v>
      </c>
      <c r="F125" s="58">
        <v>7447775</v>
      </c>
      <c r="G125" s="59">
        <f t="shared" si="18"/>
        <v>2.6390205366639941E-2</v>
      </c>
      <c r="H125" s="73">
        <v>17280325</v>
      </c>
      <c r="I125" s="59">
        <f t="shared" si="19"/>
        <v>0.14737013522627532</v>
      </c>
      <c r="J125" s="58">
        <v>96498068</v>
      </c>
      <c r="K125" s="60">
        <v>606906</v>
      </c>
      <c r="L125" s="61">
        <f t="shared" si="30"/>
        <v>97104974</v>
      </c>
      <c r="M125" s="62">
        <f t="shared" si="20"/>
        <v>6.2893072636438689E-3</v>
      </c>
      <c r="N125" s="63">
        <f t="shared" si="21"/>
        <v>6.6892329018914218E-2</v>
      </c>
      <c r="O125" s="58">
        <v>43801144</v>
      </c>
      <c r="P125" s="60">
        <v>-1278142</v>
      </c>
      <c r="Q125" s="61">
        <f t="shared" si="31"/>
        <v>42523002</v>
      </c>
      <c r="R125" s="62">
        <f t="shared" si="22"/>
        <v>-2.9180562041941187E-2</v>
      </c>
      <c r="S125" s="63">
        <f t="shared" si="23"/>
        <v>2.4526452019594813E-2</v>
      </c>
      <c r="T125" s="58">
        <v>16059938</v>
      </c>
      <c r="U125" s="60">
        <v>-407</v>
      </c>
      <c r="V125" s="61">
        <f t="shared" si="32"/>
        <v>16059531</v>
      </c>
      <c r="W125" s="62">
        <f t="shared" si="24"/>
        <v>-2.5342563588975252E-5</v>
      </c>
      <c r="X125" s="63">
        <f t="shared" si="25"/>
        <v>0.71576871186677504</v>
      </c>
      <c r="Y125" s="58">
        <v>468685855</v>
      </c>
      <c r="Z125" s="60">
        <v>-3275287</v>
      </c>
      <c r="AA125" s="61">
        <f t="shared" si="33"/>
        <v>465410568</v>
      </c>
      <c r="AB125" s="62">
        <f t="shared" si="26"/>
        <v>-6.988235222076416E-3</v>
      </c>
      <c r="AC125" s="63">
        <f t="shared" si="27"/>
        <v>7.6773680673298973E-3</v>
      </c>
      <c r="AD125" s="58">
        <v>5027146</v>
      </c>
      <c r="AE125" s="63">
        <f t="shared" si="28"/>
        <v>6.8875918828810296E-7</v>
      </c>
      <c r="AF125" s="58">
        <v>451</v>
      </c>
      <c r="AG125" s="58">
        <v>654800702</v>
      </c>
      <c r="AH125" s="60">
        <v>-3946930</v>
      </c>
      <c r="AI125" s="61">
        <v>650853772</v>
      </c>
      <c r="AJ125" s="62">
        <f t="shared" si="29"/>
        <v>-6.0276813814411582E-3</v>
      </c>
      <c r="AK125" s="58">
        <v>0</v>
      </c>
      <c r="AL125" s="58">
        <v>0</v>
      </c>
      <c r="AM125" s="25">
        <v>0</v>
      </c>
      <c r="AN125" s="64"/>
    </row>
    <row r="126" spans="1:40" x14ac:dyDescent="0.2">
      <c r="A126" s="55" t="s">
        <v>253</v>
      </c>
      <c r="B126" s="56" t="s">
        <v>252</v>
      </c>
      <c r="C126" s="24">
        <v>3</v>
      </c>
      <c r="D126" s="24"/>
      <c r="E126" s="57">
        <f t="shared" si="17"/>
        <v>3.6498383332543738E-2</v>
      </c>
      <c r="F126" s="58">
        <v>26476332</v>
      </c>
      <c r="G126" s="59">
        <f t="shared" si="18"/>
        <v>5.1240256130134785E-3</v>
      </c>
      <c r="H126" s="73">
        <v>3717025</v>
      </c>
      <c r="I126" s="59">
        <f t="shared" si="19"/>
        <v>1.6384996287256922E-2</v>
      </c>
      <c r="J126" s="58">
        <v>11885858</v>
      </c>
      <c r="K126" s="60">
        <v>74754</v>
      </c>
      <c r="L126" s="61">
        <f t="shared" si="30"/>
        <v>11960612</v>
      </c>
      <c r="M126" s="62">
        <f t="shared" si="20"/>
        <v>6.289322992080168E-3</v>
      </c>
      <c r="N126" s="63">
        <f t="shared" si="21"/>
        <v>0.35940163991620483</v>
      </c>
      <c r="O126" s="58">
        <v>260713935</v>
      </c>
      <c r="P126" s="60">
        <v>2742021</v>
      </c>
      <c r="Q126" s="61">
        <f t="shared" si="31"/>
        <v>263455956</v>
      </c>
      <c r="R126" s="62">
        <f t="shared" si="22"/>
        <v>1.0517354969921342E-2</v>
      </c>
      <c r="S126" s="63">
        <f t="shared" si="23"/>
        <v>5.9868363826459235E-2</v>
      </c>
      <c r="T126" s="58">
        <v>43429175</v>
      </c>
      <c r="U126" s="60">
        <v>-886088</v>
      </c>
      <c r="V126" s="61">
        <f t="shared" si="32"/>
        <v>42543087</v>
      </c>
      <c r="W126" s="62">
        <f t="shared" si="24"/>
        <v>-2.0403058543018604E-2</v>
      </c>
      <c r="X126" s="63">
        <f t="shared" si="25"/>
        <v>0.49651516562355719</v>
      </c>
      <c r="Y126" s="58">
        <v>360177607</v>
      </c>
      <c r="Z126" s="60">
        <v>-4956271</v>
      </c>
      <c r="AA126" s="61">
        <f t="shared" si="33"/>
        <v>355221336</v>
      </c>
      <c r="AB126" s="62">
        <f t="shared" si="26"/>
        <v>-1.3760630599114398E-2</v>
      </c>
      <c r="AC126" s="63">
        <f t="shared" si="27"/>
        <v>2.6207425400964612E-2</v>
      </c>
      <c r="AD126" s="58">
        <v>19011157</v>
      </c>
      <c r="AE126" s="63">
        <f t="shared" si="28"/>
        <v>0</v>
      </c>
      <c r="AF126" s="58">
        <v>0</v>
      </c>
      <c r="AG126" s="58">
        <v>725411089</v>
      </c>
      <c r="AH126" s="60">
        <v>-3025584</v>
      </c>
      <c r="AI126" s="61">
        <v>722385505</v>
      </c>
      <c r="AJ126" s="62">
        <f t="shared" si="29"/>
        <v>-4.1708543553846886E-3</v>
      </c>
      <c r="AK126" s="58">
        <v>291504</v>
      </c>
      <c r="AL126" s="58">
        <v>10846</v>
      </c>
      <c r="AM126" s="25">
        <v>0</v>
      </c>
      <c r="AN126" s="64"/>
    </row>
    <row r="127" spans="1:40" x14ac:dyDescent="0.2">
      <c r="A127" s="55" t="s">
        <v>255</v>
      </c>
      <c r="B127" s="56" t="s">
        <v>254</v>
      </c>
      <c r="C127" s="24">
        <v>3</v>
      </c>
      <c r="D127" s="24"/>
      <c r="E127" s="57">
        <f t="shared" si="17"/>
        <v>3.0115273783574412E-2</v>
      </c>
      <c r="F127" s="58">
        <v>19728517</v>
      </c>
      <c r="G127" s="59">
        <f t="shared" si="18"/>
        <v>1.4940705895669633E-2</v>
      </c>
      <c r="H127" s="73">
        <v>9787657</v>
      </c>
      <c r="I127" s="59">
        <f t="shared" si="19"/>
        <v>5.4743967210699504E-2</v>
      </c>
      <c r="J127" s="58">
        <v>35862775</v>
      </c>
      <c r="K127" s="60">
        <v>225552</v>
      </c>
      <c r="L127" s="61">
        <f t="shared" si="30"/>
        <v>36088327</v>
      </c>
      <c r="M127" s="62">
        <f t="shared" si="20"/>
        <v>6.2893069485002208E-3</v>
      </c>
      <c r="N127" s="63">
        <f t="shared" si="21"/>
        <v>0.30970380893185051</v>
      </c>
      <c r="O127" s="58">
        <v>202886977</v>
      </c>
      <c r="P127" s="60">
        <v>1115291</v>
      </c>
      <c r="Q127" s="61">
        <f t="shared" si="31"/>
        <v>204002268</v>
      </c>
      <c r="R127" s="62">
        <f t="shared" si="22"/>
        <v>5.4971049226092026E-3</v>
      </c>
      <c r="S127" s="63">
        <f t="shared" si="23"/>
        <v>1.6268396247597225E-2</v>
      </c>
      <c r="T127" s="58">
        <v>10657427</v>
      </c>
      <c r="U127" s="60">
        <v>66401</v>
      </c>
      <c r="V127" s="61">
        <f t="shared" si="32"/>
        <v>10723828</v>
      </c>
      <c r="W127" s="62">
        <f t="shared" si="24"/>
        <v>6.2304907178815302E-3</v>
      </c>
      <c r="X127" s="63">
        <f t="shared" si="25"/>
        <v>0.54729776248310946</v>
      </c>
      <c r="Y127" s="58">
        <v>358534785</v>
      </c>
      <c r="Z127" s="60">
        <v>-6690970</v>
      </c>
      <c r="AA127" s="61">
        <f t="shared" si="33"/>
        <v>351843815</v>
      </c>
      <c r="AB127" s="62">
        <f t="shared" si="26"/>
        <v>-1.8661982825460017E-2</v>
      </c>
      <c r="AC127" s="63">
        <f t="shared" si="27"/>
        <v>2.6930085447499242E-2</v>
      </c>
      <c r="AD127" s="58">
        <v>17641900</v>
      </c>
      <c r="AE127" s="63">
        <f t="shared" si="28"/>
        <v>0</v>
      </c>
      <c r="AF127" s="58">
        <v>0</v>
      </c>
      <c r="AG127" s="58">
        <v>655100038</v>
      </c>
      <c r="AH127" s="60">
        <v>-5283726</v>
      </c>
      <c r="AI127" s="61">
        <v>649816312</v>
      </c>
      <c r="AJ127" s="62">
        <f t="shared" si="29"/>
        <v>-8.0655254060601964E-3</v>
      </c>
      <c r="AK127" s="58">
        <v>0</v>
      </c>
      <c r="AL127" s="58">
        <v>224620</v>
      </c>
      <c r="AM127" s="25">
        <v>0</v>
      </c>
      <c r="AN127" s="64"/>
    </row>
    <row r="128" spans="1:40" x14ac:dyDescent="0.2">
      <c r="A128" s="55" t="s">
        <v>257</v>
      </c>
      <c r="B128" s="56" t="s">
        <v>256</v>
      </c>
      <c r="C128" s="24">
        <v>3</v>
      </c>
      <c r="D128" s="24"/>
      <c r="E128" s="57">
        <f t="shared" si="17"/>
        <v>3.5384529589159427E-2</v>
      </c>
      <c r="F128" s="58">
        <v>6268920</v>
      </c>
      <c r="G128" s="59">
        <f t="shared" si="18"/>
        <v>1.1787042583219899E-2</v>
      </c>
      <c r="H128" s="73">
        <v>2088258</v>
      </c>
      <c r="I128" s="59">
        <f t="shared" si="19"/>
        <v>4.1214714643184602E-2</v>
      </c>
      <c r="J128" s="58">
        <v>7301828</v>
      </c>
      <c r="K128" s="60">
        <v>45923</v>
      </c>
      <c r="L128" s="61">
        <f t="shared" si="30"/>
        <v>7347751</v>
      </c>
      <c r="M128" s="62">
        <f t="shared" si="20"/>
        <v>6.2892470214307977E-3</v>
      </c>
      <c r="N128" s="63">
        <f t="shared" si="21"/>
        <v>0.15068248027438291</v>
      </c>
      <c r="O128" s="58">
        <v>26695746</v>
      </c>
      <c r="P128" s="60">
        <v>279762</v>
      </c>
      <c r="Q128" s="61">
        <f t="shared" si="31"/>
        <v>26975508</v>
      </c>
      <c r="R128" s="62">
        <f t="shared" si="22"/>
        <v>1.047964720671226E-2</v>
      </c>
      <c r="S128" s="63">
        <f t="shared" si="23"/>
        <v>1.36292290668683E-2</v>
      </c>
      <c r="T128" s="58">
        <v>2414630</v>
      </c>
      <c r="U128" s="60">
        <v>-49278</v>
      </c>
      <c r="V128" s="61">
        <f t="shared" si="32"/>
        <v>2365352</v>
      </c>
      <c r="W128" s="62">
        <f t="shared" si="24"/>
        <v>-2.0408095650265259E-2</v>
      </c>
      <c r="X128" s="63">
        <f t="shared" si="25"/>
        <v>0.71312668218360276</v>
      </c>
      <c r="Y128" s="58">
        <v>126341488</v>
      </c>
      <c r="Z128" s="60">
        <v>-1730705</v>
      </c>
      <c r="AA128" s="61">
        <f t="shared" si="33"/>
        <v>124610783</v>
      </c>
      <c r="AB128" s="62">
        <f t="shared" si="26"/>
        <v>-1.3698627643201415E-2</v>
      </c>
      <c r="AC128" s="63">
        <f t="shared" si="27"/>
        <v>3.4175321659582147E-2</v>
      </c>
      <c r="AD128" s="58">
        <v>6054690</v>
      </c>
      <c r="AE128" s="63">
        <f t="shared" si="28"/>
        <v>0</v>
      </c>
      <c r="AF128" s="58">
        <v>0</v>
      </c>
      <c r="AG128" s="58">
        <v>177165560</v>
      </c>
      <c r="AH128" s="60">
        <v>-1454298</v>
      </c>
      <c r="AI128" s="61">
        <v>175711262</v>
      </c>
      <c r="AJ128" s="62">
        <f t="shared" si="29"/>
        <v>-8.2086947372841546E-3</v>
      </c>
      <c r="AK128" s="58">
        <v>0</v>
      </c>
      <c r="AL128" s="58">
        <v>0</v>
      </c>
      <c r="AM128" s="25">
        <v>0</v>
      </c>
      <c r="AN128" s="64"/>
    </row>
    <row r="129" spans="1:40" x14ac:dyDescent="0.2">
      <c r="A129" s="55" t="s">
        <v>259</v>
      </c>
      <c r="B129" s="56" t="s">
        <v>258</v>
      </c>
      <c r="C129" s="24">
        <v>3</v>
      </c>
      <c r="D129" s="24"/>
      <c r="E129" s="57">
        <f t="shared" si="17"/>
        <v>4.9833872675420186E-2</v>
      </c>
      <c r="F129" s="58">
        <v>63031280</v>
      </c>
      <c r="G129" s="59">
        <f t="shared" si="18"/>
        <v>2.8439990716524668E-2</v>
      </c>
      <c r="H129" s="73">
        <v>35971698</v>
      </c>
      <c r="I129" s="59">
        <f t="shared" si="19"/>
        <v>6.7477329428296595E-2</v>
      </c>
      <c r="J129" s="58">
        <v>85347219</v>
      </c>
      <c r="K129" s="60">
        <v>536775</v>
      </c>
      <c r="L129" s="61">
        <f t="shared" si="30"/>
        <v>85883994</v>
      </c>
      <c r="M129" s="62">
        <f t="shared" si="20"/>
        <v>6.2893086182456634E-3</v>
      </c>
      <c r="N129" s="63">
        <f t="shared" si="21"/>
        <v>0.19017847920118469</v>
      </c>
      <c r="O129" s="58">
        <v>240543075</v>
      </c>
      <c r="P129" s="60">
        <v>-4878331</v>
      </c>
      <c r="Q129" s="61">
        <f t="shared" si="31"/>
        <v>235664744</v>
      </c>
      <c r="R129" s="62">
        <f t="shared" si="22"/>
        <v>-2.0280488224406378E-2</v>
      </c>
      <c r="S129" s="63">
        <f t="shared" si="23"/>
        <v>5.4842492621823183E-2</v>
      </c>
      <c r="T129" s="58">
        <v>69366323</v>
      </c>
      <c r="U129" s="60">
        <v>0</v>
      </c>
      <c r="V129" s="61">
        <f t="shared" si="32"/>
        <v>69366323</v>
      </c>
      <c r="W129" s="62">
        <f t="shared" si="24"/>
        <v>0</v>
      </c>
      <c r="X129" s="63">
        <f t="shared" si="25"/>
        <v>0.55886184292007124</v>
      </c>
      <c r="Y129" s="58">
        <v>706864135</v>
      </c>
      <c r="Z129" s="60">
        <v>-591135</v>
      </c>
      <c r="AA129" s="61">
        <f t="shared" si="33"/>
        <v>706273000</v>
      </c>
      <c r="AB129" s="62">
        <f t="shared" si="26"/>
        <v>-8.3627810597576861E-4</v>
      </c>
      <c r="AC129" s="63">
        <f t="shared" si="27"/>
        <v>5.0365992436679434E-2</v>
      </c>
      <c r="AD129" s="58">
        <v>63704320</v>
      </c>
      <c r="AE129" s="63">
        <f t="shared" si="28"/>
        <v>0</v>
      </c>
      <c r="AF129" s="58">
        <v>0</v>
      </c>
      <c r="AG129" s="58">
        <v>1264828050</v>
      </c>
      <c r="AH129" s="60">
        <v>-4932691</v>
      </c>
      <c r="AI129" s="61">
        <v>1259895359</v>
      </c>
      <c r="AJ129" s="62">
        <f t="shared" si="29"/>
        <v>-3.8998905819648765E-3</v>
      </c>
      <c r="AK129" s="58">
        <v>56912</v>
      </c>
      <c r="AL129" s="58">
        <v>374867</v>
      </c>
      <c r="AM129" s="25">
        <v>0</v>
      </c>
      <c r="AN129" s="64"/>
    </row>
    <row r="130" spans="1:40" x14ac:dyDescent="0.2">
      <c r="A130" s="55" t="s">
        <v>261</v>
      </c>
      <c r="B130" s="56" t="s">
        <v>260</v>
      </c>
      <c r="C130" s="24">
        <v>3</v>
      </c>
      <c r="D130" s="24"/>
      <c r="E130" s="57">
        <f t="shared" si="17"/>
        <v>9.7287001445075447E-2</v>
      </c>
      <c r="F130" s="58">
        <v>94011230</v>
      </c>
      <c r="G130" s="59">
        <f t="shared" si="18"/>
        <v>2.3168200434836264E-2</v>
      </c>
      <c r="H130" s="73">
        <v>22388099</v>
      </c>
      <c r="I130" s="59">
        <f t="shared" si="19"/>
        <v>2.0852611752787006E-2</v>
      </c>
      <c r="J130" s="58">
        <v>20150479</v>
      </c>
      <c r="K130" s="60">
        <v>126732</v>
      </c>
      <c r="L130" s="61">
        <f t="shared" si="30"/>
        <v>20277211</v>
      </c>
      <c r="M130" s="62">
        <f t="shared" si="20"/>
        <v>6.2892797734485613E-3</v>
      </c>
      <c r="N130" s="63">
        <f t="shared" si="21"/>
        <v>0.15001340444389907</v>
      </c>
      <c r="O130" s="58">
        <v>144962271</v>
      </c>
      <c r="P130" s="60">
        <v>1100821</v>
      </c>
      <c r="Q130" s="61">
        <f t="shared" si="31"/>
        <v>146063092</v>
      </c>
      <c r="R130" s="62">
        <f t="shared" si="22"/>
        <v>7.593844883956047E-3</v>
      </c>
      <c r="S130" s="63">
        <f t="shared" si="23"/>
        <v>3.7181353303905408E-2</v>
      </c>
      <c r="T130" s="58">
        <v>35929412</v>
      </c>
      <c r="U130" s="60">
        <v>-473383</v>
      </c>
      <c r="V130" s="61">
        <f t="shared" si="32"/>
        <v>35456029</v>
      </c>
      <c r="W130" s="62">
        <f t="shared" si="24"/>
        <v>-1.3175361734280539E-2</v>
      </c>
      <c r="X130" s="63">
        <f t="shared" si="25"/>
        <v>0.6384804809074579</v>
      </c>
      <c r="Y130" s="58">
        <v>616982068</v>
      </c>
      <c r="Z130" s="60">
        <v>2311591</v>
      </c>
      <c r="AA130" s="61">
        <f t="shared" si="33"/>
        <v>619293659</v>
      </c>
      <c r="AB130" s="62">
        <f t="shared" si="26"/>
        <v>3.7466096988737767E-3</v>
      </c>
      <c r="AC130" s="63">
        <f t="shared" si="27"/>
        <v>3.301694771203887E-2</v>
      </c>
      <c r="AD130" s="58">
        <v>31905227</v>
      </c>
      <c r="AE130" s="63">
        <f t="shared" si="28"/>
        <v>0</v>
      </c>
      <c r="AF130" s="58">
        <v>0</v>
      </c>
      <c r="AG130" s="58">
        <v>966328786</v>
      </c>
      <c r="AH130" s="60">
        <v>3065761</v>
      </c>
      <c r="AI130" s="61">
        <v>969394547</v>
      </c>
      <c r="AJ130" s="62">
        <f t="shared" si="29"/>
        <v>3.1725858159419459E-3</v>
      </c>
      <c r="AK130" s="58">
        <v>0</v>
      </c>
      <c r="AL130" s="58">
        <v>0</v>
      </c>
      <c r="AM130" s="25">
        <v>0</v>
      </c>
      <c r="AN130" s="64"/>
    </row>
    <row r="131" spans="1:40" x14ac:dyDescent="0.2">
      <c r="A131" s="55" t="s">
        <v>263</v>
      </c>
      <c r="B131" s="56" t="s">
        <v>262</v>
      </c>
      <c r="C131" s="24">
        <v>3</v>
      </c>
      <c r="D131" s="24"/>
      <c r="E131" s="57">
        <f t="shared" si="17"/>
        <v>2.6188914944524164E-2</v>
      </c>
      <c r="F131" s="58">
        <v>12324488</v>
      </c>
      <c r="G131" s="59">
        <f t="shared" si="18"/>
        <v>1.4741862842060111E-2</v>
      </c>
      <c r="H131" s="73">
        <v>6937512</v>
      </c>
      <c r="I131" s="59">
        <f t="shared" si="19"/>
        <v>7.6833774121175966E-2</v>
      </c>
      <c r="J131" s="58">
        <v>36157929</v>
      </c>
      <c r="K131" s="60">
        <v>227409</v>
      </c>
      <c r="L131" s="61">
        <f t="shared" si="30"/>
        <v>36385338</v>
      </c>
      <c r="M131" s="62">
        <f t="shared" si="20"/>
        <v>6.2893259179750034E-3</v>
      </c>
      <c r="N131" s="63">
        <f t="shared" si="21"/>
        <v>9.4222567591685458E-2</v>
      </c>
      <c r="O131" s="58">
        <v>44341085</v>
      </c>
      <c r="P131" s="60">
        <v>121452</v>
      </c>
      <c r="Q131" s="61">
        <f t="shared" si="31"/>
        <v>44462537</v>
      </c>
      <c r="R131" s="62">
        <f t="shared" si="22"/>
        <v>2.7390398768997195E-3</v>
      </c>
      <c r="S131" s="63">
        <f t="shared" si="23"/>
        <v>1.5565265909075837E-2</v>
      </c>
      <c r="T131" s="58">
        <v>7325005</v>
      </c>
      <c r="U131" s="60">
        <v>-27948</v>
      </c>
      <c r="V131" s="61">
        <f t="shared" si="32"/>
        <v>7297057</v>
      </c>
      <c r="W131" s="62">
        <f t="shared" si="24"/>
        <v>-3.8154240167754152E-3</v>
      </c>
      <c r="X131" s="63">
        <f t="shared" si="25"/>
        <v>0.75121280484895125</v>
      </c>
      <c r="Y131" s="58">
        <v>353520305</v>
      </c>
      <c r="Z131" s="60">
        <v>303804</v>
      </c>
      <c r="AA131" s="61">
        <f t="shared" si="33"/>
        <v>353824109</v>
      </c>
      <c r="AB131" s="62">
        <f t="shared" si="26"/>
        <v>8.5936789401672414E-4</v>
      </c>
      <c r="AC131" s="63">
        <f t="shared" si="27"/>
        <v>2.1234809742527238E-2</v>
      </c>
      <c r="AD131" s="58">
        <v>9993089</v>
      </c>
      <c r="AE131" s="63">
        <f t="shared" si="28"/>
        <v>0</v>
      </c>
      <c r="AF131" s="58">
        <v>0</v>
      </c>
      <c r="AG131" s="58">
        <v>470599413</v>
      </c>
      <c r="AH131" s="60">
        <v>624717</v>
      </c>
      <c r="AI131" s="61">
        <v>471224130</v>
      </c>
      <c r="AJ131" s="62">
        <f t="shared" si="29"/>
        <v>1.3274920935781107E-3</v>
      </c>
      <c r="AK131" s="58">
        <v>0</v>
      </c>
      <c r="AL131" s="58">
        <v>0</v>
      </c>
      <c r="AM131" s="25">
        <v>0</v>
      </c>
      <c r="AN131" s="64"/>
    </row>
    <row r="132" spans="1:40" x14ac:dyDescent="0.2">
      <c r="A132" s="55" t="s">
        <v>265</v>
      </c>
      <c r="B132" s="56" t="s">
        <v>264</v>
      </c>
      <c r="C132" s="24">
        <v>3</v>
      </c>
      <c r="D132" s="24"/>
      <c r="E132" s="57">
        <f t="shared" si="17"/>
        <v>2.417937727024997E-2</v>
      </c>
      <c r="F132" s="58">
        <v>8500079</v>
      </c>
      <c r="G132" s="59">
        <f t="shared" si="18"/>
        <v>2.1776367752007097E-2</v>
      </c>
      <c r="H132" s="73">
        <v>7655319</v>
      </c>
      <c r="I132" s="59">
        <f t="shared" si="19"/>
        <v>4.6425605692962696E-2</v>
      </c>
      <c r="J132" s="58">
        <v>16320574</v>
      </c>
      <c r="K132" s="60">
        <v>102646</v>
      </c>
      <c r="L132" s="61">
        <f t="shared" si="30"/>
        <v>16423220</v>
      </c>
      <c r="M132" s="62">
        <f t="shared" si="20"/>
        <v>6.2893621266016751E-3</v>
      </c>
      <c r="N132" s="63">
        <f t="shared" si="21"/>
        <v>0.26473625831272507</v>
      </c>
      <c r="O132" s="58">
        <v>93066049</v>
      </c>
      <c r="P132" s="60">
        <v>2265963</v>
      </c>
      <c r="Q132" s="61">
        <f t="shared" si="31"/>
        <v>95332012</v>
      </c>
      <c r="R132" s="62">
        <f t="shared" si="22"/>
        <v>2.4347901563974206E-2</v>
      </c>
      <c r="S132" s="63">
        <f t="shared" si="23"/>
        <v>1.3158064402629245E-2</v>
      </c>
      <c r="T132" s="58">
        <v>4625619</v>
      </c>
      <c r="U132" s="60">
        <v>0</v>
      </c>
      <c r="V132" s="61">
        <f t="shared" si="32"/>
        <v>4625619</v>
      </c>
      <c r="W132" s="62">
        <f t="shared" si="24"/>
        <v>0</v>
      </c>
      <c r="X132" s="63">
        <f t="shared" si="25"/>
        <v>0.60383751710756828</v>
      </c>
      <c r="Y132" s="58">
        <v>212274557</v>
      </c>
      <c r="Z132" s="60">
        <v>-489004</v>
      </c>
      <c r="AA132" s="61">
        <f t="shared" si="33"/>
        <v>211785553</v>
      </c>
      <c r="AB132" s="62">
        <f t="shared" si="26"/>
        <v>-2.3036392439627139E-3</v>
      </c>
      <c r="AC132" s="63">
        <f t="shared" si="27"/>
        <v>2.588680946185766E-2</v>
      </c>
      <c r="AD132" s="58">
        <v>9100314</v>
      </c>
      <c r="AE132" s="63">
        <f t="shared" si="28"/>
        <v>0</v>
      </c>
      <c r="AF132" s="58">
        <v>0</v>
      </c>
      <c r="AG132" s="58">
        <v>351542511</v>
      </c>
      <c r="AH132" s="60">
        <v>1879605</v>
      </c>
      <c r="AI132" s="61">
        <v>353422116</v>
      </c>
      <c r="AJ132" s="62">
        <f t="shared" si="29"/>
        <v>5.3467360025769399E-3</v>
      </c>
      <c r="AK132" s="58">
        <v>0</v>
      </c>
      <c r="AL132" s="58">
        <v>0</v>
      </c>
      <c r="AM132" s="25">
        <v>0</v>
      </c>
      <c r="AN132" s="64"/>
    </row>
    <row r="133" spans="1:40" x14ac:dyDescent="0.2">
      <c r="A133" s="55" t="s">
        <v>267</v>
      </c>
      <c r="B133" s="56" t="s">
        <v>266</v>
      </c>
      <c r="C133" s="24">
        <v>3</v>
      </c>
      <c r="D133" s="24"/>
      <c r="E133" s="57">
        <f t="shared" si="17"/>
        <v>3.1672332021780332E-2</v>
      </c>
      <c r="F133" s="58">
        <v>25653689</v>
      </c>
      <c r="G133" s="59">
        <f t="shared" si="18"/>
        <v>1.12963123128618E-2</v>
      </c>
      <c r="H133" s="73">
        <v>9149692</v>
      </c>
      <c r="I133" s="59">
        <f t="shared" si="19"/>
        <v>2.3381718973040616E-2</v>
      </c>
      <c r="J133" s="58">
        <v>18938528</v>
      </c>
      <c r="K133" s="60">
        <v>119110</v>
      </c>
      <c r="L133" s="61">
        <f t="shared" si="30"/>
        <v>19057638</v>
      </c>
      <c r="M133" s="62">
        <f t="shared" si="20"/>
        <v>6.2892955566557236E-3</v>
      </c>
      <c r="N133" s="63">
        <f t="shared" si="21"/>
        <v>0.21901205556610723</v>
      </c>
      <c r="O133" s="58">
        <v>177393542</v>
      </c>
      <c r="P133" s="60">
        <v>4159495</v>
      </c>
      <c r="Q133" s="61">
        <f t="shared" si="31"/>
        <v>181553037</v>
      </c>
      <c r="R133" s="62">
        <f t="shared" si="22"/>
        <v>2.3447837802347958E-2</v>
      </c>
      <c r="S133" s="63">
        <f t="shared" si="23"/>
        <v>4.0709814479837812E-2</v>
      </c>
      <c r="T133" s="58">
        <v>32973793</v>
      </c>
      <c r="U133" s="60">
        <v>0</v>
      </c>
      <c r="V133" s="61">
        <f t="shared" si="32"/>
        <v>32973793</v>
      </c>
      <c r="W133" s="62">
        <f t="shared" si="24"/>
        <v>0</v>
      </c>
      <c r="X133" s="63">
        <f t="shared" si="25"/>
        <v>0.64073552081368934</v>
      </c>
      <c r="Y133" s="58">
        <v>518977566</v>
      </c>
      <c r="Z133" s="60">
        <v>-2716675</v>
      </c>
      <c r="AA133" s="61">
        <f t="shared" si="33"/>
        <v>516260891</v>
      </c>
      <c r="AB133" s="62">
        <f t="shared" si="26"/>
        <v>-5.234667503912876E-3</v>
      </c>
      <c r="AC133" s="63">
        <f t="shared" si="27"/>
        <v>3.3192245832682828E-2</v>
      </c>
      <c r="AD133" s="58">
        <v>26884776</v>
      </c>
      <c r="AE133" s="63">
        <f t="shared" si="28"/>
        <v>0</v>
      </c>
      <c r="AF133" s="58">
        <v>0</v>
      </c>
      <c r="AG133" s="58">
        <v>809971586</v>
      </c>
      <c r="AH133" s="60">
        <v>1561930</v>
      </c>
      <c r="AI133" s="61">
        <v>811533516</v>
      </c>
      <c r="AJ133" s="62">
        <f t="shared" si="29"/>
        <v>1.9283762875109054E-3</v>
      </c>
      <c r="AK133" s="58">
        <v>36000</v>
      </c>
      <c r="AL133" s="58">
        <v>0</v>
      </c>
      <c r="AM133" s="25">
        <v>0</v>
      </c>
      <c r="AN133" s="64"/>
    </row>
    <row r="134" spans="1:40" x14ac:dyDescent="0.2">
      <c r="A134" s="55" t="s">
        <v>269</v>
      </c>
      <c r="B134" s="56" t="s">
        <v>268</v>
      </c>
      <c r="C134" s="24">
        <v>3</v>
      </c>
      <c r="D134" s="24"/>
      <c r="E134" s="57">
        <f t="shared" ref="E134:E197" si="34">+F134/$AG134</f>
        <v>4.9281231148852814E-2</v>
      </c>
      <c r="F134" s="58">
        <v>40239941</v>
      </c>
      <c r="G134" s="59">
        <f t="shared" ref="G134:G197" si="35">+H134/$AG134</f>
        <v>2.6435676641144098E-2</v>
      </c>
      <c r="H134" s="73">
        <v>21585704</v>
      </c>
      <c r="I134" s="59">
        <f t="shared" ref="I134:I197" si="36">+J134/$AG134</f>
        <v>2.7334761605276978E-3</v>
      </c>
      <c r="J134" s="58">
        <v>2231984</v>
      </c>
      <c r="K134" s="60">
        <v>14038</v>
      </c>
      <c r="L134" s="61">
        <f t="shared" si="30"/>
        <v>2246022</v>
      </c>
      <c r="M134" s="62">
        <f t="shared" ref="M134:M197" si="37">+K134/J134</f>
        <v>6.2894716091154773E-3</v>
      </c>
      <c r="N134" s="63">
        <f t="shared" ref="N134:N197" si="38">+O134/$AG134</f>
        <v>0.10636605381842873</v>
      </c>
      <c r="O134" s="58">
        <v>86851802</v>
      </c>
      <c r="P134" s="60">
        <v>2522759</v>
      </c>
      <c r="Q134" s="61">
        <f t="shared" si="31"/>
        <v>89374561</v>
      </c>
      <c r="R134" s="62">
        <f t="shared" ref="R134:R197" si="39">+P134/O134</f>
        <v>2.9046708783313443E-2</v>
      </c>
      <c r="S134" s="63">
        <f t="shared" ref="S134:S197" si="40">+T134/$AG134</f>
        <v>1.2402383385406203E-2</v>
      </c>
      <c r="T134" s="58">
        <v>10127003</v>
      </c>
      <c r="U134" s="60">
        <v>129853</v>
      </c>
      <c r="V134" s="61">
        <f t="shared" si="32"/>
        <v>10256856</v>
      </c>
      <c r="W134" s="62">
        <f t="shared" ref="W134:W197" si="41">+U134/T134</f>
        <v>1.2822451025244092E-2</v>
      </c>
      <c r="X134" s="63">
        <f t="shared" ref="X134:X197" si="42">+Y134/$AG134</f>
        <v>0.76117728037122445</v>
      </c>
      <c r="Y134" s="58">
        <v>621529295</v>
      </c>
      <c r="Z134" s="60">
        <v>-1620723</v>
      </c>
      <c r="AA134" s="61">
        <f t="shared" si="33"/>
        <v>619908572</v>
      </c>
      <c r="AB134" s="62">
        <f t="shared" ref="AB134:AB197" si="43">+Z134/Y134</f>
        <v>-2.6076373439485262E-3</v>
      </c>
      <c r="AC134" s="63">
        <f t="shared" ref="AC134:AC197" si="44">+AD134/$AG134</f>
        <v>3.3062691739280912E-2</v>
      </c>
      <c r="AD134" s="58">
        <v>26996906</v>
      </c>
      <c r="AE134" s="63">
        <f t="shared" ref="AE134:AE197" si="45">AF134/$AG134</f>
        <v>8.5412067351351428E-3</v>
      </c>
      <c r="AF134" s="58">
        <v>6974210</v>
      </c>
      <c r="AG134" s="58">
        <v>816536845</v>
      </c>
      <c r="AH134" s="60">
        <v>1045927</v>
      </c>
      <c r="AI134" s="61">
        <v>817582772</v>
      </c>
      <c r="AJ134" s="62">
        <f t="shared" ref="AJ134:AJ197" si="46">+AH134/AG134</f>
        <v>1.2809305622944669E-3</v>
      </c>
      <c r="AK134" s="58">
        <v>0</v>
      </c>
      <c r="AL134" s="58">
        <v>0</v>
      </c>
      <c r="AM134" s="25">
        <v>0</v>
      </c>
      <c r="AN134" s="64"/>
    </row>
    <row r="135" spans="1:40" x14ac:dyDescent="0.2">
      <c r="A135" s="55" t="s">
        <v>271</v>
      </c>
      <c r="B135" s="56" t="s">
        <v>270</v>
      </c>
      <c r="C135" s="24">
        <v>3</v>
      </c>
      <c r="D135" s="24"/>
      <c r="E135" s="57">
        <f t="shared" si="34"/>
        <v>4.249988561521182E-2</v>
      </c>
      <c r="F135" s="58">
        <v>24735139</v>
      </c>
      <c r="G135" s="59">
        <f t="shared" si="35"/>
        <v>8.5887585157647071E-3</v>
      </c>
      <c r="H135" s="73">
        <v>4998699</v>
      </c>
      <c r="I135" s="59">
        <f t="shared" si="36"/>
        <v>1.4055173565507669E-2</v>
      </c>
      <c r="J135" s="58">
        <v>8180179</v>
      </c>
      <c r="K135" s="60">
        <v>51448</v>
      </c>
      <c r="L135" s="61">
        <f t="shared" ref="L135:L198" si="47">+J135+K135</f>
        <v>8231627</v>
      </c>
      <c r="M135" s="62">
        <f t="shared" si="37"/>
        <v>6.2893489250051863E-3</v>
      </c>
      <c r="N135" s="63">
        <f t="shared" si="38"/>
        <v>0.19370982306801687</v>
      </c>
      <c r="O135" s="58">
        <v>112740054</v>
      </c>
      <c r="P135" s="60">
        <v>1572241</v>
      </c>
      <c r="Q135" s="61">
        <f t="shared" ref="Q135:Q198" si="48">+O135+P135</f>
        <v>114312295</v>
      </c>
      <c r="R135" s="62">
        <f t="shared" si="39"/>
        <v>1.3945717996551607E-2</v>
      </c>
      <c r="S135" s="63">
        <f t="shared" si="40"/>
        <v>2.4907439042469677E-2</v>
      </c>
      <c r="T135" s="58">
        <v>14496250</v>
      </c>
      <c r="U135" s="60">
        <v>467621</v>
      </c>
      <c r="V135" s="61">
        <f t="shared" ref="V135:V198" si="49">+T135+U135</f>
        <v>14963871</v>
      </c>
      <c r="W135" s="62">
        <f t="shared" si="41"/>
        <v>3.2258066741398639E-2</v>
      </c>
      <c r="X135" s="63">
        <f t="shared" si="42"/>
        <v>0.69590697405148882</v>
      </c>
      <c r="Y135" s="58">
        <v>405021225</v>
      </c>
      <c r="Z135" s="60">
        <v>7585325</v>
      </c>
      <c r="AA135" s="61">
        <f t="shared" ref="AA135:AA198" si="50">+Y135+Z135</f>
        <v>412606550</v>
      </c>
      <c r="AB135" s="62">
        <f t="shared" si="43"/>
        <v>1.8728216033616511E-2</v>
      </c>
      <c r="AC135" s="63">
        <f t="shared" si="44"/>
        <v>2.0331946141540401E-2</v>
      </c>
      <c r="AD135" s="58">
        <v>11833291</v>
      </c>
      <c r="AE135" s="63">
        <f t="shared" si="45"/>
        <v>0</v>
      </c>
      <c r="AF135" s="58">
        <v>0</v>
      </c>
      <c r="AG135" s="58">
        <v>582004837</v>
      </c>
      <c r="AH135" s="60">
        <v>9676635</v>
      </c>
      <c r="AI135" s="61">
        <v>591681472</v>
      </c>
      <c r="AJ135" s="62">
        <f t="shared" si="46"/>
        <v>1.6626382436749406E-2</v>
      </c>
      <c r="AK135" s="58">
        <v>263900</v>
      </c>
      <c r="AL135" s="58">
        <v>0</v>
      </c>
      <c r="AM135" s="25">
        <v>0</v>
      </c>
      <c r="AN135" s="64"/>
    </row>
    <row r="136" spans="1:40" x14ac:dyDescent="0.2">
      <c r="A136" s="55" t="s">
        <v>273</v>
      </c>
      <c r="B136" s="56" t="s">
        <v>272</v>
      </c>
      <c r="C136" s="24">
        <v>3</v>
      </c>
      <c r="D136" s="24"/>
      <c r="E136" s="57">
        <f t="shared" si="34"/>
        <v>4.7835201986384523E-2</v>
      </c>
      <c r="F136" s="58">
        <v>66271748</v>
      </c>
      <c r="G136" s="59">
        <f t="shared" si="35"/>
        <v>1.2554793202944479E-2</v>
      </c>
      <c r="H136" s="73">
        <v>17393636</v>
      </c>
      <c r="I136" s="59">
        <f t="shared" si="36"/>
        <v>1.2219423651603721E-2</v>
      </c>
      <c r="J136" s="58">
        <v>16929009</v>
      </c>
      <c r="K136" s="60">
        <v>106472</v>
      </c>
      <c r="L136" s="61">
        <f t="shared" si="47"/>
        <v>17035481</v>
      </c>
      <c r="M136" s="62">
        <f t="shared" si="37"/>
        <v>6.2893226650183719E-3</v>
      </c>
      <c r="N136" s="63">
        <f t="shared" si="38"/>
        <v>0.223535408604393</v>
      </c>
      <c r="O136" s="58">
        <v>309689970</v>
      </c>
      <c r="P136" s="60">
        <v>3573997</v>
      </c>
      <c r="Q136" s="61">
        <f t="shared" si="48"/>
        <v>313263967</v>
      </c>
      <c r="R136" s="62">
        <f t="shared" si="39"/>
        <v>1.1540564261735697E-2</v>
      </c>
      <c r="S136" s="63">
        <f t="shared" si="40"/>
        <v>5.9648425476129655E-2</v>
      </c>
      <c r="T136" s="58">
        <v>82638000</v>
      </c>
      <c r="U136" s="60">
        <v>2618253</v>
      </c>
      <c r="V136" s="61">
        <f t="shared" si="49"/>
        <v>85256253</v>
      </c>
      <c r="W136" s="62">
        <f t="shared" si="41"/>
        <v>3.1683402308865169E-2</v>
      </c>
      <c r="X136" s="63">
        <f t="shared" si="42"/>
        <v>0.62574823945132896</v>
      </c>
      <c r="Y136" s="58">
        <v>866922850</v>
      </c>
      <c r="Z136" s="60">
        <v>9374051</v>
      </c>
      <c r="AA136" s="61">
        <f t="shared" si="50"/>
        <v>876296901</v>
      </c>
      <c r="AB136" s="62">
        <f t="shared" si="43"/>
        <v>1.0813016406246531E-2</v>
      </c>
      <c r="AC136" s="63">
        <f t="shared" si="44"/>
        <v>1.8458507627215612E-2</v>
      </c>
      <c r="AD136" s="58">
        <v>25572748</v>
      </c>
      <c r="AE136" s="63">
        <f t="shared" si="45"/>
        <v>0</v>
      </c>
      <c r="AF136" s="58">
        <v>0</v>
      </c>
      <c r="AG136" s="58">
        <v>1385417961</v>
      </c>
      <c r="AH136" s="60">
        <v>15672773</v>
      </c>
      <c r="AI136" s="61">
        <v>1401090734</v>
      </c>
      <c r="AJ136" s="62">
        <f t="shared" si="46"/>
        <v>1.1312667686715518E-2</v>
      </c>
      <c r="AK136" s="58">
        <v>100185</v>
      </c>
      <c r="AL136" s="58">
        <v>75310</v>
      </c>
      <c r="AM136" s="25">
        <v>0</v>
      </c>
      <c r="AN136" s="64"/>
    </row>
    <row r="137" spans="1:40" x14ac:dyDescent="0.2">
      <c r="A137" s="55" t="s">
        <v>275</v>
      </c>
      <c r="B137" s="56" t="s">
        <v>274</v>
      </c>
      <c r="C137" s="24">
        <v>3</v>
      </c>
      <c r="D137" s="24"/>
      <c r="E137" s="57">
        <f t="shared" si="34"/>
        <v>2.3326665324886666E-2</v>
      </c>
      <c r="F137" s="58">
        <v>35054264</v>
      </c>
      <c r="G137" s="59">
        <f t="shared" si="35"/>
        <v>1.8522756647940584E-2</v>
      </c>
      <c r="H137" s="73">
        <v>27835166</v>
      </c>
      <c r="I137" s="59">
        <f t="shared" si="36"/>
        <v>9.5791446835568603E-2</v>
      </c>
      <c r="J137" s="58">
        <v>143951080</v>
      </c>
      <c r="K137" s="60">
        <v>905353</v>
      </c>
      <c r="L137" s="61">
        <f t="shared" si="47"/>
        <v>144856433</v>
      </c>
      <c r="M137" s="62">
        <f t="shared" si="37"/>
        <v>6.2893102295585417E-3</v>
      </c>
      <c r="N137" s="63">
        <f t="shared" si="38"/>
        <v>0.54006801687363493</v>
      </c>
      <c r="O137" s="58">
        <v>811589937</v>
      </c>
      <c r="P137" s="60">
        <v>35239955</v>
      </c>
      <c r="Q137" s="61">
        <f t="shared" si="48"/>
        <v>846829892</v>
      </c>
      <c r="R137" s="62">
        <f t="shared" si="39"/>
        <v>4.3420887067997245E-2</v>
      </c>
      <c r="S137" s="63">
        <f t="shared" si="40"/>
        <v>0.10119577405910489</v>
      </c>
      <c r="T137" s="58">
        <v>152072460</v>
      </c>
      <c r="U137" s="60">
        <v>4749104</v>
      </c>
      <c r="V137" s="61">
        <f t="shared" si="49"/>
        <v>156821564</v>
      </c>
      <c r="W137" s="62">
        <f t="shared" si="41"/>
        <v>3.1229217966224784E-2</v>
      </c>
      <c r="X137" s="63">
        <f t="shared" si="42"/>
        <v>0.20262086559822529</v>
      </c>
      <c r="Y137" s="58">
        <v>304489528</v>
      </c>
      <c r="Z137" s="60">
        <v>25391</v>
      </c>
      <c r="AA137" s="61">
        <f t="shared" si="50"/>
        <v>304514919</v>
      </c>
      <c r="AB137" s="62">
        <f t="shared" si="43"/>
        <v>8.338874629540626E-5</v>
      </c>
      <c r="AC137" s="63">
        <f t="shared" si="44"/>
        <v>1.8385890695845244E-2</v>
      </c>
      <c r="AD137" s="58">
        <v>27629490</v>
      </c>
      <c r="AE137" s="63">
        <f t="shared" si="45"/>
        <v>8.858396479380976E-5</v>
      </c>
      <c r="AF137" s="58">
        <v>133120</v>
      </c>
      <c r="AG137" s="58">
        <v>1502755045</v>
      </c>
      <c r="AH137" s="60">
        <v>40919803</v>
      </c>
      <c r="AI137" s="61">
        <v>1543674848</v>
      </c>
      <c r="AJ137" s="62">
        <f t="shared" si="46"/>
        <v>2.7229855681502636E-2</v>
      </c>
      <c r="AK137" s="58">
        <v>108430</v>
      </c>
      <c r="AL137" s="58">
        <v>4850200</v>
      </c>
      <c r="AM137" s="25">
        <v>0</v>
      </c>
      <c r="AN137" s="64"/>
    </row>
    <row r="138" spans="1:40" x14ac:dyDescent="0.2">
      <c r="A138" s="55" t="s">
        <v>277</v>
      </c>
      <c r="B138" s="56" t="s">
        <v>276</v>
      </c>
      <c r="C138" s="24">
        <v>3</v>
      </c>
      <c r="D138" s="24"/>
      <c r="E138" s="57">
        <f t="shared" si="34"/>
        <v>4.7263538685533228E-2</v>
      </c>
      <c r="F138" s="58">
        <v>25187348</v>
      </c>
      <c r="G138" s="59">
        <f t="shared" si="35"/>
        <v>2.3084869432942894E-2</v>
      </c>
      <c r="H138" s="73">
        <v>12302224</v>
      </c>
      <c r="I138" s="59">
        <f t="shared" si="36"/>
        <v>0.14502937064557922</v>
      </c>
      <c r="J138" s="58">
        <v>77288018</v>
      </c>
      <c r="K138" s="60">
        <v>486089</v>
      </c>
      <c r="L138" s="61">
        <f t="shared" si="47"/>
        <v>77774107</v>
      </c>
      <c r="M138" s="62">
        <f t="shared" si="37"/>
        <v>6.2893189989682487E-3</v>
      </c>
      <c r="N138" s="63">
        <f t="shared" si="38"/>
        <v>0.14561427489190545</v>
      </c>
      <c r="O138" s="58">
        <v>77599721</v>
      </c>
      <c r="P138" s="60">
        <v>3137526</v>
      </c>
      <c r="Q138" s="61">
        <f t="shared" si="48"/>
        <v>80737247</v>
      </c>
      <c r="R138" s="62">
        <f t="shared" si="39"/>
        <v>4.0432181450755472E-2</v>
      </c>
      <c r="S138" s="63">
        <f t="shared" si="40"/>
        <v>2.7865671601936863E-2</v>
      </c>
      <c r="T138" s="58">
        <v>14849975</v>
      </c>
      <c r="U138" s="60">
        <v>477542</v>
      </c>
      <c r="V138" s="61">
        <f t="shared" si="49"/>
        <v>15327517</v>
      </c>
      <c r="W138" s="62">
        <f t="shared" si="41"/>
        <v>3.2157764575361236E-2</v>
      </c>
      <c r="X138" s="63">
        <f t="shared" si="42"/>
        <v>0.56950384134934451</v>
      </c>
      <c r="Y138" s="58">
        <v>303495926</v>
      </c>
      <c r="Z138" s="60">
        <v>805610</v>
      </c>
      <c r="AA138" s="61">
        <f t="shared" si="50"/>
        <v>304301536</v>
      </c>
      <c r="AB138" s="62">
        <f t="shared" si="43"/>
        <v>2.6544343135597808E-3</v>
      </c>
      <c r="AC138" s="63">
        <f t="shared" si="44"/>
        <v>4.1634830552384351E-2</v>
      </c>
      <c r="AD138" s="58">
        <v>22187737</v>
      </c>
      <c r="AE138" s="63">
        <f t="shared" si="45"/>
        <v>3.6028403735170449E-6</v>
      </c>
      <c r="AF138" s="58">
        <v>1920</v>
      </c>
      <c r="AG138" s="58">
        <v>532912869</v>
      </c>
      <c r="AH138" s="60">
        <v>4906767</v>
      </c>
      <c r="AI138" s="61">
        <v>537819636</v>
      </c>
      <c r="AJ138" s="62">
        <f t="shared" si="46"/>
        <v>9.2074470057505776E-3</v>
      </c>
      <c r="AK138" s="58">
        <v>67690</v>
      </c>
      <c r="AL138" s="58">
        <v>0</v>
      </c>
      <c r="AM138" s="25">
        <v>0</v>
      </c>
      <c r="AN138" s="64"/>
    </row>
    <row r="139" spans="1:40" x14ac:dyDescent="0.2">
      <c r="A139" s="55" t="s">
        <v>279</v>
      </c>
      <c r="B139" s="56" t="s">
        <v>278</v>
      </c>
      <c r="C139" s="24">
        <v>3</v>
      </c>
      <c r="D139" s="24"/>
      <c r="E139" s="57">
        <f t="shared" si="34"/>
        <v>2.4174946416960798E-2</v>
      </c>
      <c r="F139" s="58">
        <v>14166649</v>
      </c>
      <c r="G139" s="59">
        <f t="shared" si="35"/>
        <v>9.8153533378568178E-4</v>
      </c>
      <c r="H139" s="73">
        <v>575185</v>
      </c>
      <c r="I139" s="59">
        <f t="shared" si="36"/>
        <v>7.2183635906941838E-6</v>
      </c>
      <c r="J139" s="58">
        <v>4230</v>
      </c>
      <c r="K139" s="60">
        <v>26</v>
      </c>
      <c r="L139" s="61">
        <f t="shared" si="47"/>
        <v>4256</v>
      </c>
      <c r="M139" s="62">
        <f t="shared" si="37"/>
        <v>6.1465721040189127E-3</v>
      </c>
      <c r="N139" s="63">
        <f t="shared" si="38"/>
        <v>6.0436909561962154E-2</v>
      </c>
      <c r="O139" s="58">
        <v>35416355</v>
      </c>
      <c r="P139" s="60">
        <v>1140896</v>
      </c>
      <c r="Q139" s="61">
        <f t="shared" si="48"/>
        <v>36557251</v>
      </c>
      <c r="R139" s="62">
        <f t="shared" si="39"/>
        <v>3.2213817599241933E-2</v>
      </c>
      <c r="S139" s="63">
        <f t="shared" si="40"/>
        <v>5.4539600364156378E-3</v>
      </c>
      <c r="T139" s="58">
        <v>3196050</v>
      </c>
      <c r="U139" s="60">
        <v>0</v>
      </c>
      <c r="V139" s="61">
        <f t="shared" si="49"/>
        <v>3196050</v>
      </c>
      <c r="W139" s="62">
        <f t="shared" si="41"/>
        <v>0</v>
      </c>
      <c r="X139" s="63">
        <f t="shared" si="42"/>
        <v>0.88470000499688228</v>
      </c>
      <c r="Y139" s="58">
        <v>518438975</v>
      </c>
      <c r="Z139" s="60">
        <v>21599213</v>
      </c>
      <c r="AA139" s="61">
        <f t="shared" si="50"/>
        <v>540038188</v>
      </c>
      <c r="AB139" s="62">
        <f t="shared" si="43"/>
        <v>4.1662016247910376E-2</v>
      </c>
      <c r="AC139" s="63">
        <f t="shared" si="44"/>
        <v>2.4245425290402703E-2</v>
      </c>
      <c r="AD139" s="58">
        <v>14207950</v>
      </c>
      <c r="AE139" s="63">
        <f t="shared" si="45"/>
        <v>0</v>
      </c>
      <c r="AF139" s="58">
        <v>0</v>
      </c>
      <c r="AG139" s="58">
        <v>586005394</v>
      </c>
      <c r="AH139" s="60">
        <v>22740135</v>
      </c>
      <c r="AI139" s="61">
        <v>608745529</v>
      </c>
      <c r="AJ139" s="62">
        <f t="shared" si="46"/>
        <v>3.8805333931789712E-2</v>
      </c>
      <c r="AK139" s="58">
        <v>0</v>
      </c>
      <c r="AL139" s="58">
        <v>0</v>
      </c>
      <c r="AM139" s="25">
        <v>0</v>
      </c>
      <c r="AN139" s="64"/>
    </row>
    <row r="140" spans="1:40" x14ac:dyDescent="0.2">
      <c r="A140" s="55" t="s">
        <v>281</v>
      </c>
      <c r="B140" s="56" t="s">
        <v>280</v>
      </c>
      <c r="C140" s="24">
        <v>3</v>
      </c>
      <c r="D140" s="24"/>
      <c r="E140" s="57">
        <f t="shared" si="34"/>
        <v>3.7457762867925251E-2</v>
      </c>
      <c r="F140" s="58">
        <v>24100539</v>
      </c>
      <c r="G140" s="59">
        <f t="shared" si="35"/>
        <v>6.1963062457869991E-2</v>
      </c>
      <c r="H140" s="73">
        <v>39867389</v>
      </c>
      <c r="I140" s="59">
        <f t="shared" si="36"/>
        <v>0.13357887088610804</v>
      </c>
      <c r="J140" s="58">
        <v>85945410</v>
      </c>
      <c r="K140" s="60">
        <v>540537</v>
      </c>
      <c r="L140" s="61">
        <f t="shared" si="47"/>
        <v>86485947</v>
      </c>
      <c r="M140" s="62">
        <f t="shared" si="37"/>
        <v>6.2893062002962116E-3</v>
      </c>
      <c r="N140" s="63">
        <f t="shared" si="38"/>
        <v>0.25458085644040812</v>
      </c>
      <c r="O140" s="58">
        <v>163798780</v>
      </c>
      <c r="P140" s="60">
        <v>0</v>
      </c>
      <c r="Q140" s="61">
        <f t="shared" si="48"/>
        <v>163798780</v>
      </c>
      <c r="R140" s="62">
        <f t="shared" si="39"/>
        <v>0</v>
      </c>
      <c r="S140" s="63">
        <f t="shared" si="40"/>
        <v>0.14829394826505141</v>
      </c>
      <c r="T140" s="58">
        <v>95413175</v>
      </c>
      <c r="U140" s="60">
        <v>-2891308</v>
      </c>
      <c r="V140" s="61">
        <f t="shared" si="49"/>
        <v>92521867</v>
      </c>
      <c r="W140" s="62">
        <f t="shared" si="41"/>
        <v>-3.0303026809452679E-2</v>
      </c>
      <c r="X140" s="63">
        <f t="shared" si="42"/>
        <v>0.31208925849109986</v>
      </c>
      <c r="Y140" s="58">
        <v>200800015</v>
      </c>
      <c r="Z140" s="60">
        <v>-5427028</v>
      </c>
      <c r="AA140" s="61">
        <f t="shared" si="50"/>
        <v>195372987</v>
      </c>
      <c r="AB140" s="62">
        <f t="shared" si="43"/>
        <v>-2.7027029853558527E-2</v>
      </c>
      <c r="AC140" s="63">
        <f t="shared" si="44"/>
        <v>1.2720465030740797E-2</v>
      </c>
      <c r="AD140" s="58">
        <v>8184420</v>
      </c>
      <c r="AE140" s="63">
        <f t="shared" si="45"/>
        <v>3.9315775560796497E-2</v>
      </c>
      <c r="AF140" s="58">
        <v>25295995</v>
      </c>
      <c r="AG140" s="58">
        <v>643405723</v>
      </c>
      <c r="AH140" s="60">
        <v>-7777799</v>
      </c>
      <c r="AI140" s="61">
        <v>635627924</v>
      </c>
      <c r="AJ140" s="62">
        <f t="shared" si="46"/>
        <v>-1.2088482775276774E-2</v>
      </c>
      <c r="AK140" s="58">
        <v>0</v>
      </c>
      <c r="AL140" s="58">
        <v>0</v>
      </c>
      <c r="AM140" s="25">
        <v>0</v>
      </c>
      <c r="AN140" s="64"/>
    </row>
    <row r="141" spans="1:40" x14ac:dyDescent="0.2">
      <c r="A141" s="55" t="s">
        <v>283</v>
      </c>
      <c r="B141" s="56" t="s">
        <v>282</v>
      </c>
      <c r="C141" s="24">
        <v>3</v>
      </c>
      <c r="D141" s="24"/>
      <c r="E141" s="57">
        <f t="shared" si="34"/>
        <v>3.7658870864901627E-2</v>
      </c>
      <c r="F141" s="58">
        <v>21082675</v>
      </c>
      <c r="G141" s="59">
        <f t="shared" si="35"/>
        <v>6.8404678958285522E-3</v>
      </c>
      <c r="H141" s="73">
        <v>3829519</v>
      </c>
      <c r="I141" s="59">
        <f t="shared" si="36"/>
        <v>1.145786531235732E-3</v>
      </c>
      <c r="J141" s="58">
        <v>641449</v>
      </c>
      <c r="K141" s="60">
        <v>4034</v>
      </c>
      <c r="L141" s="61">
        <f t="shared" si="47"/>
        <v>645483</v>
      </c>
      <c r="M141" s="62">
        <f t="shared" si="37"/>
        <v>6.2888865677551914E-3</v>
      </c>
      <c r="N141" s="63">
        <f t="shared" si="38"/>
        <v>0.17231171923455166</v>
      </c>
      <c r="O141" s="58">
        <v>96465770</v>
      </c>
      <c r="P141" s="60">
        <v>1495140</v>
      </c>
      <c r="Q141" s="61">
        <f t="shared" si="48"/>
        <v>97960910</v>
      </c>
      <c r="R141" s="62">
        <f t="shared" si="39"/>
        <v>1.5499176547287188E-2</v>
      </c>
      <c r="S141" s="63">
        <f t="shared" si="40"/>
        <v>1.6188437570272642E-2</v>
      </c>
      <c r="T141" s="58">
        <v>9062820</v>
      </c>
      <c r="U141" s="60">
        <v>-44136</v>
      </c>
      <c r="V141" s="61">
        <f t="shared" si="49"/>
        <v>9018684</v>
      </c>
      <c r="W141" s="62">
        <f t="shared" si="41"/>
        <v>-4.8700073487060319E-3</v>
      </c>
      <c r="X141" s="63">
        <f t="shared" si="42"/>
        <v>0.7334445739070824</v>
      </c>
      <c r="Y141" s="58">
        <v>410606405</v>
      </c>
      <c r="Z141" s="60">
        <v>7327777</v>
      </c>
      <c r="AA141" s="61">
        <f t="shared" si="50"/>
        <v>417934182</v>
      </c>
      <c r="AB141" s="62">
        <f t="shared" si="43"/>
        <v>1.7846231599821245E-2</v>
      </c>
      <c r="AC141" s="63">
        <f t="shared" si="44"/>
        <v>3.2410143996127357E-2</v>
      </c>
      <c r="AD141" s="58">
        <v>18144265</v>
      </c>
      <c r="AE141" s="63">
        <f t="shared" si="45"/>
        <v>0</v>
      </c>
      <c r="AF141" s="58">
        <v>0</v>
      </c>
      <c r="AG141" s="58">
        <v>559832903</v>
      </c>
      <c r="AH141" s="60">
        <v>8782815</v>
      </c>
      <c r="AI141" s="61">
        <v>568615718</v>
      </c>
      <c r="AJ141" s="62">
        <f t="shared" si="46"/>
        <v>1.5688279400755407E-2</v>
      </c>
      <c r="AK141" s="58">
        <v>0</v>
      </c>
      <c r="AL141" s="58">
        <v>7755</v>
      </c>
      <c r="AM141" s="25">
        <v>0</v>
      </c>
      <c r="AN141" s="64"/>
    </row>
    <row r="142" spans="1:40" x14ac:dyDescent="0.2">
      <c r="A142" s="55" t="s">
        <v>285</v>
      </c>
      <c r="B142" s="56" t="s">
        <v>284</v>
      </c>
      <c r="C142" s="24">
        <v>3</v>
      </c>
      <c r="D142" s="24"/>
      <c r="E142" s="57">
        <f t="shared" si="34"/>
        <v>2.850618525083231E-2</v>
      </c>
      <c r="F142" s="58">
        <v>19598634</v>
      </c>
      <c r="G142" s="59">
        <f t="shared" si="35"/>
        <v>6.9115576053913885E-3</v>
      </c>
      <c r="H142" s="73">
        <v>4751849</v>
      </c>
      <c r="I142" s="59">
        <f t="shared" si="36"/>
        <v>8.4837265710351116E-4</v>
      </c>
      <c r="J142" s="58">
        <v>583275</v>
      </c>
      <c r="K142" s="60">
        <v>3668</v>
      </c>
      <c r="L142" s="61">
        <f t="shared" si="47"/>
        <v>586943</v>
      </c>
      <c r="M142" s="62">
        <f t="shared" si="37"/>
        <v>6.2886288628862886E-3</v>
      </c>
      <c r="N142" s="63">
        <f t="shared" si="38"/>
        <v>0.37738585146807735</v>
      </c>
      <c r="O142" s="58">
        <v>259461135</v>
      </c>
      <c r="P142" s="60">
        <v>6088503</v>
      </c>
      <c r="Q142" s="61">
        <f t="shared" si="48"/>
        <v>265549638</v>
      </c>
      <c r="R142" s="62">
        <f t="shared" si="39"/>
        <v>2.3465953773770396E-2</v>
      </c>
      <c r="S142" s="63">
        <f t="shared" si="40"/>
        <v>3.5745466111944568E-2</v>
      </c>
      <c r="T142" s="58">
        <v>24575800</v>
      </c>
      <c r="U142" s="60">
        <v>0</v>
      </c>
      <c r="V142" s="61">
        <f t="shared" si="49"/>
        <v>24575800</v>
      </c>
      <c r="W142" s="62">
        <f t="shared" si="41"/>
        <v>0</v>
      </c>
      <c r="X142" s="63">
        <f t="shared" si="42"/>
        <v>0.52241612989584552</v>
      </c>
      <c r="Y142" s="58">
        <v>359172665</v>
      </c>
      <c r="Z142" s="60">
        <v>45821</v>
      </c>
      <c r="AA142" s="61">
        <f t="shared" si="50"/>
        <v>359218486</v>
      </c>
      <c r="AB142" s="62">
        <f t="shared" si="43"/>
        <v>1.2757373949935749E-4</v>
      </c>
      <c r="AC142" s="63">
        <f t="shared" si="44"/>
        <v>2.8186437010805403E-2</v>
      </c>
      <c r="AD142" s="58">
        <v>19378800</v>
      </c>
      <c r="AE142" s="63">
        <f t="shared" si="45"/>
        <v>0</v>
      </c>
      <c r="AF142" s="58">
        <v>0</v>
      </c>
      <c r="AG142" s="58">
        <v>687522158</v>
      </c>
      <c r="AH142" s="60">
        <v>6137992</v>
      </c>
      <c r="AI142" s="61">
        <v>693660150</v>
      </c>
      <c r="AJ142" s="62">
        <f t="shared" si="46"/>
        <v>8.9277006254684238E-3</v>
      </c>
      <c r="AK142" s="58">
        <v>0</v>
      </c>
      <c r="AL142" s="58">
        <v>62610</v>
      </c>
      <c r="AM142" s="25">
        <v>0</v>
      </c>
      <c r="AN142" s="64"/>
    </row>
    <row r="143" spans="1:40" x14ac:dyDescent="0.2">
      <c r="A143" s="55" t="s">
        <v>287</v>
      </c>
      <c r="B143" s="56" t="s">
        <v>286</v>
      </c>
      <c r="C143" s="24">
        <v>3</v>
      </c>
      <c r="D143" s="24"/>
      <c r="E143" s="57">
        <f t="shared" si="34"/>
        <v>3.4526624366579807E-2</v>
      </c>
      <c r="F143" s="58">
        <v>7621602</v>
      </c>
      <c r="G143" s="59">
        <f t="shared" si="35"/>
        <v>9.0949336323489713E-3</v>
      </c>
      <c r="H143" s="73">
        <v>2007667</v>
      </c>
      <c r="I143" s="59">
        <f t="shared" si="36"/>
        <v>1.29183068915434E-3</v>
      </c>
      <c r="J143" s="58">
        <v>285166</v>
      </c>
      <c r="K143" s="60">
        <v>1793</v>
      </c>
      <c r="L143" s="61">
        <f t="shared" si="47"/>
        <v>286959</v>
      </c>
      <c r="M143" s="62">
        <f t="shared" si="37"/>
        <v>6.287565838844743E-3</v>
      </c>
      <c r="N143" s="63">
        <f t="shared" si="38"/>
        <v>0.24073870068540332</v>
      </c>
      <c r="O143" s="58">
        <v>53142020</v>
      </c>
      <c r="P143" s="60">
        <v>1130682</v>
      </c>
      <c r="Q143" s="61">
        <f t="shared" si="48"/>
        <v>54272702</v>
      </c>
      <c r="R143" s="62">
        <f t="shared" si="39"/>
        <v>2.127660935734095E-2</v>
      </c>
      <c r="S143" s="63">
        <f t="shared" si="40"/>
        <v>1.9328376696498919E-2</v>
      </c>
      <c r="T143" s="58">
        <v>4266655</v>
      </c>
      <c r="U143" s="60">
        <v>0</v>
      </c>
      <c r="V143" s="61">
        <f t="shared" si="49"/>
        <v>4266655</v>
      </c>
      <c r="W143" s="62">
        <f t="shared" si="41"/>
        <v>0</v>
      </c>
      <c r="X143" s="63">
        <f t="shared" si="42"/>
        <v>0.66788434413786812</v>
      </c>
      <c r="Y143" s="58">
        <v>147432561</v>
      </c>
      <c r="Z143" s="60">
        <v>2076515</v>
      </c>
      <c r="AA143" s="61">
        <f t="shared" si="50"/>
        <v>149509076</v>
      </c>
      <c r="AB143" s="62">
        <f t="shared" si="43"/>
        <v>1.4084507424380969E-2</v>
      </c>
      <c r="AC143" s="63">
        <f t="shared" si="44"/>
        <v>2.7135189792146568E-2</v>
      </c>
      <c r="AD143" s="58">
        <v>5989975</v>
      </c>
      <c r="AE143" s="63">
        <f t="shared" si="45"/>
        <v>0</v>
      </c>
      <c r="AF143" s="58">
        <v>0</v>
      </c>
      <c r="AG143" s="58">
        <v>220745646</v>
      </c>
      <c r="AH143" s="60">
        <v>3208990</v>
      </c>
      <c r="AI143" s="61">
        <v>223954636</v>
      </c>
      <c r="AJ143" s="62">
        <f t="shared" si="46"/>
        <v>1.453704776582547E-2</v>
      </c>
      <c r="AK143" s="58">
        <v>0</v>
      </c>
      <c r="AL143" s="58">
        <v>0</v>
      </c>
      <c r="AM143" s="25">
        <v>0</v>
      </c>
      <c r="AN143" s="64"/>
    </row>
    <row r="144" spans="1:40" x14ac:dyDescent="0.2">
      <c r="A144" s="55" t="s">
        <v>289</v>
      </c>
      <c r="B144" s="56" t="s">
        <v>288</v>
      </c>
      <c r="C144" s="24">
        <v>3</v>
      </c>
      <c r="D144" s="24"/>
      <c r="E144" s="57">
        <f t="shared" si="34"/>
        <v>3.1182518175091219E-3</v>
      </c>
      <c r="F144" s="58">
        <v>19077</v>
      </c>
      <c r="G144" s="59">
        <f t="shared" si="35"/>
        <v>2.9444979944755111E-2</v>
      </c>
      <c r="H144" s="73">
        <v>180140</v>
      </c>
      <c r="I144" s="59">
        <f t="shared" si="36"/>
        <v>2.3625943162067856E-3</v>
      </c>
      <c r="J144" s="58">
        <v>14454</v>
      </c>
      <c r="K144" s="60">
        <v>91</v>
      </c>
      <c r="L144" s="61">
        <f t="shared" si="47"/>
        <v>14545</v>
      </c>
      <c r="M144" s="62">
        <f t="shared" si="37"/>
        <v>6.2958350629583508E-3</v>
      </c>
      <c r="N144" s="63">
        <f t="shared" si="38"/>
        <v>0.37808619399197529</v>
      </c>
      <c r="O144" s="58">
        <v>2313075</v>
      </c>
      <c r="P144" s="60">
        <v>49214</v>
      </c>
      <c r="Q144" s="61">
        <f t="shared" si="48"/>
        <v>2362289</v>
      </c>
      <c r="R144" s="62">
        <f t="shared" si="39"/>
        <v>2.1276439371831869E-2</v>
      </c>
      <c r="S144" s="63">
        <f t="shared" si="40"/>
        <v>3.2732081902615805E-3</v>
      </c>
      <c r="T144" s="58">
        <v>20025</v>
      </c>
      <c r="U144" s="60">
        <v>0</v>
      </c>
      <c r="V144" s="61">
        <f t="shared" si="49"/>
        <v>20025</v>
      </c>
      <c r="W144" s="62">
        <f t="shared" si="41"/>
        <v>0</v>
      </c>
      <c r="X144" s="63">
        <f t="shared" si="42"/>
        <v>0.58371477173929209</v>
      </c>
      <c r="Y144" s="58">
        <v>3571080</v>
      </c>
      <c r="Z144" s="60">
        <v>50297</v>
      </c>
      <c r="AA144" s="61">
        <f t="shared" si="50"/>
        <v>3621377</v>
      </c>
      <c r="AB144" s="62">
        <f t="shared" si="43"/>
        <v>1.4084534650581897E-2</v>
      </c>
      <c r="AC144" s="63">
        <f t="shared" si="44"/>
        <v>0</v>
      </c>
      <c r="AD144" s="58">
        <v>0</v>
      </c>
      <c r="AE144" s="63">
        <f t="shared" si="45"/>
        <v>0</v>
      </c>
      <c r="AF144" s="58">
        <v>0</v>
      </c>
      <c r="AG144" s="58">
        <v>6117851</v>
      </c>
      <c r="AH144" s="60">
        <v>99602</v>
      </c>
      <c r="AI144" s="61">
        <v>6217453</v>
      </c>
      <c r="AJ144" s="62">
        <f t="shared" si="46"/>
        <v>1.6280553416551009E-2</v>
      </c>
      <c r="AK144" s="58">
        <v>0</v>
      </c>
      <c r="AL144" s="58">
        <v>0</v>
      </c>
      <c r="AM144" s="25">
        <v>0</v>
      </c>
      <c r="AN144" s="64"/>
    </row>
    <row r="145" spans="1:40" x14ac:dyDescent="0.2">
      <c r="A145" s="55" t="s">
        <v>291</v>
      </c>
      <c r="B145" s="56" t="s">
        <v>290</v>
      </c>
      <c r="C145" s="24">
        <v>3</v>
      </c>
      <c r="D145" s="24"/>
      <c r="E145" s="57">
        <f t="shared" si="34"/>
        <v>2.9248944905842646E-2</v>
      </c>
      <c r="F145" s="58">
        <v>11847510</v>
      </c>
      <c r="G145" s="59">
        <f t="shared" si="35"/>
        <v>6.236758552771871E-3</v>
      </c>
      <c r="H145" s="73">
        <v>2526247</v>
      </c>
      <c r="I145" s="59">
        <f t="shared" si="36"/>
        <v>1.0092043975721305E-3</v>
      </c>
      <c r="J145" s="58">
        <v>408786</v>
      </c>
      <c r="K145" s="60">
        <v>2571</v>
      </c>
      <c r="L145" s="61">
        <f t="shared" si="47"/>
        <v>411357</v>
      </c>
      <c r="M145" s="62">
        <f t="shared" si="37"/>
        <v>6.2893543320955217E-3</v>
      </c>
      <c r="N145" s="63">
        <f t="shared" si="38"/>
        <v>0.1233425299163807</v>
      </c>
      <c r="O145" s="58">
        <v>49960840</v>
      </c>
      <c r="P145" s="60">
        <v>1130303</v>
      </c>
      <c r="Q145" s="61">
        <f t="shared" si="48"/>
        <v>51091143</v>
      </c>
      <c r="R145" s="62">
        <f t="shared" si="39"/>
        <v>2.2623778943668682E-2</v>
      </c>
      <c r="S145" s="63">
        <f t="shared" si="40"/>
        <v>1.3152077241896468E-2</v>
      </c>
      <c r="T145" s="58">
        <v>5327350</v>
      </c>
      <c r="U145" s="60">
        <v>0</v>
      </c>
      <c r="V145" s="61">
        <f t="shared" si="49"/>
        <v>5327350</v>
      </c>
      <c r="W145" s="62">
        <f t="shared" si="41"/>
        <v>0</v>
      </c>
      <c r="X145" s="63">
        <f t="shared" si="42"/>
        <v>0.79278058289810804</v>
      </c>
      <c r="Y145" s="58">
        <v>321121870</v>
      </c>
      <c r="Z145" s="60">
        <v>1212608</v>
      </c>
      <c r="AA145" s="61">
        <f t="shared" si="50"/>
        <v>322334478</v>
      </c>
      <c r="AB145" s="62">
        <f t="shared" si="43"/>
        <v>3.7761613682680659E-3</v>
      </c>
      <c r="AC145" s="63">
        <f t="shared" si="44"/>
        <v>3.4229902087428099E-2</v>
      </c>
      <c r="AD145" s="58">
        <v>13865085</v>
      </c>
      <c r="AE145" s="63">
        <f t="shared" si="45"/>
        <v>0</v>
      </c>
      <c r="AF145" s="58">
        <v>0</v>
      </c>
      <c r="AG145" s="58">
        <v>405057688</v>
      </c>
      <c r="AH145" s="60">
        <v>2345482</v>
      </c>
      <c r="AI145" s="61">
        <v>407403170</v>
      </c>
      <c r="AJ145" s="62">
        <f t="shared" si="46"/>
        <v>5.7904887858837529E-3</v>
      </c>
      <c r="AK145" s="58">
        <v>0</v>
      </c>
      <c r="AL145" s="58">
        <v>0</v>
      </c>
      <c r="AM145" s="25">
        <v>0</v>
      </c>
      <c r="AN145" s="64"/>
    </row>
    <row r="146" spans="1:40" x14ac:dyDescent="0.2">
      <c r="A146" s="55" t="s">
        <v>293</v>
      </c>
      <c r="B146" s="56" t="s">
        <v>292</v>
      </c>
      <c r="C146" s="24">
        <v>3</v>
      </c>
      <c r="D146" s="24"/>
      <c r="E146" s="57">
        <f t="shared" si="34"/>
        <v>3.5159924399342166E-2</v>
      </c>
      <c r="F146" s="58">
        <v>12320507</v>
      </c>
      <c r="G146" s="59">
        <f t="shared" si="35"/>
        <v>8.1303380011320519E-3</v>
      </c>
      <c r="H146" s="73">
        <v>2848979</v>
      </c>
      <c r="I146" s="59">
        <f t="shared" si="36"/>
        <v>1.2967656515075782E-3</v>
      </c>
      <c r="J146" s="58">
        <v>454404</v>
      </c>
      <c r="K146" s="60">
        <v>2858</v>
      </c>
      <c r="L146" s="61">
        <f t="shared" si="47"/>
        <v>457262</v>
      </c>
      <c r="M146" s="62">
        <f t="shared" si="37"/>
        <v>6.2895573102349448E-3</v>
      </c>
      <c r="N146" s="63">
        <f t="shared" si="38"/>
        <v>0.17916904268200076</v>
      </c>
      <c r="O146" s="58">
        <v>62783225</v>
      </c>
      <c r="P146" s="60">
        <v>1335814</v>
      </c>
      <c r="Q146" s="61">
        <f t="shared" si="48"/>
        <v>64119039</v>
      </c>
      <c r="R146" s="62">
        <f t="shared" si="39"/>
        <v>2.1276606928044874E-2</v>
      </c>
      <c r="S146" s="63">
        <f t="shared" si="40"/>
        <v>1.4699125920581001E-2</v>
      </c>
      <c r="T146" s="58">
        <v>5150770</v>
      </c>
      <c r="U146" s="60">
        <v>0</v>
      </c>
      <c r="V146" s="61">
        <f t="shared" si="49"/>
        <v>5150770</v>
      </c>
      <c r="W146" s="62">
        <f t="shared" si="41"/>
        <v>0</v>
      </c>
      <c r="X146" s="63">
        <f t="shared" si="42"/>
        <v>0.73575575471862797</v>
      </c>
      <c r="Y146" s="58">
        <v>257818641</v>
      </c>
      <c r="Z146" s="60">
        <v>3673410</v>
      </c>
      <c r="AA146" s="61">
        <f t="shared" si="50"/>
        <v>261492051</v>
      </c>
      <c r="AB146" s="62">
        <f t="shared" si="43"/>
        <v>1.4248038798715102E-2</v>
      </c>
      <c r="AC146" s="63">
        <f t="shared" si="44"/>
        <v>2.5789048626808465E-2</v>
      </c>
      <c r="AD146" s="58">
        <v>9036827</v>
      </c>
      <c r="AE146" s="63">
        <f t="shared" si="45"/>
        <v>0</v>
      </c>
      <c r="AF146" s="58">
        <v>0</v>
      </c>
      <c r="AG146" s="58">
        <v>350413353</v>
      </c>
      <c r="AH146" s="60">
        <v>5012082</v>
      </c>
      <c r="AI146" s="61">
        <v>355425435</v>
      </c>
      <c r="AJ146" s="62">
        <f t="shared" si="46"/>
        <v>1.4303341916311049E-2</v>
      </c>
      <c r="AK146" s="58">
        <v>0</v>
      </c>
      <c r="AL146" s="58">
        <v>385565</v>
      </c>
      <c r="AM146" s="25">
        <v>0</v>
      </c>
      <c r="AN146" s="64"/>
    </row>
    <row r="147" spans="1:40" x14ac:dyDescent="0.2">
      <c r="A147" s="55" t="s">
        <v>295</v>
      </c>
      <c r="B147" s="56" t="s">
        <v>294</v>
      </c>
      <c r="C147" s="24">
        <v>3</v>
      </c>
      <c r="D147" s="24"/>
      <c r="E147" s="57">
        <f t="shared" si="34"/>
        <v>6.4789919525319928E-2</v>
      </c>
      <c r="F147" s="58">
        <v>44384697</v>
      </c>
      <c r="G147" s="59">
        <f t="shared" si="35"/>
        <v>7.9158597108724884E-3</v>
      </c>
      <c r="H147" s="73">
        <v>5422804</v>
      </c>
      <c r="I147" s="59">
        <f t="shared" si="36"/>
        <v>1.3656964545608989E-3</v>
      </c>
      <c r="J147" s="58">
        <v>935578</v>
      </c>
      <c r="K147" s="60">
        <v>5884</v>
      </c>
      <c r="L147" s="61">
        <f t="shared" si="47"/>
        <v>941462</v>
      </c>
      <c r="M147" s="62">
        <f t="shared" si="37"/>
        <v>6.2891602838031678E-3</v>
      </c>
      <c r="N147" s="63">
        <f t="shared" si="38"/>
        <v>0.11654044335908112</v>
      </c>
      <c r="O147" s="58">
        <v>79836683</v>
      </c>
      <c r="P147" s="60">
        <v>1705020</v>
      </c>
      <c r="Q147" s="61">
        <f t="shared" si="48"/>
        <v>81541703</v>
      </c>
      <c r="R147" s="62">
        <f t="shared" si="39"/>
        <v>2.1356348183954488E-2</v>
      </c>
      <c r="S147" s="63">
        <f t="shared" si="40"/>
        <v>7.2784997624068745E-2</v>
      </c>
      <c r="T147" s="58">
        <v>49861770</v>
      </c>
      <c r="U147" s="60">
        <v>0</v>
      </c>
      <c r="V147" s="61">
        <f t="shared" si="49"/>
        <v>49861770</v>
      </c>
      <c r="W147" s="62">
        <f t="shared" si="41"/>
        <v>0</v>
      </c>
      <c r="X147" s="63">
        <f t="shared" si="42"/>
        <v>0.69865579829720015</v>
      </c>
      <c r="Y147" s="58">
        <v>478618065</v>
      </c>
      <c r="Z147" s="60">
        <v>6406541</v>
      </c>
      <c r="AA147" s="61">
        <f t="shared" si="50"/>
        <v>485024606</v>
      </c>
      <c r="AB147" s="62">
        <f t="shared" si="43"/>
        <v>1.3385497682792229E-2</v>
      </c>
      <c r="AC147" s="63">
        <f t="shared" si="44"/>
        <v>3.7947285028896716E-2</v>
      </c>
      <c r="AD147" s="58">
        <v>25996000</v>
      </c>
      <c r="AE147" s="63">
        <f t="shared" si="45"/>
        <v>0</v>
      </c>
      <c r="AF147" s="58">
        <v>0</v>
      </c>
      <c r="AG147" s="58">
        <v>685055597</v>
      </c>
      <c r="AH147" s="60">
        <v>8117445</v>
      </c>
      <c r="AI147" s="61">
        <v>693173042</v>
      </c>
      <c r="AJ147" s="62">
        <f t="shared" si="46"/>
        <v>1.1849322938967245E-2</v>
      </c>
      <c r="AK147" s="58">
        <v>0</v>
      </c>
      <c r="AL147" s="58">
        <v>0</v>
      </c>
      <c r="AM147" s="25">
        <v>0</v>
      </c>
      <c r="AN147" s="64"/>
    </row>
    <row r="148" spans="1:40" x14ac:dyDescent="0.2">
      <c r="A148" s="55" t="s">
        <v>297</v>
      </c>
      <c r="B148" s="56" t="s">
        <v>296</v>
      </c>
      <c r="C148" s="24">
        <v>4</v>
      </c>
      <c r="D148" s="24"/>
      <c r="E148" s="57">
        <f t="shared" si="34"/>
        <v>2.0988169537952402E-2</v>
      </c>
      <c r="F148" s="58">
        <v>737995788</v>
      </c>
      <c r="G148" s="59">
        <f t="shared" si="35"/>
        <v>1.3439615164160007E-2</v>
      </c>
      <c r="H148" s="73">
        <v>472570005</v>
      </c>
      <c r="I148" s="59">
        <f t="shared" si="36"/>
        <v>6.3623441531334111E-3</v>
      </c>
      <c r="J148" s="58">
        <v>223715707</v>
      </c>
      <c r="K148" s="60">
        <v>1407017</v>
      </c>
      <c r="L148" s="61">
        <f t="shared" si="47"/>
        <v>225122724</v>
      </c>
      <c r="M148" s="62">
        <f t="shared" si="37"/>
        <v>6.2893080636488349E-3</v>
      </c>
      <c r="N148" s="63">
        <f t="shared" si="38"/>
        <v>0.68255513947942947</v>
      </c>
      <c r="O148" s="58">
        <v>24000321567</v>
      </c>
      <c r="P148" s="60">
        <v>-723796359</v>
      </c>
      <c r="Q148" s="61">
        <f t="shared" si="48"/>
        <v>23276525208</v>
      </c>
      <c r="R148" s="62">
        <f t="shared" si="39"/>
        <v>-3.0157777552247744E-2</v>
      </c>
      <c r="S148" s="63">
        <f t="shared" si="40"/>
        <v>0.27487068156965266</v>
      </c>
      <c r="T148" s="58">
        <v>9665130867</v>
      </c>
      <c r="U148" s="60">
        <v>-94641474</v>
      </c>
      <c r="V148" s="61">
        <f t="shared" si="49"/>
        <v>9570489393</v>
      </c>
      <c r="W148" s="62">
        <f t="shared" si="41"/>
        <v>-9.7920530308738749E-3</v>
      </c>
      <c r="X148" s="63">
        <f t="shared" si="42"/>
        <v>1.546845455060802E-3</v>
      </c>
      <c r="Y148" s="58">
        <v>54390900</v>
      </c>
      <c r="Z148" s="60">
        <v>-2175636</v>
      </c>
      <c r="AA148" s="61">
        <f t="shared" si="50"/>
        <v>52215264</v>
      </c>
      <c r="AB148" s="62">
        <f t="shared" si="43"/>
        <v>-0.04</v>
      </c>
      <c r="AC148" s="63">
        <f t="shared" si="44"/>
        <v>2.3720464061130874E-4</v>
      </c>
      <c r="AD148" s="58">
        <v>8340700</v>
      </c>
      <c r="AE148" s="63">
        <f t="shared" si="45"/>
        <v>0</v>
      </c>
      <c r="AF148" s="58">
        <v>0</v>
      </c>
      <c r="AG148" s="58">
        <v>35162465534</v>
      </c>
      <c r="AH148" s="60">
        <v>-819206452</v>
      </c>
      <c r="AI148" s="61">
        <v>34343259082</v>
      </c>
      <c r="AJ148" s="62">
        <f t="shared" si="46"/>
        <v>-2.3297753429942971E-2</v>
      </c>
      <c r="AK148" s="58">
        <v>115041467</v>
      </c>
      <c r="AL148" s="58">
        <v>484909367</v>
      </c>
      <c r="AM148" s="25">
        <v>0</v>
      </c>
      <c r="AN148" s="64"/>
    </row>
    <row r="149" spans="1:40" x14ac:dyDescent="0.2">
      <c r="A149" s="55" t="s">
        <v>299</v>
      </c>
      <c r="B149" s="56" t="s">
        <v>298</v>
      </c>
      <c r="C149" s="24">
        <v>3</v>
      </c>
      <c r="D149" s="24"/>
      <c r="E149" s="57">
        <f t="shared" si="34"/>
        <v>3.6472965689488775E-2</v>
      </c>
      <c r="F149" s="58">
        <v>88591267</v>
      </c>
      <c r="G149" s="59">
        <f t="shared" si="35"/>
        <v>1.3525620823185196E-2</v>
      </c>
      <c r="H149" s="73">
        <v>32853152</v>
      </c>
      <c r="I149" s="59">
        <f t="shared" si="36"/>
        <v>7.8028617390379328E-3</v>
      </c>
      <c r="J149" s="58">
        <v>18952816</v>
      </c>
      <c r="K149" s="60">
        <v>119200</v>
      </c>
      <c r="L149" s="61">
        <f t="shared" si="47"/>
        <v>19072016</v>
      </c>
      <c r="M149" s="62">
        <f t="shared" si="37"/>
        <v>6.2893028666558045E-3</v>
      </c>
      <c r="N149" s="63">
        <f t="shared" si="38"/>
        <v>0.63354188561471991</v>
      </c>
      <c r="O149" s="58">
        <v>1538846027</v>
      </c>
      <c r="P149" s="60">
        <v>-23701738</v>
      </c>
      <c r="Q149" s="61">
        <f t="shared" si="48"/>
        <v>1515144289</v>
      </c>
      <c r="R149" s="62">
        <f t="shared" si="39"/>
        <v>-1.5402280399818065E-2</v>
      </c>
      <c r="S149" s="63">
        <f t="shared" si="40"/>
        <v>6.2967113910831998E-2</v>
      </c>
      <c r="T149" s="58">
        <v>152944415</v>
      </c>
      <c r="U149" s="60">
        <v>-1178186</v>
      </c>
      <c r="V149" s="61">
        <f t="shared" si="49"/>
        <v>151766229</v>
      </c>
      <c r="W149" s="62">
        <f t="shared" si="41"/>
        <v>-7.7033607274904414E-3</v>
      </c>
      <c r="X149" s="63">
        <f t="shared" si="42"/>
        <v>0.23120647683944265</v>
      </c>
      <c r="Y149" s="58">
        <v>561590601</v>
      </c>
      <c r="Z149" s="60">
        <v>-15417059</v>
      </c>
      <c r="AA149" s="61">
        <f t="shared" si="50"/>
        <v>546173542</v>
      </c>
      <c r="AB149" s="62">
        <f t="shared" si="43"/>
        <v>-2.7452487581785579E-2</v>
      </c>
      <c r="AC149" s="63">
        <f t="shared" si="44"/>
        <v>1.4483075383293543E-2</v>
      </c>
      <c r="AD149" s="58">
        <v>35178768</v>
      </c>
      <c r="AE149" s="63">
        <f t="shared" si="45"/>
        <v>0</v>
      </c>
      <c r="AF149" s="58">
        <v>0</v>
      </c>
      <c r="AG149" s="58">
        <v>2428957046</v>
      </c>
      <c r="AH149" s="60">
        <v>-40177783</v>
      </c>
      <c r="AI149" s="61">
        <v>2388779263</v>
      </c>
      <c r="AJ149" s="62">
        <f t="shared" si="46"/>
        <v>-1.6541166533251241E-2</v>
      </c>
      <c r="AK149" s="58">
        <v>8114600</v>
      </c>
      <c r="AL149" s="58">
        <v>22679135</v>
      </c>
      <c r="AM149" s="25">
        <v>0</v>
      </c>
      <c r="AN149" s="64"/>
    </row>
    <row r="150" spans="1:40" x14ac:dyDescent="0.2">
      <c r="A150" s="55" t="s">
        <v>301</v>
      </c>
      <c r="B150" s="56" t="s">
        <v>300</v>
      </c>
      <c r="C150" s="24">
        <v>3</v>
      </c>
      <c r="D150" s="24"/>
      <c r="E150" s="57">
        <f t="shared" si="34"/>
        <v>1.438978127872431E-2</v>
      </c>
      <c r="F150" s="58">
        <v>7654242</v>
      </c>
      <c r="G150" s="59">
        <f t="shared" si="35"/>
        <v>1.1866960514983574E-2</v>
      </c>
      <c r="H150" s="73">
        <v>6312298</v>
      </c>
      <c r="I150" s="59">
        <f t="shared" si="36"/>
        <v>1.8843407494518752E-2</v>
      </c>
      <c r="J150" s="58">
        <v>10023224</v>
      </c>
      <c r="K150" s="60">
        <v>63039</v>
      </c>
      <c r="L150" s="61">
        <f t="shared" si="47"/>
        <v>10086263</v>
      </c>
      <c r="M150" s="62">
        <f t="shared" si="37"/>
        <v>6.2892937442084506E-3</v>
      </c>
      <c r="N150" s="63">
        <f t="shared" si="38"/>
        <v>0.67082815421454245</v>
      </c>
      <c r="O150" s="58">
        <v>356828289</v>
      </c>
      <c r="P150" s="60">
        <v>-10336977</v>
      </c>
      <c r="Q150" s="61">
        <f t="shared" si="48"/>
        <v>346491312</v>
      </c>
      <c r="R150" s="62">
        <f t="shared" si="39"/>
        <v>-2.8969051273846733E-2</v>
      </c>
      <c r="S150" s="63">
        <f t="shared" si="40"/>
        <v>3.185013650862864E-2</v>
      </c>
      <c r="T150" s="58">
        <v>16941790</v>
      </c>
      <c r="U150" s="60">
        <v>-174268</v>
      </c>
      <c r="V150" s="61">
        <f t="shared" si="49"/>
        <v>16767522</v>
      </c>
      <c r="W150" s="62">
        <f t="shared" si="41"/>
        <v>-1.0286280257280961E-2</v>
      </c>
      <c r="X150" s="63">
        <f t="shared" si="42"/>
        <v>0.23589933391988921</v>
      </c>
      <c r="Y150" s="58">
        <v>125480058</v>
      </c>
      <c r="Z150" s="60">
        <v>-4798026</v>
      </c>
      <c r="AA150" s="61">
        <f t="shared" si="50"/>
        <v>120682032</v>
      </c>
      <c r="AB150" s="62">
        <f t="shared" si="43"/>
        <v>-3.8237358800073236E-2</v>
      </c>
      <c r="AC150" s="63">
        <f t="shared" si="44"/>
        <v>1.6322226068713117E-2</v>
      </c>
      <c r="AD150" s="58">
        <v>8682152</v>
      </c>
      <c r="AE150" s="63">
        <f t="shared" si="45"/>
        <v>0</v>
      </c>
      <c r="AF150" s="58">
        <v>0</v>
      </c>
      <c r="AG150" s="58">
        <v>531922053</v>
      </c>
      <c r="AH150" s="60">
        <v>-15246232</v>
      </c>
      <c r="AI150" s="61">
        <v>516675821</v>
      </c>
      <c r="AJ150" s="62">
        <f t="shared" si="46"/>
        <v>-2.8662530372659693E-2</v>
      </c>
      <c r="AK150" s="58">
        <v>0</v>
      </c>
      <c r="AL150" s="58">
        <v>37000</v>
      </c>
      <c r="AM150" s="25">
        <v>0</v>
      </c>
      <c r="AN150" s="64"/>
    </row>
    <row r="151" spans="1:40" x14ac:dyDescent="0.2">
      <c r="A151" s="55" t="s">
        <v>303</v>
      </c>
      <c r="B151" s="56" t="s">
        <v>302</v>
      </c>
      <c r="C151" s="24">
        <v>3</v>
      </c>
      <c r="D151" s="24"/>
      <c r="E151" s="57">
        <f t="shared" si="34"/>
        <v>1.9696006804652839E-2</v>
      </c>
      <c r="F151" s="58">
        <v>44260288</v>
      </c>
      <c r="G151" s="59">
        <f t="shared" si="35"/>
        <v>1.3674514344144181E-2</v>
      </c>
      <c r="H151" s="73">
        <v>30728967</v>
      </c>
      <c r="I151" s="59">
        <f t="shared" si="36"/>
        <v>1.6512390523950728E-2</v>
      </c>
      <c r="J151" s="58">
        <v>37106159</v>
      </c>
      <c r="K151" s="60">
        <v>233372</v>
      </c>
      <c r="L151" s="61">
        <f t="shared" si="47"/>
        <v>37339531</v>
      </c>
      <c r="M151" s="62">
        <f t="shared" si="37"/>
        <v>6.289306311655701E-3</v>
      </c>
      <c r="N151" s="63">
        <f t="shared" si="38"/>
        <v>0.70754966555768384</v>
      </c>
      <c r="O151" s="58">
        <v>1589984827</v>
      </c>
      <c r="P151" s="60">
        <v>-41597609</v>
      </c>
      <c r="Q151" s="61">
        <f t="shared" si="48"/>
        <v>1548387218</v>
      </c>
      <c r="R151" s="62">
        <f t="shared" si="39"/>
        <v>-2.6162267899428202E-2</v>
      </c>
      <c r="S151" s="63">
        <f t="shared" si="40"/>
        <v>4.0254348660766513E-2</v>
      </c>
      <c r="T151" s="58">
        <v>90458390</v>
      </c>
      <c r="U151" s="60">
        <v>-1060589</v>
      </c>
      <c r="V151" s="61">
        <f t="shared" si="49"/>
        <v>89397801</v>
      </c>
      <c r="W151" s="62">
        <f t="shared" si="41"/>
        <v>-1.1724606197390866E-2</v>
      </c>
      <c r="X151" s="63">
        <f t="shared" si="42"/>
        <v>0.18910058832030063</v>
      </c>
      <c r="Y151" s="58">
        <v>424941288</v>
      </c>
      <c r="Z151" s="60">
        <v>-13644790</v>
      </c>
      <c r="AA151" s="61">
        <f t="shared" si="50"/>
        <v>411296498</v>
      </c>
      <c r="AB151" s="62">
        <f t="shared" si="43"/>
        <v>-3.2109824075273193E-2</v>
      </c>
      <c r="AC151" s="63">
        <f t="shared" si="44"/>
        <v>1.3212485788501288E-2</v>
      </c>
      <c r="AD151" s="58">
        <v>29690710</v>
      </c>
      <c r="AE151" s="63">
        <f t="shared" si="45"/>
        <v>0</v>
      </c>
      <c r="AF151" s="58">
        <v>0</v>
      </c>
      <c r="AG151" s="58">
        <v>2247170629</v>
      </c>
      <c r="AH151" s="60">
        <v>-56069616</v>
      </c>
      <c r="AI151" s="61">
        <v>2191101013</v>
      </c>
      <c r="AJ151" s="62">
        <f t="shared" si="46"/>
        <v>-2.4951205429803613E-2</v>
      </c>
      <c r="AK151" s="58">
        <v>672500</v>
      </c>
      <c r="AL151" s="58">
        <v>62300</v>
      </c>
      <c r="AM151" s="25">
        <v>0</v>
      </c>
      <c r="AN151" s="64"/>
    </row>
    <row r="152" spans="1:40" x14ac:dyDescent="0.2">
      <c r="A152" s="55" t="s">
        <v>305</v>
      </c>
      <c r="B152" s="56" t="s">
        <v>304</v>
      </c>
      <c r="C152" s="24">
        <v>3</v>
      </c>
      <c r="D152" s="24"/>
      <c r="E152" s="57">
        <f t="shared" si="34"/>
        <v>1.8523438501743403E-2</v>
      </c>
      <c r="F152" s="58">
        <v>18222934</v>
      </c>
      <c r="G152" s="59">
        <f t="shared" si="35"/>
        <v>6.7377602328272208E-3</v>
      </c>
      <c r="H152" s="73">
        <v>6628454</v>
      </c>
      <c r="I152" s="59">
        <f t="shared" si="36"/>
        <v>1.0562055519027462E-2</v>
      </c>
      <c r="J152" s="58">
        <v>10390708</v>
      </c>
      <c r="K152" s="60">
        <v>65350</v>
      </c>
      <c r="L152" s="61">
        <f t="shared" si="47"/>
        <v>10456058</v>
      </c>
      <c r="M152" s="62">
        <f t="shared" si="37"/>
        <v>6.2892730697465468E-3</v>
      </c>
      <c r="N152" s="63">
        <f t="shared" si="38"/>
        <v>0.58040578719853408</v>
      </c>
      <c r="O152" s="58">
        <v>570989903</v>
      </c>
      <c r="P152" s="60">
        <v>-778323</v>
      </c>
      <c r="Q152" s="61">
        <f t="shared" si="48"/>
        <v>570211580</v>
      </c>
      <c r="R152" s="62">
        <f t="shared" si="39"/>
        <v>-1.3631116695946197E-3</v>
      </c>
      <c r="S152" s="63">
        <f t="shared" si="40"/>
        <v>2.1525353365449005E-2</v>
      </c>
      <c r="T152" s="58">
        <v>21176149</v>
      </c>
      <c r="U152" s="60">
        <v>-218311</v>
      </c>
      <c r="V152" s="61">
        <f t="shared" si="49"/>
        <v>20957838</v>
      </c>
      <c r="W152" s="62">
        <f t="shared" si="41"/>
        <v>-1.0309287113535138E-2</v>
      </c>
      <c r="X152" s="63">
        <f t="shared" si="42"/>
        <v>0.33825961913787933</v>
      </c>
      <c r="Y152" s="58">
        <v>332772056</v>
      </c>
      <c r="Z152" s="60">
        <v>-3961327</v>
      </c>
      <c r="AA152" s="61">
        <f t="shared" si="50"/>
        <v>328810729</v>
      </c>
      <c r="AB152" s="62">
        <f t="shared" si="43"/>
        <v>-1.1904025378861739E-2</v>
      </c>
      <c r="AC152" s="63">
        <f t="shared" si="44"/>
        <v>2.3985986044539498E-2</v>
      </c>
      <c r="AD152" s="58">
        <v>23596863</v>
      </c>
      <c r="AE152" s="63">
        <f t="shared" si="45"/>
        <v>0</v>
      </c>
      <c r="AF152" s="58">
        <v>0</v>
      </c>
      <c r="AG152" s="58">
        <v>983777067</v>
      </c>
      <c r="AH152" s="60">
        <v>-4892611</v>
      </c>
      <c r="AI152" s="61">
        <v>978884456</v>
      </c>
      <c r="AJ152" s="62">
        <f t="shared" si="46"/>
        <v>-4.9732923892197214E-3</v>
      </c>
      <c r="AK152" s="58">
        <v>0</v>
      </c>
      <c r="AL152" s="58">
        <v>0</v>
      </c>
      <c r="AM152" s="25">
        <v>0</v>
      </c>
      <c r="AN152" s="64"/>
    </row>
    <row r="153" spans="1:40" x14ac:dyDescent="0.2">
      <c r="A153" s="55" t="s">
        <v>307</v>
      </c>
      <c r="B153" s="56" t="s">
        <v>306</v>
      </c>
      <c r="C153" s="24">
        <v>3</v>
      </c>
      <c r="D153" s="24"/>
      <c r="E153" s="57">
        <f t="shared" si="34"/>
        <v>2.2532662816475167E-2</v>
      </c>
      <c r="F153" s="58">
        <v>66140739</v>
      </c>
      <c r="G153" s="59">
        <f t="shared" si="35"/>
        <v>2.2231473570059963E-2</v>
      </c>
      <c r="H153" s="73">
        <v>65256650</v>
      </c>
      <c r="I153" s="59">
        <f t="shared" si="36"/>
        <v>0.10112256403744438</v>
      </c>
      <c r="J153" s="58">
        <v>296827817</v>
      </c>
      <c r="K153" s="60">
        <v>1866842</v>
      </c>
      <c r="L153" s="61">
        <f t="shared" si="47"/>
        <v>298694659</v>
      </c>
      <c r="M153" s="62">
        <f t="shared" si="37"/>
        <v>6.2893094685933697E-3</v>
      </c>
      <c r="N153" s="63">
        <f t="shared" si="38"/>
        <v>0.57837253397452715</v>
      </c>
      <c r="O153" s="58">
        <v>1697712655</v>
      </c>
      <c r="P153" s="60">
        <v>17867189</v>
      </c>
      <c r="Q153" s="61">
        <f t="shared" si="48"/>
        <v>1715579844</v>
      </c>
      <c r="R153" s="62">
        <f t="shared" si="39"/>
        <v>1.0524271552891264E-2</v>
      </c>
      <c r="S153" s="63">
        <f t="shared" si="40"/>
        <v>0.21850260196644883</v>
      </c>
      <c r="T153" s="58">
        <v>641376640</v>
      </c>
      <c r="U153" s="60">
        <v>0</v>
      </c>
      <c r="V153" s="61">
        <f t="shared" si="49"/>
        <v>641376640</v>
      </c>
      <c r="W153" s="62">
        <f t="shared" si="41"/>
        <v>0</v>
      </c>
      <c r="X153" s="63">
        <f t="shared" si="42"/>
        <v>5.4081981977531078E-2</v>
      </c>
      <c r="Y153" s="58">
        <v>158748315</v>
      </c>
      <c r="Z153" s="60">
        <v>4535666</v>
      </c>
      <c r="AA153" s="61">
        <f t="shared" si="50"/>
        <v>163283981</v>
      </c>
      <c r="AB153" s="62">
        <f t="shared" si="43"/>
        <v>2.8571427671531507E-2</v>
      </c>
      <c r="AC153" s="63">
        <f t="shared" si="44"/>
        <v>3.1561816575134691E-3</v>
      </c>
      <c r="AD153" s="58">
        <v>9264426</v>
      </c>
      <c r="AE153" s="63">
        <f t="shared" si="45"/>
        <v>0</v>
      </c>
      <c r="AF153" s="58">
        <v>0</v>
      </c>
      <c r="AG153" s="58">
        <v>2935327242</v>
      </c>
      <c r="AH153" s="60">
        <v>24269697</v>
      </c>
      <c r="AI153" s="61">
        <v>2959596939</v>
      </c>
      <c r="AJ153" s="62">
        <f t="shared" si="46"/>
        <v>8.268140142174989E-3</v>
      </c>
      <c r="AK153" s="58">
        <v>330366</v>
      </c>
      <c r="AL153" s="58">
        <v>6726945</v>
      </c>
      <c r="AM153" s="25">
        <v>0</v>
      </c>
      <c r="AN153" s="64"/>
    </row>
    <row r="154" spans="1:40" x14ac:dyDescent="0.2">
      <c r="A154" s="55" t="s">
        <v>309</v>
      </c>
      <c r="B154" s="56" t="s">
        <v>308</v>
      </c>
      <c r="C154" s="24">
        <v>3</v>
      </c>
      <c r="D154" s="24"/>
      <c r="E154" s="57">
        <f t="shared" si="34"/>
        <v>1.0036675540743429E-2</v>
      </c>
      <c r="F154" s="58">
        <v>3689485</v>
      </c>
      <c r="G154" s="59">
        <f t="shared" si="35"/>
        <v>2.68725157154793E-2</v>
      </c>
      <c r="H154" s="73">
        <v>9878345</v>
      </c>
      <c r="I154" s="59">
        <f t="shared" si="36"/>
        <v>0.1560400686935228</v>
      </c>
      <c r="J154" s="58">
        <v>57360377</v>
      </c>
      <c r="K154" s="60">
        <v>360757</v>
      </c>
      <c r="L154" s="61">
        <f t="shared" si="47"/>
        <v>57721134</v>
      </c>
      <c r="M154" s="62">
        <f t="shared" si="37"/>
        <v>6.2893066410633948E-3</v>
      </c>
      <c r="N154" s="63">
        <f t="shared" si="38"/>
        <v>0.29605432646185009</v>
      </c>
      <c r="O154" s="58">
        <v>108829661</v>
      </c>
      <c r="P154" s="60">
        <v>1145576</v>
      </c>
      <c r="Q154" s="61">
        <f t="shared" si="48"/>
        <v>109975237</v>
      </c>
      <c r="R154" s="62">
        <f t="shared" si="39"/>
        <v>1.0526321496122275E-2</v>
      </c>
      <c r="S154" s="63">
        <f t="shared" si="40"/>
        <v>5.6136079494993676E-3</v>
      </c>
      <c r="T154" s="58">
        <v>2063564</v>
      </c>
      <c r="U154" s="60">
        <v>0</v>
      </c>
      <c r="V154" s="61">
        <f t="shared" si="49"/>
        <v>2063564</v>
      </c>
      <c r="W154" s="62">
        <f t="shared" si="41"/>
        <v>0</v>
      </c>
      <c r="X154" s="63">
        <f t="shared" si="42"/>
        <v>0.49208335805901099</v>
      </c>
      <c r="Y154" s="58">
        <v>180889993</v>
      </c>
      <c r="Z154" s="60">
        <v>5168286</v>
      </c>
      <c r="AA154" s="61">
        <f t="shared" si="50"/>
        <v>186058279</v>
      </c>
      <c r="AB154" s="62">
        <f t="shared" si="43"/>
        <v>2.8571431256564868E-2</v>
      </c>
      <c r="AC154" s="63">
        <f t="shared" si="44"/>
        <v>1.3299053129732705E-2</v>
      </c>
      <c r="AD154" s="58">
        <v>4888736</v>
      </c>
      <c r="AE154" s="63">
        <f t="shared" si="45"/>
        <v>3.9445016131188964E-7</v>
      </c>
      <c r="AF154" s="58">
        <v>145</v>
      </c>
      <c r="AG154" s="58">
        <v>367600306</v>
      </c>
      <c r="AH154" s="60">
        <v>6674619</v>
      </c>
      <c r="AI154" s="61">
        <v>374274925</v>
      </c>
      <c r="AJ154" s="62">
        <f t="shared" si="46"/>
        <v>1.8157272698244162E-2</v>
      </c>
      <c r="AK154" s="58">
        <v>0</v>
      </c>
      <c r="AL154" s="58">
        <v>0</v>
      </c>
      <c r="AM154" s="25">
        <v>0</v>
      </c>
      <c r="AN154" s="64"/>
    </row>
    <row r="155" spans="1:40" x14ac:dyDescent="0.2">
      <c r="A155" s="55" t="s">
        <v>311</v>
      </c>
      <c r="B155" s="56" t="s">
        <v>310</v>
      </c>
      <c r="C155" s="24">
        <v>3</v>
      </c>
      <c r="D155" s="24"/>
      <c r="E155" s="57">
        <f t="shared" si="34"/>
        <v>1.6229791431118579E-2</v>
      </c>
      <c r="F155" s="58">
        <v>5402510</v>
      </c>
      <c r="G155" s="59">
        <f t="shared" si="35"/>
        <v>2.701170633687992E-2</v>
      </c>
      <c r="H155" s="73">
        <v>8991552</v>
      </c>
      <c r="I155" s="59">
        <f t="shared" si="36"/>
        <v>0.16471825314474345</v>
      </c>
      <c r="J155" s="58">
        <v>54830773</v>
      </c>
      <c r="K155" s="60">
        <v>344848</v>
      </c>
      <c r="L155" s="61">
        <f t="shared" si="47"/>
        <v>55175621</v>
      </c>
      <c r="M155" s="62">
        <f t="shared" si="37"/>
        <v>6.289314943635757E-3</v>
      </c>
      <c r="N155" s="63">
        <f t="shared" si="38"/>
        <v>0.20872133753541708</v>
      </c>
      <c r="O155" s="58">
        <v>69478349</v>
      </c>
      <c r="P155" s="60">
        <v>731351</v>
      </c>
      <c r="Q155" s="61">
        <f t="shared" si="48"/>
        <v>70209700</v>
      </c>
      <c r="R155" s="62">
        <f t="shared" si="39"/>
        <v>1.0526315183453769E-2</v>
      </c>
      <c r="S155" s="63">
        <f t="shared" si="40"/>
        <v>3.7046394316300009E-3</v>
      </c>
      <c r="T155" s="58">
        <v>1233186</v>
      </c>
      <c r="U155" s="60">
        <v>0</v>
      </c>
      <c r="V155" s="61">
        <f t="shared" si="49"/>
        <v>1233186</v>
      </c>
      <c r="W155" s="62">
        <f t="shared" si="41"/>
        <v>0</v>
      </c>
      <c r="X155" s="63">
        <f t="shared" si="42"/>
        <v>0.56336480970758729</v>
      </c>
      <c r="Y155" s="58">
        <v>187530692</v>
      </c>
      <c r="Z155" s="60">
        <v>5358020</v>
      </c>
      <c r="AA155" s="61">
        <f t="shared" si="50"/>
        <v>192888712</v>
      </c>
      <c r="AB155" s="62">
        <f t="shared" si="43"/>
        <v>2.8571429790276676E-2</v>
      </c>
      <c r="AC155" s="63">
        <f t="shared" si="44"/>
        <v>1.6248801506097824E-2</v>
      </c>
      <c r="AD155" s="58">
        <v>5408838</v>
      </c>
      <c r="AE155" s="63">
        <f t="shared" si="45"/>
        <v>6.6090652582708548E-7</v>
      </c>
      <c r="AF155" s="58">
        <v>220</v>
      </c>
      <c r="AG155" s="58">
        <v>332876120</v>
      </c>
      <c r="AH155" s="60">
        <v>6434219</v>
      </c>
      <c r="AI155" s="61">
        <v>339310339</v>
      </c>
      <c r="AJ155" s="62">
        <f t="shared" si="46"/>
        <v>1.9329169662275564E-2</v>
      </c>
      <c r="AK155" s="58">
        <v>0</v>
      </c>
      <c r="AL155" s="58">
        <v>0</v>
      </c>
      <c r="AM155" s="25">
        <v>0</v>
      </c>
      <c r="AN155" s="64"/>
    </row>
    <row r="156" spans="1:40" x14ac:dyDescent="0.2">
      <c r="A156" s="55" t="s">
        <v>313</v>
      </c>
      <c r="B156" s="56" t="s">
        <v>312</v>
      </c>
      <c r="C156" s="24">
        <v>3</v>
      </c>
      <c r="D156" s="24"/>
      <c r="E156" s="57">
        <f t="shared" si="34"/>
        <v>4.0636587778462775E-2</v>
      </c>
      <c r="F156" s="58">
        <v>25542594</v>
      </c>
      <c r="G156" s="59">
        <f t="shared" si="35"/>
        <v>1.6895909527616205E-2</v>
      </c>
      <c r="H156" s="73">
        <v>10620118</v>
      </c>
      <c r="I156" s="59">
        <f t="shared" si="36"/>
        <v>0.12567007486042503</v>
      </c>
      <c r="J156" s="58">
        <v>78991369</v>
      </c>
      <c r="K156" s="60">
        <v>496801</v>
      </c>
      <c r="L156" s="61">
        <f t="shared" si="47"/>
        <v>79488170</v>
      </c>
      <c r="M156" s="62">
        <f t="shared" si="37"/>
        <v>6.289307379898682E-3</v>
      </c>
      <c r="N156" s="63">
        <f t="shared" si="38"/>
        <v>0.28270545993968199</v>
      </c>
      <c r="O156" s="58">
        <v>177697764</v>
      </c>
      <c r="P156" s="60">
        <v>1870504</v>
      </c>
      <c r="Q156" s="61">
        <f t="shared" si="48"/>
        <v>179568268</v>
      </c>
      <c r="R156" s="62">
        <f t="shared" si="39"/>
        <v>1.052632266098745E-2</v>
      </c>
      <c r="S156" s="63">
        <f t="shared" si="40"/>
        <v>2.1151348429897278E-2</v>
      </c>
      <c r="T156" s="58">
        <v>13294923</v>
      </c>
      <c r="U156" s="60">
        <v>0</v>
      </c>
      <c r="V156" s="61">
        <f t="shared" si="49"/>
        <v>13294923</v>
      </c>
      <c r="W156" s="62">
        <f t="shared" si="41"/>
        <v>0</v>
      </c>
      <c r="X156" s="63">
        <f t="shared" si="42"/>
        <v>0.49399610685023743</v>
      </c>
      <c r="Y156" s="58">
        <v>310506927</v>
      </c>
      <c r="Z156" s="60">
        <v>8871627</v>
      </c>
      <c r="AA156" s="61">
        <f t="shared" si="50"/>
        <v>319378554</v>
      </c>
      <c r="AB156" s="62">
        <f t="shared" si="43"/>
        <v>2.8571430227706321E-2</v>
      </c>
      <c r="AC156" s="63">
        <f t="shared" si="44"/>
        <v>1.8942794404682949E-2</v>
      </c>
      <c r="AD156" s="58">
        <v>11906711</v>
      </c>
      <c r="AE156" s="63">
        <f t="shared" si="45"/>
        <v>1.7182089963431199E-6</v>
      </c>
      <c r="AF156" s="58">
        <v>1080</v>
      </c>
      <c r="AG156" s="58">
        <v>628561486</v>
      </c>
      <c r="AH156" s="60">
        <v>11238932</v>
      </c>
      <c r="AI156" s="61">
        <v>639800418</v>
      </c>
      <c r="AJ156" s="62">
        <f t="shared" si="46"/>
        <v>1.7880401918230159E-2</v>
      </c>
      <c r="AK156" s="58">
        <v>0</v>
      </c>
      <c r="AL156" s="58">
        <v>0</v>
      </c>
      <c r="AM156" s="25">
        <v>0</v>
      </c>
      <c r="AN156" s="64"/>
    </row>
    <row r="157" spans="1:40" x14ac:dyDescent="0.2">
      <c r="A157" s="55" t="s">
        <v>315</v>
      </c>
      <c r="B157" s="56" t="s">
        <v>314</v>
      </c>
      <c r="C157" s="24">
        <v>3</v>
      </c>
      <c r="D157" s="24"/>
      <c r="E157" s="57">
        <f t="shared" si="34"/>
        <v>3.889819574853666E-2</v>
      </c>
      <c r="F157" s="58">
        <v>17939331</v>
      </c>
      <c r="G157" s="59">
        <f t="shared" si="35"/>
        <v>2.544383585795941E-2</v>
      </c>
      <c r="H157" s="73">
        <v>11734359</v>
      </c>
      <c r="I157" s="59">
        <f t="shared" si="36"/>
        <v>0.12506741304376523</v>
      </c>
      <c r="J157" s="58">
        <v>57679429</v>
      </c>
      <c r="K157" s="60">
        <v>362764</v>
      </c>
      <c r="L157" s="61">
        <f t="shared" si="47"/>
        <v>58042193</v>
      </c>
      <c r="M157" s="62">
        <f t="shared" si="37"/>
        <v>6.2893133009343767E-3</v>
      </c>
      <c r="N157" s="63">
        <f t="shared" si="38"/>
        <v>0.23960826304119534</v>
      </c>
      <c r="O157" s="58">
        <v>110504147</v>
      </c>
      <c r="P157" s="60">
        <v>1163202</v>
      </c>
      <c r="Q157" s="61">
        <f t="shared" si="48"/>
        <v>111667349</v>
      </c>
      <c r="R157" s="62">
        <f t="shared" si="39"/>
        <v>1.0526319885533346E-2</v>
      </c>
      <c r="S157" s="63">
        <f t="shared" si="40"/>
        <v>2.9312271252082387E-2</v>
      </c>
      <c r="T157" s="58">
        <v>13518430</v>
      </c>
      <c r="U157" s="60">
        <v>0</v>
      </c>
      <c r="V157" s="61">
        <f t="shared" si="49"/>
        <v>13518430</v>
      </c>
      <c r="W157" s="62">
        <f t="shared" si="41"/>
        <v>0</v>
      </c>
      <c r="X157" s="63">
        <f t="shared" si="42"/>
        <v>0.52582189098284338</v>
      </c>
      <c r="Y157" s="58">
        <v>242502069</v>
      </c>
      <c r="Z157" s="60">
        <v>6928631</v>
      </c>
      <c r="AA157" s="61">
        <f t="shared" si="50"/>
        <v>249430700</v>
      </c>
      <c r="AB157" s="62">
        <f t="shared" si="43"/>
        <v>2.8571430456537671E-2</v>
      </c>
      <c r="AC157" s="63">
        <f t="shared" si="44"/>
        <v>1.5848130073617558E-2</v>
      </c>
      <c r="AD157" s="58">
        <v>7308947</v>
      </c>
      <c r="AE157" s="63">
        <f t="shared" si="45"/>
        <v>0</v>
      </c>
      <c r="AF157" s="58">
        <v>0</v>
      </c>
      <c r="AG157" s="58">
        <v>461186712</v>
      </c>
      <c r="AH157" s="60">
        <v>8454597</v>
      </c>
      <c r="AI157" s="61">
        <v>469641309</v>
      </c>
      <c r="AJ157" s="62">
        <f t="shared" si="46"/>
        <v>1.8332264959099689E-2</v>
      </c>
      <c r="AK157" s="58">
        <v>0</v>
      </c>
      <c r="AL157" s="58">
        <v>10490</v>
      </c>
      <c r="AM157" s="25">
        <v>0</v>
      </c>
      <c r="AN157" s="64"/>
    </row>
    <row r="158" spans="1:40" x14ac:dyDescent="0.2">
      <c r="A158" s="55" t="s">
        <v>317</v>
      </c>
      <c r="B158" s="56" t="s">
        <v>316</v>
      </c>
      <c r="C158" s="24">
        <v>3</v>
      </c>
      <c r="D158" s="24"/>
      <c r="E158" s="57">
        <f t="shared" si="34"/>
        <v>6.7500715502739284E-2</v>
      </c>
      <c r="F158" s="58">
        <v>37290111</v>
      </c>
      <c r="G158" s="59">
        <f t="shared" si="35"/>
        <v>4.1310179159235856E-2</v>
      </c>
      <c r="H158" s="73">
        <v>22821405</v>
      </c>
      <c r="I158" s="59">
        <f t="shared" si="36"/>
        <v>5.0590504330628649E-3</v>
      </c>
      <c r="J158" s="58">
        <v>2794823</v>
      </c>
      <c r="K158" s="60">
        <v>17577</v>
      </c>
      <c r="L158" s="61">
        <f t="shared" si="47"/>
        <v>2812400</v>
      </c>
      <c r="M158" s="62">
        <f t="shared" si="37"/>
        <v>6.2891281487235506E-3</v>
      </c>
      <c r="N158" s="63">
        <f t="shared" si="38"/>
        <v>7.9002614930835421E-2</v>
      </c>
      <c r="O158" s="58">
        <v>43644223</v>
      </c>
      <c r="P158" s="60">
        <v>384477</v>
      </c>
      <c r="Q158" s="61">
        <f t="shared" si="48"/>
        <v>44028700</v>
      </c>
      <c r="R158" s="62">
        <f t="shared" si="39"/>
        <v>8.8093445952743855E-3</v>
      </c>
      <c r="S158" s="63">
        <f t="shared" si="40"/>
        <v>4.4458373110562353E-2</v>
      </c>
      <c r="T158" s="58">
        <v>24560594</v>
      </c>
      <c r="U158" s="60">
        <v>0</v>
      </c>
      <c r="V158" s="61">
        <f t="shared" si="49"/>
        <v>24560594</v>
      </c>
      <c r="W158" s="62">
        <f t="shared" si="41"/>
        <v>0</v>
      </c>
      <c r="X158" s="63">
        <f t="shared" si="42"/>
        <v>0.72909088067812755</v>
      </c>
      <c r="Y158" s="58">
        <v>402779136</v>
      </c>
      <c r="Z158" s="60">
        <v>10277172</v>
      </c>
      <c r="AA158" s="61">
        <f t="shared" si="50"/>
        <v>413056308</v>
      </c>
      <c r="AB158" s="62">
        <f t="shared" si="43"/>
        <v>2.5515651337014635E-2</v>
      </c>
      <c r="AC158" s="63">
        <f t="shared" si="44"/>
        <v>3.3570954633928701E-2</v>
      </c>
      <c r="AD158" s="58">
        <v>18545946</v>
      </c>
      <c r="AE158" s="63">
        <f t="shared" si="45"/>
        <v>7.231551507943847E-6</v>
      </c>
      <c r="AF158" s="58">
        <v>3995</v>
      </c>
      <c r="AG158" s="58">
        <v>552440233</v>
      </c>
      <c r="AH158" s="60">
        <v>10679226</v>
      </c>
      <c r="AI158" s="61">
        <v>563119459</v>
      </c>
      <c r="AJ158" s="62">
        <f t="shared" si="46"/>
        <v>1.933100697971793E-2</v>
      </c>
      <c r="AK158" s="58">
        <v>0</v>
      </c>
      <c r="AL158" s="58">
        <v>0</v>
      </c>
      <c r="AM158" s="25">
        <v>0</v>
      </c>
      <c r="AN158" s="64"/>
    </row>
    <row r="159" spans="1:40" x14ac:dyDescent="0.2">
      <c r="A159" s="55" t="s">
        <v>319</v>
      </c>
      <c r="B159" s="56" t="s">
        <v>318</v>
      </c>
      <c r="C159" s="24">
        <v>3</v>
      </c>
      <c r="D159" s="24"/>
      <c r="E159" s="57">
        <f t="shared" si="34"/>
        <v>4.026276674004603E-2</v>
      </c>
      <c r="F159" s="58">
        <v>16775604</v>
      </c>
      <c r="G159" s="59">
        <f t="shared" si="35"/>
        <v>6.2561670617467908E-3</v>
      </c>
      <c r="H159" s="73">
        <v>2606651</v>
      </c>
      <c r="I159" s="59">
        <f t="shared" si="36"/>
        <v>1.0946398096088757E-3</v>
      </c>
      <c r="J159" s="58">
        <v>456085</v>
      </c>
      <c r="K159" s="60">
        <v>2868</v>
      </c>
      <c r="L159" s="61">
        <f t="shared" si="47"/>
        <v>458953</v>
      </c>
      <c r="M159" s="62">
        <f t="shared" si="37"/>
        <v>6.2883015227424713E-3</v>
      </c>
      <c r="N159" s="63">
        <f t="shared" si="38"/>
        <v>0.10563740137969377</v>
      </c>
      <c r="O159" s="58">
        <v>44014144</v>
      </c>
      <c r="P159" s="60">
        <v>1043066</v>
      </c>
      <c r="Q159" s="61">
        <f t="shared" si="48"/>
        <v>45057210</v>
      </c>
      <c r="R159" s="62">
        <f t="shared" si="39"/>
        <v>2.3698427487309534E-2</v>
      </c>
      <c r="S159" s="63">
        <f t="shared" si="40"/>
        <v>7.8910165435587994E-3</v>
      </c>
      <c r="T159" s="58">
        <v>3287816</v>
      </c>
      <c r="U159" s="60">
        <v>0</v>
      </c>
      <c r="V159" s="61">
        <f t="shared" si="49"/>
        <v>3287816</v>
      </c>
      <c r="W159" s="62">
        <f t="shared" si="41"/>
        <v>0</v>
      </c>
      <c r="X159" s="63">
        <f t="shared" si="42"/>
        <v>0.81736917908837703</v>
      </c>
      <c r="Y159" s="58">
        <v>340559350</v>
      </c>
      <c r="Z159" s="60">
        <v>2521025</v>
      </c>
      <c r="AA159" s="61">
        <f t="shared" si="50"/>
        <v>343080375</v>
      </c>
      <c r="AB159" s="62">
        <f t="shared" si="43"/>
        <v>7.40260104442882E-3</v>
      </c>
      <c r="AC159" s="63">
        <f t="shared" si="44"/>
        <v>2.1488829376968707E-2</v>
      </c>
      <c r="AD159" s="58">
        <v>8953386</v>
      </c>
      <c r="AE159" s="63">
        <f t="shared" si="45"/>
        <v>0</v>
      </c>
      <c r="AF159" s="58">
        <v>0</v>
      </c>
      <c r="AG159" s="58">
        <v>416653036</v>
      </c>
      <c r="AH159" s="60">
        <v>3566959</v>
      </c>
      <c r="AI159" s="61">
        <v>420219995</v>
      </c>
      <c r="AJ159" s="62">
        <f t="shared" si="46"/>
        <v>8.5609816605296506E-3</v>
      </c>
      <c r="AK159" s="58">
        <v>0</v>
      </c>
      <c r="AL159" s="58">
        <v>0</v>
      </c>
      <c r="AM159" s="25">
        <v>0</v>
      </c>
      <c r="AN159" s="64"/>
    </row>
    <row r="160" spans="1:40" x14ac:dyDescent="0.2">
      <c r="A160" s="55" t="s">
        <v>321</v>
      </c>
      <c r="B160" s="56" t="s">
        <v>320</v>
      </c>
      <c r="C160" s="24">
        <v>3</v>
      </c>
      <c r="D160" s="24"/>
      <c r="E160" s="57">
        <f t="shared" si="34"/>
        <v>1.8946036893820267E-2</v>
      </c>
      <c r="F160" s="58">
        <v>6880030</v>
      </c>
      <c r="G160" s="59">
        <f t="shared" si="35"/>
        <v>4.7516838864003442E-3</v>
      </c>
      <c r="H160" s="73">
        <v>1725518</v>
      </c>
      <c r="I160" s="59">
        <f t="shared" si="36"/>
        <v>2.4907596202475128E-4</v>
      </c>
      <c r="J160" s="58">
        <v>90449</v>
      </c>
      <c r="K160" s="60">
        <v>568</v>
      </c>
      <c r="L160" s="61">
        <f t="shared" si="47"/>
        <v>91017</v>
      </c>
      <c r="M160" s="62">
        <f t="shared" si="37"/>
        <v>6.2797819765834893E-3</v>
      </c>
      <c r="N160" s="63">
        <f t="shared" si="38"/>
        <v>0.21846250805209941</v>
      </c>
      <c r="O160" s="58">
        <v>79332085</v>
      </c>
      <c r="P160" s="60">
        <v>0</v>
      </c>
      <c r="Q160" s="61">
        <f t="shared" si="48"/>
        <v>79332085</v>
      </c>
      <c r="R160" s="62">
        <f t="shared" si="39"/>
        <v>0</v>
      </c>
      <c r="S160" s="63">
        <f t="shared" si="40"/>
        <v>7.3812804509745152E-3</v>
      </c>
      <c r="T160" s="58">
        <v>2680425</v>
      </c>
      <c r="U160" s="60">
        <v>0</v>
      </c>
      <c r="V160" s="61">
        <f t="shared" si="49"/>
        <v>2680425</v>
      </c>
      <c r="W160" s="62">
        <f t="shared" si="41"/>
        <v>0</v>
      </c>
      <c r="X160" s="63">
        <f t="shared" si="42"/>
        <v>0.72440412178708358</v>
      </c>
      <c r="Y160" s="58">
        <v>263058819</v>
      </c>
      <c r="Z160" s="60">
        <v>-123902</v>
      </c>
      <c r="AA160" s="61">
        <f t="shared" si="50"/>
        <v>262934917</v>
      </c>
      <c r="AB160" s="62">
        <f t="shared" si="43"/>
        <v>-4.7100492760898465E-4</v>
      </c>
      <c r="AC160" s="63">
        <f t="shared" si="44"/>
        <v>2.580529296759718E-2</v>
      </c>
      <c r="AD160" s="58">
        <v>9370888</v>
      </c>
      <c r="AE160" s="63">
        <f t="shared" si="45"/>
        <v>0</v>
      </c>
      <c r="AF160" s="58">
        <v>0</v>
      </c>
      <c r="AG160" s="58">
        <v>363138214</v>
      </c>
      <c r="AH160" s="60">
        <v>-123334</v>
      </c>
      <c r="AI160" s="61">
        <v>363014880</v>
      </c>
      <c r="AJ160" s="62">
        <f t="shared" si="46"/>
        <v>-3.3963376820485215E-4</v>
      </c>
      <c r="AK160" s="58">
        <v>0</v>
      </c>
      <c r="AL160" s="58">
        <v>0</v>
      </c>
      <c r="AM160" s="25">
        <v>0</v>
      </c>
      <c r="AN160" s="64"/>
    </row>
    <row r="161" spans="1:40" x14ac:dyDescent="0.2">
      <c r="A161" s="55" t="s">
        <v>323</v>
      </c>
      <c r="B161" s="56" t="s">
        <v>322</v>
      </c>
      <c r="C161" s="24">
        <v>3</v>
      </c>
      <c r="D161" s="24"/>
      <c r="E161" s="57">
        <f t="shared" si="34"/>
        <v>5.422012534630323E-2</v>
      </c>
      <c r="F161" s="58">
        <v>50105199</v>
      </c>
      <c r="G161" s="59">
        <f t="shared" si="35"/>
        <v>4.1875539027118967E-3</v>
      </c>
      <c r="H161" s="73">
        <v>3869748</v>
      </c>
      <c r="I161" s="59">
        <f t="shared" si="36"/>
        <v>1.33384279091568E-2</v>
      </c>
      <c r="J161" s="58">
        <v>12326135</v>
      </c>
      <c r="K161" s="60">
        <v>77523</v>
      </c>
      <c r="L161" s="61">
        <f t="shared" si="47"/>
        <v>12403658</v>
      </c>
      <c r="M161" s="62">
        <f t="shared" si="37"/>
        <v>6.2893194014182058E-3</v>
      </c>
      <c r="N161" s="63">
        <f t="shared" si="38"/>
        <v>0.17112820795227582</v>
      </c>
      <c r="O161" s="58">
        <v>158140780</v>
      </c>
      <c r="P161" s="60">
        <v>1531981</v>
      </c>
      <c r="Q161" s="61">
        <f t="shared" si="48"/>
        <v>159672761</v>
      </c>
      <c r="R161" s="62">
        <f t="shared" si="39"/>
        <v>9.6874506373371885E-3</v>
      </c>
      <c r="S161" s="63">
        <f t="shared" si="40"/>
        <v>3.4848568352520815E-2</v>
      </c>
      <c r="T161" s="58">
        <v>32203807</v>
      </c>
      <c r="U161" s="60">
        <v>-856</v>
      </c>
      <c r="V161" s="61">
        <f t="shared" si="49"/>
        <v>32202951</v>
      </c>
      <c r="W161" s="62">
        <f t="shared" si="41"/>
        <v>-2.6580708299487699E-5</v>
      </c>
      <c r="X161" s="63">
        <f t="shared" si="42"/>
        <v>0.68885845939295587</v>
      </c>
      <c r="Y161" s="58">
        <v>636578945</v>
      </c>
      <c r="Z161" s="60">
        <v>-24549090</v>
      </c>
      <c r="AA161" s="61">
        <f t="shared" si="50"/>
        <v>612029855</v>
      </c>
      <c r="AB161" s="62">
        <f t="shared" si="43"/>
        <v>-3.8564093570515434E-2</v>
      </c>
      <c r="AC161" s="63">
        <f t="shared" si="44"/>
        <v>3.3418657144075617E-2</v>
      </c>
      <c r="AD161" s="58">
        <v>30882416</v>
      </c>
      <c r="AE161" s="63">
        <f t="shared" si="45"/>
        <v>0</v>
      </c>
      <c r="AF161" s="58">
        <v>0</v>
      </c>
      <c r="AG161" s="58">
        <v>924107030</v>
      </c>
      <c r="AH161" s="60">
        <v>-22940442</v>
      </c>
      <c r="AI161" s="61">
        <v>901166588</v>
      </c>
      <c r="AJ161" s="62">
        <f t="shared" si="46"/>
        <v>-2.4824442683873967E-2</v>
      </c>
      <c r="AK161" s="58">
        <v>0</v>
      </c>
      <c r="AL161" s="58">
        <v>29101</v>
      </c>
      <c r="AM161" s="25">
        <v>0</v>
      </c>
      <c r="AN161" s="64"/>
    </row>
    <row r="162" spans="1:40" x14ac:dyDescent="0.2">
      <c r="A162" s="55" t="s">
        <v>325</v>
      </c>
      <c r="B162" s="56" t="s">
        <v>324</v>
      </c>
      <c r="C162" s="24">
        <v>3</v>
      </c>
      <c r="D162" s="24"/>
      <c r="E162" s="57">
        <f t="shared" si="34"/>
        <v>7.1281340070894483E-2</v>
      </c>
      <c r="F162" s="58">
        <v>240597013</v>
      </c>
      <c r="G162" s="59">
        <f t="shared" si="35"/>
        <v>1.2920943781138915E-2</v>
      </c>
      <c r="H162" s="73">
        <v>43612262</v>
      </c>
      <c r="I162" s="59">
        <f t="shared" si="36"/>
        <v>5.7041354860433349E-3</v>
      </c>
      <c r="J162" s="58">
        <v>19253257</v>
      </c>
      <c r="K162" s="60">
        <v>121090</v>
      </c>
      <c r="L162" s="61">
        <f t="shared" si="47"/>
        <v>19374347</v>
      </c>
      <c r="M162" s="62">
        <f t="shared" si="37"/>
        <v>6.2893254891886602E-3</v>
      </c>
      <c r="N162" s="63">
        <f t="shared" si="38"/>
        <v>0.59343656161679947</v>
      </c>
      <c r="O162" s="58">
        <v>2003035633</v>
      </c>
      <c r="P162" s="60">
        <v>15446465</v>
      </c>
      <c r="Q162" s="61">
        <f t="shared" si="48"/>
        <v>2018482098</v>
      </c>
      <c r="R162" s="62">
        <f t="shared" si="39"/>
        <v>7.711527815840908E-3</v>
      </c>
      <c r="S162" s="63">
        <f t="shared" si="40"/>
        <v>0.23400066267108682</v>
      </c>
      <c r="T162" s="58">
        <v>789826067</v>
      </c>
      <c r="U162" s="60">
        <v>-90933</v>
      </c>
      <c r="V162" s="61">
        <f t="shared" si="49"/>
        <v>789735134</v>
      </c>
      <c r="W162" s="62">
        <f t="shared" si="41"/>
        <v>-1.1513041136435422E-4</v>
      </c>
      <c r="X162" s="63">
        <f t="shared" si="42"/>
        <v>7.7499077616599965E-2</v>
      </c>
      <c r="Y162" s="58">
        <v>261583839</v>
      </c>
      <c r="Z162" s="60">
        <v>-7709053</v>
      </c>
      <c r="AA162" s="61">
        <f t="shared" si="50"/>
        <v>253874786</v>
      </c>
      <c r="AB162" s="62">
        <f t="shared" si="43"/>
        <v>-2.9470677659104161E-2</v>
      </c>
      <c r="AC162" s="63">
        <f t="shared" si="44"/>
        <v>5.1572787574370744E-3</v>
      </c>
      <c r="AD162" s="58">
        <v>17407443</v>
      </c>
      <c r="AE162" s="63">
        <f t="shared" si="45"/>
        <v>0</v>
      </c>
      <c r="AF162" s="58">
        <v>0</v>
      </c>
      <c r="AG162" s="58">
        <v>3375315514</v>
      </c>
      <c r="AH162" s="60">
        <v>7767569</v>
      </c>
      <c r="AI162" s="61">
        <v>3383083083</v>
      </c>
      <c r="AJ162" s="62">
        <f t="shared" si="46"/>
        <v>2.3012867886815277E-3</v>
      </c>
      <c r="AK162" s="58">
        <v>4530517</v>
      </c>
      <c r="AL162" s="58">
        <v>5646194</v>
      </c>
      <c r="AM162" s="25">
        <v>0</v>
      </c>
      <c r="AN162" s="64"/>
    </row>
    <row r="163" spans="1:40" x14ac:dyDescent="0.2">
      <c r="A163" s="55" t="s">
        <v>327</v>
      </c>
      <c r="B163" s="56" t="s">
        <v>326</v>
      </c>
      <c r="C163" s="24">
        <v>3</v>
      </c>
      <c r="D163" s="24"/>
      <c r="E163" s="57">
        <f t="shared" si="34"/>
        <v>4.2335049359142042E-2</v>
      </c>
      <c r="F163" s="58">
        <v>32024873</v>
      </c>
      <c r="G163" s="59">
        <f t="shared" si="35"/>
        <v>3.0077635094722006E-3</v>
      </c>
      <c r="H163" s="73">
        <v>2275260</v>
      </c>
      <c r="I163" s="59">
        <f t="shared" si="36"/>
        <v>3.7559368499424915E-3</v>
      </c>
      <c r="J163" s="58">
        <v>2841225</v>
      </c>
      <c r="K163" s="60">
        <v>17870</v>
      </c>
      <c r="L163" s="61">
        <f t="shared" si="47"/>
        <v>2859095</v>
      </c>
      <c r="M163" s="62">
        <f t="shared" si="37"/>
        <v>6.2895406030849367E-3</v>
      </c>
      <c r="N163" s="63">
        <f t="shared" si="38"/>
        <v>0.30006588338041107</v>
      </c>
      <c r="O163" s="58">
        <v>226988558</v>
      </c>
      <c r="P163" s="60">
        <v>2384389</v>
      </c>
      <c r="Q163" s="61">
        <f t="shared" si="48"/>
        <v>229372947</v>
      </c>
      <c r="R163" s="62">
        <f t="shared" si="39"/>
        <v>1.0504445779156851E-2</v>
      </c>
      <c r="S163" s="63">
        <f t="shared" si="40"/>
        <v>4.3251695052195185E-2</v>
      </c>
      <c r="T163" s="58">
        <v>32718281</v>
      </c>
      <c r="U163" s="60">
        <v>0</v>
      </c>
      <c r="V163" s="61">
        <f t="shared" si="49"/>
        <v>32718281</v>
      </c>
      <c r="W163" s="62">
        <f t="shared" si="41"/>
        <v>0</v>
      </c>
      <c r="X163" s="63">
        <f t="shared" si="42"/>
        <v>0.58714386542826702</v>
      </c>
      <c r="Y163" s="58">
        <v>444152257</v>
      </c>
      <c r="Z163" s="60">
        <v>-17460777</v>
      </c>
      <c r="AA163" s="61">
        <f t="shared" si="50"/>
        <v>426691480</v>
      </c>
      <c r="AB163" s="62">
        <f t="shared" si="43"/>
        <v>-3.9312593203821092E-2</v>
      </c>
      <c r="AC163" s="63">
        <f t="shared" si="44"/>
        <v>2.0439806420570021E-2</v>
      </c>
      <c r="AD163" s="58">
        <v>15461945</v>
      </c>
      <c r="AE163" s="63">
        <f t="shared" si="45"/>
        <v>0</v>
      </c>
      <c r="AF163" s="58">
        <v>0</v>
      </c>
      <c r="AG163" s="58">
        <v>756462399</v>
      </c>
      <c r="AH163" s="60">
        <v>-15058518</v>
      </c>
      <c r="AI163" s="61">
        <v>741403881</v>
      </c>
      <c r="AJ163" s="62">
        <f t="shared" si="46"/>
        <v>-1.9906499014235867E-2</v>
      </c>
      <c r="AK163" s="58">
        <v>0</v>
      </c>
      <c r="AL163" s="58">
        <v>0</v>
      </c>
      <c r="AM163" s="25">
        <v>0</v>
      </c>
      <c r="AN163" s="64"/>
    </row>
    <row r="164" spans="1:40" x14ac:dyDescent="0.2">
      <c r="A164" s="55" t="s">
        <v>329</v>
      </c>
      <c r="B164" s="56" t="s">
        <v>328</v>
      </c>
      <c r="C164" s="24">
        <v>3</v>
      </c>
      <c r="D164" s="24"/>
      <c r="E164" s="57">
        <f t="shared" si="34"/>
        <v>3.623081085716752E-2</v>
      </c>
      <c r="F164" s="58">
        <v>24721555</v>
      </c>
      <c r="G164" s="59">
        <f t="shared" si="35"/>
        <v>1.6609169773523415E-3</v>
      </c>
      <c r="H164" s="73">
        <v>1133302</v>
      </c>
      <c r="I164" s="59">
        <f t="shared" si="36"/>
        <v>2.356100296867465E-4</v>
      </c>
      <c r="J164" s="58">
        <v>160765</v>
      </c>
      <c r="K164" s="60">
        <v>1012</v>
      </c>
      <c r="L164" s="61">
        <f t="shared" si="47"/>
        <v>161777</v>
      </c>
      <c r="M164" s="62">
        <f t="shared" si="37"/>
        <v>6.2949024974341431E-3</v>
      </c>
      <c r="N164" s="63">
        <f t="shared" si="38"/>
        <v>0.12392640567095879</v>
      </c>
      <c r="O164" s="58">
        <v>84559340</v>
      </c>
      <c r="P164" s="60">
        <v>890098</v>
      </c>
      <c r="Q164" s="61">
        <f t="shared" si="48"/>
        <v>85449438</v>
      </c>
      <c r="R164" s="62">
        <f t="shared" si="39"/>
        <v>1.0526312054942718E-2</v>
      </c>
      <c r="S164" s="63">
        <f t="shared" si="40"/>
        <v>8.8828784308421557E-3</v>
      </c>
      <c r="T164" s="58">
        <v>6061100</v>
      </c>
      <c r="U164" s="60">
        <v>-9993</v>
      </c>
      <c r="V164" s="61">
        <f t="shared" si="49"/>
        <v>6051107</v>
      </c>
      <c r="W164" s="62">
        <f t="shared" si="41"/>
        <v>-1.6487106300836481E-3</v>
      </c>
      <c r="X164" s="63">
        <f t="shared" si="42"/>
        <v>0.79311266121255208</v>
      </c>
      <c r="Y164" s="58">
        <v>541168630</v>
      </c>
      <c r="Z164" s="60">
        <v>-13289313</v>
      </c>
      <c r="AA164" s="61">
        <f t="shared" si="50"/>
        <v>527879317</v>
      </c>
      <c r="AB164" s="62">
        <f t="shared" si="43"/>
        <v>-2.4556695017595533E-2</v>
      </c>
      <c r="AC164" s="63">
        <f t="shared" si="44"/>
        <v>3.5950716821440395E-2</v>
      </c>
      <c r="AD164" s="58">
        <v>24530437</v>
      </c>
      <c r="AE164" s="63">
        <f t="shared" si="45"/>
        <v>0</v>
      </c>
      <c r="AF164" s="58">
        <v>0</v>
      </c>
      <c r="AG164" s="58">
        <v>682335129</v>
      </c>
      <c r="AH164" s="60">
        <v>-12408196</v>
      </c>
      <c r="AI164" s="61">
        <v>669926933</v>
      </c>
      <c r="AJ164" s="62">
        <f t="shared" si="46"/>
        <v>-1.8184899871980648E-2</v>
      </c>
      <c r="AK164" s="58">
        <v>0</v>
      </c>
      <c r="AL164" s="58">
        <v>530693</v>
      </c>
      <c r="AM164" s="25">
        <v>0</v>
      </c>
      <c r="AN164" s="64"/>
    </row>
    <row r="165" spans="1:40" x14ac:dyDescent="0.2">
      <c r="A165" s="55" t="s">
        <v>331</v>
      </c>
      <c r="B165" s="56" t="s">
        <v>330</v>
      </c>
      <c r="C165" s="24">
        <v>3</v>
      </c>
      <c r="D165" s="24"/>
      <c r="E165" s="57">
        <f t="shared" si="34"/>
        <v>3.7740680233458015E-2</v>
      </c>
      <c r="F165" s="58">
        <v>29079142</v>
      </c>
      <c r="G165" s="59">
        <f t="shared" si="35"/>
        <v>2.0336181809561425E-3</v>
      </c>
      <c r="H165" s="73">
        <v>1566900</v>
      </c>
      <c r="I165" s="59">
        <f t="shared" si="36"/>
        <v>1.6072708885672902E-4</v>
      </c>
      <c r="J165" s="58">
        <v>123840</v>
      </c>
      <c r="K165" s="60">
        <v>779</v>
      </c>
      <c r="L165" s="61">
        <f t="shared" si="47"/>
        <v>124619</v>
      </c>
      <c r="M165" s="62">
        <f t="shared" si="37"/>
        <v>6.2903746770025838E-3</v>
      </c>
      <c r="N165" s="63">
        <f t="shared" si="38"/>
        <v>0.15715705779869801</v>
      </c>
      <c r="O165" s="58">
        <v>121089296</v>
      </c>
      <c r="P165" s="60">
        <v>163494</v>
      </c>
      <c r="Q165" s="61">
        <f t="shared" si="48"/>
        <v>121252790</v>
      </c>
      <c r="R165" s="62">
        <f t="shared" si="39"/>
        <v>1.3501936620392938E-3</v>
      </c>
      <c r="S165" s="63">
        <f t="shared" si="40"/>
        <v>2.6110739855849111E-2</v>
      </c>
      <c r="T165" s="58">
        <v>20118289</v>
      </c>
      <c r="U165" s="60">
        <v>-618619</v>
      </c>
      <c r="V165" s="61">
        <f t="shared" si="49"/>
        <v>19499670</v>
      </c>
      <c r="W165" s="62">
        <f t="shared" si="41"/>
        <v>-3.0749086067905676E-2</v>
      </c>
      <c r="X165" s="63">
        <f t="shared" si="42"/>
        <v>0.748769270668868</v>
      </c>
      <c r="Y165" s="58">
        <v>576925689</v>
      </c>
      <c r="Z165" s="60">
        <v>-5457203</v>
      </c>
      <c r="AA165" s="61">
        <f t="shared" si="50"/>
        <v>571468486</v>
      </c>
      <c r="AB165" s="62">
        <f t="shared" si="43"/>
        <v>-9.4591090396045786E-3</v>
      </c>
      <c r="AC165" s="63">
        <f t="shared" si="44"/>
        <v>2.8027906173313986E-2</v>
      </c>
      <c r="AD165" s="58">
        <v>21595463</v>
      </c>
      <c r="AE165" s="63">
        <f t="shared" si="45"/>
        <v>0</v>
      </c>
      <c r="AF165" s="58">
        <v>0</v>
      </c>
      <c r="AG165" s="58">
        <v>770498619</v>
      </c>
      <c r="AH165" s="60">
        <v>-5911549</v>
      </c>
      <c r="AI165" s="61">
        <v>764587070</v>
      </c>
      <c r="AJ165" s="62">
        <f t="shared" si="46"/>
        <v>-7.6723680668920186E-3</v>
      </c>
      <c r="AK165" s="58">
        <v>28169</v>
      </c>
      <c r="AL165" s="58">
        <v>18460</v>
      </c>
      <c r="AM165" s="25">
        <v>0</v>
      </c>
      <c r="AN165" s="64"/>
    </row>
    <row r="166" spans="1:40" x14ac:dyDescent="0.2">
      <c r="A166" s="55" t="s">
        <v>333</v>
      </c>
      <c r="B166" s="56" t="s">
        <v>332</v>
      </c>
      <c r="C166" s="24">
        <v>3</v>
      </c>
      <c r="D166" s="24"/>
      <c r="E166" s="57">
        <f t="shared" si="34"/>
        <v>9.8556854634871179E-3</v>
      </c>
      <c r="F166" s="58">
        <v>3381296</v>
      </c>
      <c r="G166" s="59">
        <f t="shared" si="35"/>
        <v>6.6415150760686503E-3</v>
      </c>
      <c r="H166" s="73">
        <v>2278576</v>
      </c>
      <c r="I166" s="59">
        <f t="shared" si="36"/>
        <v>1.1671741866347886E-3</v>
      </c>
      <c r="J166" s="58">
        <v>400435</v>
      </c>
      <c r="K166" s="60">
        <v>2519</v>
      </c>
      <c r="L166" s="61">
        <f t="shared" si="47"/>
        <v>402954</v>
      </c>
      <c r="M166" s="62">
        <f t="shared" si="37"/>
        <v>6.2906589084370749E-3</v>
      </c>
      <c r="N166" s="63">
        <f t="shared" si="38"/>
        <v>5.6492717163609825E-2</v>
      </c>
      <c r="O166" s="58">
        <v>19381564</v>
      </c>
      <c r="P166" s="60">
        <v>32377</v>
      </c>
      <c r="Q166" s="61">
        <f t="shared" si="48"/>
        <v>19413941</v>
      </c>
      <c r="R166" s="62">
        <f t="shared" si="39"/>
        <v>1.6705050221953192E-3</v>
      </c>
      <c r="S166" s="63">
        <f t="shared" si="40"/>
        <v>1.6250168320429889E-3</v>
      </c>
      <c r="T166" s="58">
        <v>557512</v>
      </c>
      <c r="U166" s="60">
        <v>0</v>
      </c>
      <c r="V166" s="61">
        <f t="shared" si="49"/>
        <v>557512</v>
      </c>
      <c r="W166" s="62">
        <f t="shared" si="41"/>
        <v>0</v>
      </c>
      <c r="X166" s="63">
        <f t="shared" si="42"/>
        <v>0.91235591140154715</v>
      </c>
      <c r="Y166" s="58">
        <v>313011754</v>
      </c>
      <c r="Z166" s="60">
        <v>8943194</v>
      </c>
      <c r="AA166" s="61">
        <f t="shared" si="50"/>
        <v>321954948</v>
      </c>
      <c r="AB166" s="62">
        <f t="shared" si="43"/>
        <v>2.8571431857475869E-2</v>
      </c>
      <c r="AC166" s="63">
        <f t="shared" si="44"/>
        <v>1.1861979876609459E-2</v>
      </c>
      <c r="AD166" s="58">
        <v>4069617</v>
      </c>
      <c r="AE166" s="63">
        <f t="shared" si="45"/>
        <v>0</v>
      </c>
      <c r="AF166" s="58">
        <v>0</v>
      </c>
      <c r="AG166" s="58">
        <v>343080754</v>
      </c>
      <c r="AH166" s="60">
        <v>8978090</v>
      </c>
      <c r="AI166" s="61">
        <v>352058844</v>
      </c>
      <c r="AJ166" s="62">
        <f t="shared" si="46"/>
        <v>2.6169028414808719E-2</v>
      </c>
      <c r="AK166" s="58">
        <v>0</v>
      </c>
      <c r="AL166" s="58">
        <v>0</v>
      </c>
      <c r="AM166" s="25">
        <v>0</v>
      </c>
      <c r="AN166" s="64"/>
    </row>
    <row r="167" spans="1:40" x14ac:dyDescent="0.2">
      <c r="A167" s="55" t="s">
        <v>335</v>
      </c>
      <c r="B167" s="56" t="s">
        <v>334</v>
      </c>
      <c r="C167" s="24">
        <v>3</v>
      </c>
      <c r="D167" s="24"/>
      <c r="E167" s="57">
        <f t="shared" si="34"/>
        <v>8.291991749448116E-2</v>
      </c>
      <c r="F167" s="58">
        <v>96504770</v>
      </c>
      <c r="G167" s="59">
        <f t="shared" si="35"/>
        <v>1.1694215113848395E-2</v>
      </c>
      <c r="H167" s="73">
        <v>13610090</v>
      </c>
      <c r="I167" s="59">
        <f t="shared" si="36"/>
        <v>5.2954504835948712E-2</v>
      </c>
      <c r="J167" s="58">
        <v>61630094</v>
      </c>
      <c r="K167" s="60">
        <v>387610</v>
      </c>
      <c r="L167" s="61">
        <f t="shared" si="47"/>
        <v>62017704</v>
      </c>
      <c r="M167" s="62">
        <f t="shared" si="37"/>
        <v>6.2892975629730502E-3</v>
      </c>
      <c r="N167" s="63">
        <f t="shared" si="38"/>
        <v>0.32924327670895487</v>
      </c>
      <c r="O167" s="58">
        <v>383183530</v>
      </c>
      <c r="P167" s="60">
        <v>11436969</v>
      </c>
      <c r="Q167" s="61">
        <f t="shared" si="48"/>
        <v>394620499</v>
      </c>
      <c r="R167" s="62">
        <f t="shared" si="39"/>
        <v>2.9847235344379233E-2</v>
      </c>
      <c r="S167" s="63">
        <f t="shared" si="40"/>
        <v>6.9932335897217049E-2</v>
      </c>
      <c r="T167" s="58">
        <v>81389420</v>
      </c>
      <c r="U167" s="60">
        <v>-26406</v>
      </c>
      <c r="V167" s="61">
        <f t="shared" si="49"/>
        <v>81363014</v>
      </c>
      <c r="W167" s="62">
        <f t="shared" si="41"/>
        <v>-3.2444020365300549E-4</v>
      </c>
      <c r="X167" s="63">
        <f t="shared" si="42"/>
        <v>0.43430056649616944</v>
      </c>
      <c r="Y167" s="58">
        <v>505452460</v>
      </c>
      <c r="Z167" s="60">
        <v>-5932642</v>
      </c>
      <c r="AA167" s="61">
        <f t="shared" si="50"/>
        <v>499519818</v>
      </c>
      <c r="AB167" s="62">
        <f t="shared" si="43"/>
        <v>-1.1737289793781991E-2</v>
      </c>
      <c r="AC167" s="63">
        <f t="shared" si="44"/>
        <v>1.8954680803078869E-2</v>
      </c>
      <c r="AD167" s="58">
        <v>22060045</v>
      </c>
      <c r="AE167" s="63">
        <f t="shared" si="45"/>
        <v>5.0265030147495795E-7</v>
      </c>
      <c r="AF167" s="58">
        <v>585</v>
      </c>
      <c r="AG167" s="58">
        <v>1163830994</v>
      </c>
      <c r="AH167" s="60">
        <v>5865531</v>
      </c>
      <c r="AI167" s="61">
        <v>1169696525</v>
      </c>
      <c r="AJ167" s="62">
        <f t="shared" si="46"/>
        <v>5.0398477358302761E-3</v>
      </c>
      <c r="AK167" s="58">
        <v>184300</v>
      </c>
      <c r="AL167" s="58">
        <v>310530</v>
      </c>
      <c r="AM167" s="25">
        <v>0</v>
      </c>
      <c r="AN167" s="64"/>
    </row>
    <row r="168" spans="1:40" x14ac:dyDescent="0.2">
      <c r="A168" s="55" t="s">
        <v>337</v>
      </c>
      <c r="B168" s="56" t="s">
        <v>336</v>
      </c>
      <c r="C168" s="24">
        <v>3</v>
      </c>
      <c r="D168" s="24"/>
      <c r="E168" s="57">
        <f t="shared" si="34"/>
        <v>3.8627656389377249E-2</v>
      </c>
      <c r="F168" s="58">
        <v>12623332</v>
      </c>
      <c r="G168" s="59">
        <f t="shared" si="35"/>
        <v>2.8006349249053496E-3</v>
      </c>
      <c r="H168" s="73">
        <v>915234</v>
      </c>
      <c r="I168" s="59">
        <f t="shared" si="36"/>
        <v>1.3150163272602959E-3</v>
      </c>
      <c r="J168" s="58">
        <v>429741</v>
      </c>
      <c r="K168" s="60">
        <v>2703</v>
      </c>
      <c r="L168" s="61">
        <f t="shared" si="47"/>
        <v>432444</v>
      </c>
      <c r="M168" s="62">
        <f t="shared" si="37"/>
        <v>6.2898350401753619E-3</v>
      </c>
      <c r="N168" s="63">
        <f t="shared" si="38"/>
        <v>0.19597757411246045</v>
      </c>
      <c r="O168" s="58">
        <v>64044527</v>
      </c>
      <c r="P168" s="60">
        <v>1836298</v>
      </c>
      <c r="Q168" s="61">
        <f t="shared" si="48"/>
        <v>65880825</v>
      </c>
      <c r="R168" s="62">
        <f t="shared" si="39"/>
        <v>2.8672208009280793E-2</v>
      </c>
      <c r="S168" s="63">
        <f t="shared" si="40"/>
        <v>1.7559484705010123E-2</v>
      </c>
      <c r="T168" s="58">
        <v>5738355</v>
      </c>
      <c r="U168" s="60">
        <v>0</v>
      </c>
      <c r="V168" s="61">
        <f t="shared" si="49"/>
        <v>5738355</v>
      </c>
      <c r="W168" s="62">
        <f t="shared" si="41"/>
        <v>0</v>
      </c>
      <c r="X168" s="63">
        <f t="shared" si="42"/>
        <v>0.70196540106885663</v>
      </c>
      <c r="Y168" s="58">
        <v>229398911</v>
      </c>
      <c r="Z168" s="60">
        <v>-1246291</v>
      </c>
      <c r="AA168" s="61">
        <f t="shared" si="50"/>
        <v>228152620</v>
      </c>
      <c r="AB168" s="62">
        <f t="shared" si="43"/>
        <v>-5.4328549101089673E-3</v>
      </c>
      <c r="AC168" s="63">
        <f t="shared" si="44"/>
        <v>4.17542324721299E-2</v>
      </c>
      <c r="AD168" s="58">
        <v>13645082</v>
      </c>
      <c r="AE168" s="63">
        <f t="shared" si="45"/>
        <v>0</v>
      </c>
      <c r="AF168" s="58">
        <v>0</v>
      </c>
      <c r="AG168" s="58">
        <v>326795182</v>
      </c>
      <c r="AH168" s="60">
        <v>592710</v>
      </c>
      <c r="AI168" s="61">
        <v>327387892</v>
      </c>
      <c r="AJ168" s="62">
        <f t="shared" si="46"/>
        <v>1.8137048299567647E-3</v>
      </c>
      <c r="AK168" s="58">
        <v>36870</v>
      </c>
      <c r="AL168" s="58">
        <v>0</v>
      </c>
      <c r="AM168" s="25">
        <v>0</v>
      </c>
      <c r="AN168" s="64"/>
    </row>
    <row r="169" spans="1:40" x14ac:dyDescent="0.2">
      <c r="A169" s="55" t="s">
        <v>339</v>
      </c>
      <c r="B169" s="56" t="s">
        <v>338</v>
      </c>
      <c r="C169" s="24">
        <v>3</v>
      </c>
      <c r="D169" s="24"/>
      <c r="E169" s="57">
        <f t="shared" si="34"/>
        <v>4.363307891726427E-2</v>
      </c>
      <c r="F169" s="58">
        <v>15421890</v>
      </c>
      <c r="G169" s="59">
        <f t="shared" si="35"/>
        <v>2.5353056568774884E-2</v>
      </c>
      <c r="H169" s="73">
        <v>8960909</v>
      </c>
      <c r="I169" s="59">
        <f t="shared" si="36"/>
        <v>0.15250954605605618</v>
      </c>
      <c r="J169" s="58">
        <v>53903724</v>
      </c>
      <c r="K169" s="60">
        <v>339018</v>
      </c>
      <c r="L169" s="61">
        <f t="shared" si="47"/>
        <v>54242742</v>
      </c>
      <c r="M169" s="62">
        <f t="shared" si="37"/>
        <v>6.2893242774840563E-3</v>
      </c>
      <c r="N169" s="63">
        <f t="shared" si="38"/>
        <v>0.29230529776636938</v>
      </c>
      <c r="O169" s="58">
        <v>103313822</v>
      </c>
      <c r="P169" s="60">
        <v>2884885</v>
      </c>
      <c r="Q169" s="61">
        <f t="shared" si="48"/>
        <v>106198707</v>
      </c>
      <c r="R169" s="62">
        <f t="shared" si="39"/>
        <v>2.7923514435464404E-2</v>
      </c>
      <c r="S169" s="63">
        <f t="shared" si="40"/>
        <v>2.0765210153622864E-2</v>
      </c>
      <c r="T169" s="58">
        <v>7339358</v>
      </c>
      <c r="U169" s="60">
        <v>16174</v>
      </c>
      <c r="V169" s="61">
        <f t="shared" si="49"/>
        <v>7355532</v>
      </c>
      <c r="W169" s="62">
        <f t="shared" si="41"/>
        <v>2.2037349860846139E-3</v>
      </c>
      <c r="X169" s="63">
        <f t="shared" si="42"/>
        <v>0.42346228613760972</v>
      </c>
      <c r="Y169" s="58">
        <v>149670593</v>
      </c>
      <c r="Z169" s="60">
        <v>508077</v>
      </c>
      <c r="AA169" s="61">
        <f t="shared" si="50"/>
        <v>150178670</v>
      </c>
      <c r="AB169" s="62">
        <f t="shared" si="43"/>
        <v>3.3946347763852314E-3</v>
      </c>
      <c r="AC169" s="63">
        <f t="shared" si="44"/>
        <v>4.1507491699173338E-2</v>
      </c>
      <c r="AD169" s="58">
        <v>14670612</v>
      </c>
      <c r="AE169" s="63">
        <f t="shared" si="45"/>
        <v>4.6403270112940201E-4</v>
      </c>
      <c r="AF169" s="58">
        <v>164010</v>
      </c>
      <c r="AG169" s="58">
        <v>353444918</v>
      </c>
      <c r="AH169" s="60">
        <v>3748154</v>
      </c>
      <c r="AI169" s="61">
        <v>357193072</v>
      </c>
      <c r="AJ169" s="62">
        <f t="shared" si="46"/>
        <v>1.0604634015419626E-2</v>
      </c>
      <c r="AK169" s="58">
        <v>0</v>
      </c>
      <c r="AL169" s="58">
        <v>33340</v>
      </c>
      <c r="AM169" s="25">
        <v>0</v>
      </c>
      <c r="AN169" s="64"/>
    </row>
    <row r="170" spans="1:40" x14ac:dyDescent="0.2">
      <c r="A170" s="55" t="s">
        <v>341</v>
      </c>
      <c r="B170" s="56" t="s">
        <v>340</v>
      </c>
      <c r="C170" s="24">
        <v>3</v>
      </c>
      <c r="D170" s="24"/>
      <c r="E170" s="57">
        <f t="shared" si="34"/>
        <v>6.9206156642842603E-2</v>
      </c>
      <c r="F170" s="58">
        <v>48805012</v>
      </c>
      <c r="G170" s="59">
        <f t="shared" si="35"/>
        <v>3.517928803020734E-2</v>
      </c>
      <c r="H170" s="73">
        <v>24808856</v>
      </c>
      <c r="I170" s="59">
        <f t="shared" si="36"/>
        <v>0.20695358192133312</v>
      </c>
      <c r="J170" s="58">
        <v>145946149</v>
      </c>
      <c r="K170" s="60">
        <v>917900</v>
      </c>
      <c r="L170" s="61">
        <f t="shared" si="47"/>
        <v>146864049</v>
      </c>
      <c r="M170" s="62">
        <f t="shared" si="37"/>
        <v>6.2893060645265808E-3</v>
      </c>
      <c r="N170" s="63">
        <f t="shared" si="38"/>
        <v>0.18130928765054846</v>
      </c>
      <c r="O170" s="58">
        <v>127861485</v>
      </c>
      <c r="P170" s="60">
        <v>4087879</v>
      </c>
      <c r="Q170" s="61">
        <f t="shared" si="48"/>
        <v>131949364</v>
      </c>
      <c r="R170" s="62">
        <f t="shared" si="39"/>
        <v>3.1971152219919863E-2</v>
      </c>
      <c r="S170" s="63">
        <f t="shared" si="40"/>
        <v>7.3018766195183202E-2</v>
      </c>
      <c r="T170" s="58">
        <v>51493710</v>
      </c>
      <c r="U170" s="60">
        <v>0</v>
      </c>
      <c r="V170" s="61">
        <f t="shared" si="49"/>
        <v>51493710</v>
      </c>
      <c r="W170" s="62">
        <f t="shared" si="41"/>
        <v>0</v>
      </c>
      <c r="X170" s="63">
        <f t="shared" si="42"/>
        <v>0.39355075039435161</v>
      </c>
      <c r="Y170" s="58">
        <v>277536711</v>
      </c>
      <c r="Z170" s="60">
        <v>139455</v>
      </c>
      <c r="AA170" s="61">
        <f t="shared" si="50"/>
        <v>277676166</v>
      </c>
      <c r="AB170" s="62">
        <f t="shared" si="43"/>
        <v>5.0247406729555144E-4</v>
      </c>
      <c r="AC170" s="63">
        <f t="shared" si="44"/>
        <v>3.953816026822618E-2</v>
      </c>
      <c r="AD170" s="58">
        <v>27882785</v>
      </c>
      <c r="AE170" s="63">
        <f t="shared" si="45"/>
        <v>1.2440088973075015E-3</v>
      </c>
      <c r="AF170" s="58">
        <v>877290</v>
      </c>
      <c r="AG170" s="58">
        <v>705211998</v>
      </c>
      <c r="AH170" s="60">
        <v>5145234</v>
      </c>
      <c r="AI170" s="61">
        <v>710357232</v>
      </c>
      <c r="AJ170" s="62">
        <f t="shared" si="46"/>
        <v>7.2960102984521262E-3</v>
      </c>
      <c r="AK170" s="58">
        <v>0</v>
      </c>
      <c r="AL170" s="58">
        <v>843245</v>
      </c>
      <c r="AM170" s="25">
        <v>0</v>
      </c>
      <c r="AN170" s="64"/>
    </row>
    <row r="171" spans="1:40" x14ac:dyDescent="0.2">
      <c r="A171" s="55" t="s">
        <v>343</v>
      </c>
      <c r="B171" s="56" t="s">
        <v>342</v>
      </c>
      <c r="C171" s="24">
        <v>3</v>
      </c>
      <c r="D171" s="24"/>
      <c r="E171" s="57">
        <f t="shared" si="34"/>
        <v>4.1584125829394122E-2</v>
      </c>
      <c r="F171" s="58">
        <v>23432544</v>
      </c>
      <c r="G171" s="59">
        <f t="shared" si="35"/>
        <v>5.2898049829811708E-3</v>
      </c>
      <c r="H171" s="73">
        <v>2980791</v>
      </c>
      <c r="I171" s="59">
        <f t="shared" si="36"/>
        <v>2.3115447469207455E-2</v>
      </c>
      <c r="J171" s="58">
        <v>13025493</v>
      </c>
      <c r="K171" s="60">
        <v>81922</v>
      </c>
      <c r="L171" s="61">
        <f t="shared" si="47"/>
        <v>13107415</v>
      </c>
      <c r="M171" s="62">
        <f t="shared" si="37"/>
        <v>6.2893588749385531E-3</v>
      </c>
      <c r="N171" s="63">
        <f t="shared" si="38"/>
        <v>0.17195315634262284</v>
      </c>
      <c r="O171" s="58">
        <v>96895145</v>
      </c>
      <c r="P171" s="60">
        <v>2077031</v>
      </c>
      <c r="Q171" s="61">
        <f t="shared" si="48"/>
        <v>98972176</v>
      </c>
      <c r="R171" s="62">
        <f t="shared" si="39"/>
        <v>2.1435862446978121E-2</v>
      </c>
      <c r="S171" s="63">
        <f t="shared" si="40"/>
        <v>2.6968761181341741E-2</v>
      </c>
      <c r="T171" s="58">
        <v>15196825</v>
      </c>
      <c r="U171" s="60">
        <v>0</v>
      </c>
      <c r="V171" s="61">
        <f t="shared" si="49"/>
        <v>15196825</v>
      </c>
      <c r="W171" s="62">
        <f t="shared" si="41"/>
        <v>0</v>
      </c>
      <c r="X171" s="63">
        <f t="shared" si="42"/>
        <v>0.70754593083406836</v>
      </c>
      <c r="Y171" s="58">
        <v>398700245</v>
      </c>
      <c r="Z171" s="60">
        <v>5344583</v>
      </c>
      <c r="AA171" s="61">
        <f t="shared" si="50"/>
        <v>404044828</v>
      </c>
      <c r="AB171" s="62">
        <f t="shared" si="43"/>
        <v>1.3405015590095761E-2</v>
      </c>
      <c r="AC171" s="63">
        <f t="shared" si="44"/>
        <v>2.3542773360384298E-2</v>
      </c>
      <c r="AD171" s="58">
        <v>13266290</v>
      </c>
      <c r="AE171" s="63">
        <f t="shared" si="45"/>
        <v>0</v>
      </c>
      <c r="AF171" s="58">
        <v>0</v>
      </c>
      <c r="AG171" s="58">
        <v>563497333</v>
      </c>
      <c r="AH171" s="60">
        <v>7503536</v>
      </c>
      <c r="AI171" s="61">
        <v>571000869</v>
      </c>
      <c r="AJ171" s="62">
        <f t="shared" si="46"/>
        <v>1.3316009784912328E-2</v>
      </c>
      <c r="AK171" s="58">
        <v>0</v>
      </c>
      <c r="AL171" s="58">
        <v>107820</v>
      </c>
      <c r="AM171" s="25">
        <v>0</v>
      </c>
      <c r="AN171" s="64"/>
    </row>
    <row r="172" spans="1:40" x14ac:dyDescent="0.2">
      <c r="A172" s="55" t="s">
        <v>345</v>
      </c>
      <c r="B172" s="56" t="s">
        <v>344</v>
      </c>
      <c r="C172" s="24">
        <v>3</v>
      </c>
      <c r="D172" s="24"/>
      <c r="E172" s="57">
        <f t="shared" si="34"/>
        <v>4.5057529413572286E-2</v>
      </c>
      <c r="F172" s="58">
        <v>48751381</v>
      </c>
      <c r="G172" s="59">
        <f t="shared" si="35"/>
        <v>6.9201432324143752E-3</v>
      </c>
      <c r="H172" s="73">
        <v>7487462</v>
      </c>
      <c r="I172" s="59">
        <f t="shared" si="36"/>
        <v>5.1357682892083596E-2</v>
      </c>
      <c r="J172" s="58">
        <v>55568026</v>
      </c>
      <c r="K172" s="60">
        <v>349484</v>
      </c>
      <c r="L172" s="61">
        <f t="shared" si="47"/>
        <v>55917510</v>
      </c>
      <c r="M172" s="62">
        <f t="shared" si="37"/>
        <v>6.2893002533507313E-3</v>
      </c>
      <c r="N172" s="63">
        <f t="shared" si="38"/>
        <v>0.16816879993683881</v>
      </c>
      <c r="O172" s="58">
        <v>181955410</v>
      </c>
      <c r="P172" s="60">
        <v>3515646</v>
      </c>
      <c r="Q172" s="61">
        <f t="shared" si="48"/>
        <v>185471056</v>
      </c>
      <c r="R172" s="62">
        <f t="shared" si="39"/>
        <v>1.9321470023892118E-2</v>
      </c>
      <c r="S172" s="63">
        <f t="shared" si="40"/>
        <v>3.9980825574440146E-2</v>
      </c>
      <c r="T172" s="58">
        <v>43258485</v>
      </c>
      <c r="U172" s="60">
        <v>-216248</v>
      </c>
      <c r="V172" s="61">
        <f t="shared" si="49"/>
        <v>43042237</v>
      </c>
      <c r="W172" s="62">
        <f t="shared" si="41"/>
        <v>-4.9989730338452672E-3</v>
      </c>
      <c r="X172" s="63">
        <f t="shared" si="42"/>
        <v>0.62586823630686583</v>
      </c>
      <c r="Y172" s="58">
        <v>677177405</v>
      </c>
      <c r="Z172" s="60">
        <v>-7872307</v>
      </c>
      <c r="AA172" s="61">
        <f t="shared" si="50"/>
        <v>669305098</v>
      </c>
      <c r="AB172" s="62">
        <f t="shared" si="43"/>
        <v>-1.1625176714217155E-2</v>
      </c>
      <c r="AC172" s="63">
        <f t="shared" si="44"/>
        <v>6.2492828892975978E-2</v>
      </c>
      <c r="AD172" s="58">
        <v>67616040</v>
      </c>
      <c r="AE172" s="63">
        <f t="shared" si="45"/>
        <v>1.5395375080894228E-4</v>
      </c>
      <c r="AF172" s="58">
        <v>166575</v>
      </c>
      <c r="AG172" s="58">
        <v>1081980784</v>
      </c>
      <c r="AH172" s="60">
        <v>-4223425</v>
      </c>
      <c r="AI172" s="61">
        <v>1077757359</v>
      </c>
      <c r="AJ172" s="62">
        <f t="shared" si="46"/>
        <v>-3.9034196008420055E-3</v>
      </c>
      <c r="AK172" s="58">
        <v>27820</v>
      </c>
      <c r="AL172" s="58">
        <v>0</v>
      </c>
      <c r="AM172" s="25">
        <v>0</v>
      </c>
      <c r="AN172" s="64"/>
    </row>
    <row r="173" spans="1:40" x14ac:dyDescent="0.2">
      <c r="A173" s="55" t="s">
        <v>347</v>
      </c>
      <c r="B173" s="56" t="s">
        <v>346</v>
      </c>
      <c r="C173" s="24">
        <v>3</v>
      </c>
      <c r="D173" s="24"/>
      <c r="E173" s="57">
        <f t="shared" si="34"/>
        <v>4.5010725533807021E-2</v>
      </c>
      <c r="F173" s="58">
        <v>23557735</v>
      </c>
      <c r="G173" s="59">
        <f t="shared" si="35"/>
        <v>8.5471376877513904E-3</v>
      </c>
      <c r="H173" s="73">
        <v>4473405</v>
      </c>
      <c r="I173" s="59">
        <f t="shared" si="36"/>
        <v>4.5132673147072694E-3</v>
      </c>
      <c r="J173" s="58">
        <v>2362156</v>
      </c>
      <c r="K173" s="60">
        <v>14856</v>
      </c>
      <c r="L173" s="61">
        <f t="shared" si="47"/>
        <v>2377012</v>
      </c>
      <c r="M173" s="62">
        <f t="shared" si="37"/>
        <v>6.2891697246075197E-3</v>
      </c>
      <c r="N173" s="63">
        <f t="shared" si="38"/>
        <v>0.18266008611551629</v>
      </c>
      <c r="O173" s="58">
        <v>95600723</v>
      </c>
      <c r="P173" s="60">
        <v>-764850</v>
      </c>
      <c r="Q173" s="61">
        <f t="shared" si="48"/>
        <v>94835873</v>
      </c>
      <c r="R173" s="62">
        <f t="shared" si="39"/>
        <v>-8.0004625069624215E-3</v>
      </c>
      <c r="S173" s="63">
        <f t="shared" si="40"/>
        <v>7.4199748952424142E-3</v>
      </c>
      <c r="T173" s="58">
        <v>3883470</v>
      </c>
      <c r="U173" s="60">
        <v>-154291</v>
      </c>
      <c r="V173" s="61">
        <f t="shared" si="49"/>
        <v>3729179</v>
      </c>
      <c r="W173" s="62">
        <f t="shared" si="41"/>
        <v>-3.9730189752978651E-2</v>
      </c>
      <c r="X173" s="63">
        <f t="shared" si="42"/>
        <v>0.71956095527040453</v>
      </c>
      <c r="Y173" s="58">
        <v>376604156</v>
      </c>
      <c r="Z173" s="60">
        <v>4414518</v>
      </c>
      <c r="AA173" s="61">
        <f t="shared" si="50"/>
        <v>381018674</v>
      </c>
      <c r="AB173" s="62">
        <f t="shared" si="43"/>
        <v>1.1721904630282413E-2</v>
      </c>
      <c r="AC173" s="63">
        <f t="shared" si="44"/>
        <v>3.228785318257104E-2</v>
      </c>
      <c r="AD173" s="58">
        <v>16898832</v>
      </c>
      <c r="AE173" s="63">
        <f t="shared" si="45"/>
        <v>0</v>
      </c>
      <c r="AF173" s="58">
        <v>0</v>
      </c>
      <c r="AG173" s="58">
        <v>523380477</v>
      </c>
      <c r="AH173" s="60">
        <v>3510233</v>
      </c>
      <c r="AI173" s="61">
        <v>526890710</v>
      </c>
      <c r="AJ173" s="62">
        <f t="shared" si="46"/>
        <v>6.7068474164732744E-3</v>
      </c>
      <c r="AK173" s="58">
        <v>0</v>
      </c>
      <c r="AL173" s="58">
        <v>0</v>
      </c>
      <c r="AM173" s="25">
        <v>0</v>
      </c>
      <c r="AN173" s="64"/>
    </row>
    <row r="174" spans="1:40" x14ac:dyDescent="0.2">
      <c r="A174" s="55" t="s">
        <v>349</v>
      </c>
      <c r="B174" s="56" t="s">
        <v>348</v>
      </c>
      <c r="C174" s="24">
        <v>3</v>
      </c>
      <c r="D174" s="24"/>
      <c r="E174" s="57">
        <f t="shared" si="34"/>
        <v>3.4557242591914554E-2</v>
      </c>
      <c r="F174" s="58">
        <v>26802225</v>
      </c>
      <c r="G174" s="59">
        <f t="shared" si="35"/>
        <v>1.3792074019594586E-2</v>
      </c>
      <c r="H174" s="73">
        <v>10696984</v>
      </c>
      <c r="I174" s="59">
        <f t="shared" si="36"/>
        <v>2.4802032287129828E-2</v>
      </c>
      <c r="J174" s="58">
        <v>19236189</v>
      </c>
      <c r="K174" s="60">
        <v>120982</v>
      </c>
      <c r="L174" s="61">
        <f t="shared" si="47"/>
        <v>19357171</v>
      </c>
      <c r="M174" s="62">
        <f t="shared" si="37"/>
        <v>6.2892915015546995E-3</v>
      </c>
      <c r="N174" s="63">
        <f t="shared" si="38"/>
        <v>0.31123059761434929</v>
      </c>
      <c r="O174" s="58">
        <v>241387098</v>
      </c>
      <c r="P174" s="60">
        <v>-2122896</v>
      </c>
      <c r="Q174" s="61">
        <f t="shared" si="48"/>
        <v>239264202</v>
      </c>
      <c r="R174" s="62">
        <f t="shared" si="39"/>
        <v>-8.794571116638554E-3</v>
      </c>
      <c r="S174" s="63">
        <f t="shared" si="40"/>
        <v>4.6609743708082074E-2</v>
      </c>
      <c r="T174" s="58">
        <v>36150015</v>
      </c>
      <c r="U174" s="60">
        <v>-829212</v>
      </c>
      <c r="V174" s="61">
        <f t="shared" si="49"/>
        <v>35320803</v>
      </c>
      <c r="W174" s="62">
        <f t="shared" si="41"/>
        <v>-2.2938081768430801E-2</v>
      </c>
      <c r="X174" s="63">
        <f t="shared" si="42"/>
        <v>0.55211280816852504</v>
      </c>
      <c r="Y174" s="58">
        <v>428212745</v>
      </c>
      <c r="Z174" s="60">
        <v>6026719</v>
      </c>
      <c r="AA174" s="61">
        <f t="shared" si="50"/>
        <v>434239464</v>
      </c>
      <c r="AB174" s="62">
        <f t="shared" si="43"/>
        <v>1.4074123365945122E-2</v>
      </c>
      <c r="AC174" s="63">
        <f t="shared" si="44"/>
        <v>1.6895501610404658E-2</v>
      </c>
      <c r="AD174" s="58">
        <v>13103969</v>
      </c>
      <c r="AE174" s="63">
        <f t="shared" si="45"/>
        <v>0</v>
      </c>
      <c r="AF174" s="58">
        <v>0</v>
      </c>
      <c r="AG174" s="58">
        <v>775589225</v>
      </c>
      <c r="AH174" s="60">
        <v>3195593</v>
      </c>
      <c r="AI174" s="61">
        <v>778784818</v>
      </c>
      <c r="AJ174" s="62">
        <f t="shared" si="46"/>
        <v>4.1202132481920443E-3</v>
      </c>
      <c r="AK174" s="58">
        <v>35466231</v>
      </c>
      <c r="AL174" s="58">
        <v>15419727</v>
      </c>
      <c r="AM174" s="25">
        <v>0</v>
      </c>
      <c r="AN174" s="64"/>
    </row>
    <row r="175" spans="1:40" x14ac:dyDescent="0.2">
      <c r="A175" s="55" t="s">
        <v>351</v>
      </c>
      <c r="B175" s="56" t="s">
        <v>350</v>
      </c>
      <c r="C175" s="24">
        <v>3</v>
      </c>
      <c r="D175" s="24"/>
      <c r="E175" s="57">
        <f t="shared" si="34"/>
        <v>4.7123638096330099E-2</v>
      </c>
      <c r="F175" s="58">
        <v>26116495</v>
      </c>
      <c r="G175" s="59">
        <f t="shared" si="35"/>
        <v>8.717733074358882E-3</v>
      </c>
      <c r="H175" s="73">
        <v>4831474</v>
      </c>
      <c r="I175" s="59">
        <f t="shared" si="36"/>
        <v>2.2288314957456628E-2</v>
      </c>
      <c r="J175" s="58">
        <v>12352456</v>
      </c>
      <c r="K175" s="60">
        <v>77688</v>
      </c>
      <c r="L175" s="61">
        <f t="shared" si="47"/>
        <v>12430144</v>
      </c>
      <c r="M175" s="62">
        <f t="shared" si="37"/>
        <v>6.2892755902146102E-3</v>
      </c>
      <c r="N175" s="63">
        <f t="shared" si="38"/>
        <v>0.17328821797835675</v>
      </c>
      <c r="O175" s="58">
        <v>96038444</v>
      </c>
      <c r="P175" s="60">
        <v>-2381157</v>
      </c>
      <c r="Q175" s="61">
        <f t="shared" si="48"/>
        <v>93657287</v>
      </c>
      <c r="R175" s="62">
        <f t="shared" si="39"/>
        <v>-2.479378987023155E-2</v>
      </c>
      <c r="S175" s="63">
        <f t="shared" si="40"/>
        <v>6.2653538099595452E-2</v>
      </c>
      <c r="T175" s="58">
        <v>34723355</v>
      </c>
      <c r="U175" s="60">
        <v>0</v>
      </c>
      <c r="V175" s="61">
        <f t="shared" si="49"/>
        <v>34723355</v>
      </c>
      <c r="W175" s="62">
        <f t="shared" si="41"/>
        <v>0</v>
      </c>
      <c r="X175" s="63">
        <f t="shared" si="42"/>
        <v>0.65694974230240555</v>
      </c>
      <c r="Y175" s="58">
        <v>364089560</v>
      </c>
      <c r="Z175" s="60">
        <v>-12809751</v>
      </c>
      <c r="AA175" s="61">
        <f t="shared" si="50"/>
        <v>351279809</v>
      </c>
      <c r="AB175" s="62">
        <f t="shared" si="43"/>
        <v>-3.5182967069970365E-2</v>
      </c>
      <c r="AC175" s="63">
        <f t="shared" si="44"/>
        <v>2.8978815491496661E-2</v>
      </c>
      <c r="AD175" s="58">
        <v>16060413</v>
      </c>
      <c r="AE175" s="63">
        <f t="shared" si="45"/>
        <v>0</v>
      </c>
      <c r="AF175" s="58">
        <v>0</v>
      </c>
      <c r="AG175" s="58">
        <v>554212197</v>
      </c>
      <c r="AH175" s="60">
        <v>-15113220</v>
      </c>
      <c r="AI175" s="61">
        <v>539098977</v>
      </c>
      <c r="AJ175" s="62">
        <f t="shared" si="46"/>
        <v>-2.7269735458384362E-2</v>
      </c>
      <c r="AK175" s="58">
        <v>20000</v>
      </c>
      <c r="AL175" s="58">
        <v>649640</v>
      </c>
      <c r="AM175" s="25">
        <v>0</v>
      </c>
      <c r="AN175" s="64"/>
    </row>
    <row r="176" spans="1:40" x14ac:dyDescent="0.2">
      <c r="A176" s="55" t="s">
        <v>353</v>
      </c>
      <c r="B176" s="56" t="s">
        <v>352</v>
      </c>
      <c r="C176" s="24">
        <v>3</v>
      </c>
      <c r="D176" s="24" t="s">
        <v>538</v>
      </c>
      <c r="E176" s="57">
        <f t="shared" si="34"/>
        <v>4.5493758640110321E-2</v>
      </c>
      <c r="F176" s="58">
        <v>72750614</v>
      </c>
      <c r="G176" s="59">
        <f t="shared" si="35"/>
        <v>2.2425046993452269E-2</v>
      </c>
      <c r="H176" s="73">
        <v>35860654</v>
      </c>
      <c r="I176" s="59">
        <f t="shared" si="36"/>
        <v>5.6162080070802027E-2</v>
      </c>
      <c r="J176" s="58">
        <v>89810689</v>
      </c>
      <c r="K176" s="60">
        <v>564847</v>
      </c>
      <c r="L176" s="61">
        <f t="shared" si="47"/>
        <v>90375536</v>
      </c>
      <c r="M176" s="62">
        <f t="shared" si="37"/>
        <v>6.289307055644568E-3</v>
      </c>
      <c r="N176" s="63">
        <f t="shared" si="38"/>
        <v>0.13000821780438829</v>
      </c>
      <c r="O176" s="58">
        <v>207900555</v>
      </c>
      <c r="P176" s="60">
        <v>-4412482</v>
      </c>
      <c r="Q176" s="61">
        <f t="shared" si="48"/>
        <v>203488073</v>
      </c>
      <c r="R176" s="62">
        <f t="shared" si="39"/>
        <v>-2.1224002985465815E-2</v>
      </c>
      <c r="S176" s="63">
        <f t="shared" si="40"/>
        <v>2.2407975878188331E-2</v>
      </c>
      <c r="T176" s="58">
        <v>35833355</v>
      </c>
      <c r="U176" s="60">
        <v>0</v>
      </c>
      <c r="V176" s="61">
        <f t="shared" si="49"/>
        <v>35833355</v>
      </c>
      <c r="W176" s="62">
        <f t="shared" si="41"/>
        <v>0</v>
      </c>
      <c r="X176" s="63">
        <f t="shared" si="42"/>
        <v>0.68642108893603249</v>
      </c>
      <c r="Y176" s="58">
        <v>1097679268</v>
      </c>
      <c r="Z176" s="60">
        <v>-5470390</v>
      </c>
      <c r="AA176" s="61">
        <f t="shared" si="50"/>
        <v>1092208878</v>
      </c>
      <c r="AB176" s="62">
        <f t="shared" si="43"/>
        <v>-4.9835959915387595E-3</v>
      </c>
      <c r="AC176" s="63">
        <f t="shared" si="44"/>
        <v>3.7081831677026285E-2</v>
      </c>
      <c r="AD176" s="58">
        <v>59298816</v>
      </c>
      <c r="AE176" s="63">
        <f t="shared" si="45"/>
        <v>0</v>
      </c>
      <c r="AF176" s="58">
        <v>0</v>
      </c>
      <c r="AG176" s="58">
        <v>1599133951</v>
      </c>
      <c r="AH176" s="60">
        <v>-9318025</v>
      </c>
      <c r="AI176" s="61">
        <v>1589815926</v>
      </c>
      <c r="AJ176" s="62">
        <f t="shared" si="46"/>
        <v>-5.826919623695739E-3</v>
      </c>
      <c r="AK176" s="58">
        <v>0</v>
      </c>
      <c r="AL176" s="58">
        <v>0</v>
      </c>
      <c r="AM176" s="25">
        <v>0</v>
      </c>
      <c r="AN176" s="64"/>
    </row>
    <row r="177" spans="1:40" x14ac:dyDescent="0.2">
      <c r="A177" s="55" t="s">
        <v>355</v>
      </c>
      <c r="B177" s="56" t="s">
        <v>354</v>
      </c>
      <c r="C177" s="24">
        <v>3</v>
      </c>
      <c r="D177" s="24"/>
      <c r="E177" s="57">
        <f t="shared" si="34"/>
        <v>3.3137668079172691E-2</v>
      </c>
      <c r="F177" s="58">
        <v>33982907</v>
      </c>
      <c r="G177" s="59">
        <f t="shared" si="35"/>
        <v>1.2844316408553205E-2</v>
      </c>
      <c r="H177" s="73">
        <v>13171935</v>
      </c>
      <c r="I177" s="59">
        <f t="shared" si="36"/>
        <v>1.3318507273376764E-2</v>
      </c>
      <c r="J177" s="58">
        <v>13658221</v>
      </c>
      <c r="K177" s="60">
        <v>85900</v>
      </c>
      <c r="L177" s="61">
        <f t="shared" si="47"/>
        <v>13744121</v>
      </c>
      <c r="M177" s="62">
        <f t="shared" si="37"/>
        <v>6.2892524582813534E-3</v>
      </c>
      <c r="N177" s="63">
        <f t="shared" si="38"/>
        <v>0.342036922166292</v>
      </c>
      <c r="O177" s="58">
        <v>350761221</v>
      </c>
      <c r="P177" s="60">
        <v>11509606</v>
      </c>
      <c r="Q177" s="61">
        <f t="shared" si="48"/>
        <v>362270827</v>
      </c>
      <c r="R177" s="62">
        <f t="shared" si="39"/>
        <v>3.2813222531233005E-2</v>
      </c>
      <c r="S177" s="63">
        <f t="shared" si="40"/>
        <v>4.1766708087613708E-2</v>
      </c>
      <c r="T177" s="58">
        <v>42832047</v>
      </c>
      <c r="U177" s="60">
        <v>0</v>
      </c>
      <c r="V177" s="61">
        <f t="shared" si="49"/>
        <v>42832047</v>
      </c>
      <c r="W177" s="62">
        <f t="shared" si="41"/>
        <v>0</v>
      </c>
      <c r="X177" s="63">
        <f t="shared" si="42"/>
        <v>0.54393172815458757</v>
      </c>
      <c r="Y177" s="58">
        <v>557805736</v>
      </c>
      <c r="Z177" s="60">
        <v>-7072824</v>
      </c>
      <c r="AA177" s="61">
        <f t="shared" si="50"/>
        <v>550732912</v>
      </c>
      <c r="AB177" s="62">
        <f t="shared" si="43"/>
        <v>-1.2679726190553194E-2</v>
      </c>
      <c r="AC177" s="63">
        <f t="shared" si="44"/>
        <v>1.2964149830404064E-2</v>
      </c>
      <c r="AD177" s="58">
        <v>13294825</v>
      </c>
      <c r="AE177" s="63">
        <f t="shared" si="45"/>
        <v>0</v>
      </c>
      <c r="AF177" s="58">
        <v>0</v>
      </c>
      <c r="AG177" s="58">
        <v>1025506892</v>
      </c>
      <c r="AH177" s="60">
        <v>4522682</v>
      </c>
      <c r="AI177" s="61">
        <v>1030029574</v>
      </c>
      <c r="AJ177" s="62">
        <f t="shared" si="46"/>
        <v>4.4101917161957016E-3</v>
      </c>
      <c r="AK177" s="58">
        <v>0</v>
      </c>
      <c r="AL177" s="58">
        <v>443070</v>
      </c>
      <c r="AM177" s="25">
        <v>0</v>
      </c>
      <c r="AN177" s="64"/>
    </row>
    <row r="178" spans="1:40" x14ac:dyDescent="0.2">
      <c r="A178" s="55" t="s">
        <v>357</v>
      </c>
      <c r="B178" s="56" t="s">
        <v>356</v>
      </c>
      <c r="C178" s="24">
        <v>3</v>
      </c>
      <c r="D178" s="24"/>
      <c r="E178" s="57">
        <f t="shared" si="34"/>
        <v>4.7600165193732301E-2</v>
      </c>
      <c r="F178" s="58">
        <v>55757353</v>
      </c>
      <c r="G178" s="59">
        <f t="shared" si="35"/>
        <v>1.3756405895076452E-2</v>
      </c>
      <c r="H178" s="73">
        <v>16113826</v>
      </c>
      <c r="I178" s="59">
        <f t="shared" si="36"/>
        <v>3.2414291601256334E-2</v>
      </c>
      <c r="J178" s="58">
        <v>37969093</v>
      </c>
      <c r="K178" s="60">
        <v>238800</v>
      </c>
      <c r="L178" s="61">
        <f t="shared" si="47"/>
        <v>38207893</v>
      </c>
      <c r="M178" s="62">
        <f t="shared" si="37"/>
        <v>6.2893258998838871E-3</v>
      </c>
      <c r="N178" s="63">
        <f t="shared" si="38"/>
        <v>0.47529047205015551</v>
      </c>
      <c r="O178" s="58">
        <v>556740476</v>
      </c>
      <c r="P178" s="60">
        <v>18550396</v>
      </c>
      <c r="Q178" s="61">
        <f t="shared" si="48"/>
        <v>575290872</v>
      </c>
      <c r="R178" s="62">
        <f t="shared" si="39"/>
        <v>3.3319646764824046E-2</v>
      </c>
      <c r="S178" s="63">
        <f t="shared" si="40"/>
        <v>0.11134074016650282</v>
      </c>
      <c r="T178" s="58">
        <v>130421080</v>
      </c>
      <c r="U178" s="60">
        <v>0</v>
      </c>
      <c r="V178" s="61">
        <f t="shared" si="49"/>
        <v>130421080</v>
      </c>
      <c r="W178" s="62">
        <f t="shared" si="41"/>
        <v>0</v>
      </c>
      <c r="X178" s="63">
        <f t="shared" si="42"/>
        <v>0.30906219289857073</v>
      </c>
      <c r="Y178" s="58">
        <v>362025840</v>
      </c>
      <c r="Z178" s="60">
        <v>-4479442</v>
      </c>
      <c r="AA178" s="61">
        <f t="shared" si="50"/>
        <v>357546398</v>
      </c>
      <c r="AB178" s="62">
        <f t="shared" si="43"/>
        <v>-1.2373265952507699E-2</v>
      </c>
      <c r="AC178" s="63">
        <f t="shared" si="44"/>
        <v>1.0535732194705867E-2</v>
      </c>
      <c r="AD178" s="58">
        <v>12341229</v>
      </c>
      <c r="AE178" s="63">
        <f t="shared" si="45"/>
        <v>0</v>
      </c>
      <c r="AF178" s="58">
        <v>0</v>
      </c>
      <c r="AG178" s="58">
        <v>1171368897</v>
      </c>
      <c r="AH178" s="60">
        <v>14309754</v>
      </c>
      <c r="AI178" s="61">
        <v>1185678651</v>
      </c>
      <c r="AJ178" s="62">
        <f t="shared" si="46"/>
        <v>1.2216265974492577E-2</v>
      </c>
      <c r="AK178" s="58">
        <v>0</v>
      </c>
      <c r="AL178" s="58">
        <v>991190</v>
      </c>
      <c r="AM178" s="25">
        <v>0</v>
      </c>
      <c r="AN178" s="64"/>
    </row>
    <row r="179" spans="1:40" x14ac:dyDescent="0.2">
      <c r="A179" s="55" t="s">
        <v>359</v>
      </c>
      <c r="B179" s="56" t="s">
        <v>358</v>
      </c>
      <c r="C179" s="24">
        <v>3</v>
      </c>
      <c r="D179" s="24"/>
      <c r="E179" s="57">
        <f t="shared" si="34"/>
        <v>2.4496787982152598E-2</v>
      </c>
      <c r="F179" s="58">
        <v>19145041</v>
      </c>
      <c r="G179" s="59">
        <f t="shared" si="35"/>
        <v>4.5655906305730472E-2</v>
      </c>
      <c r="H179" s="73">
        <v>35681584</v>
      </c>
      <c r="I179" s="59">
        <f t="shared" si="36"/>
        <v>1.8385991897311587E-2</v>
      </c>
      <c r="J179" s="58">
        <v>14369254</v>
      </c>
      <c r="K179" s="60">
        <v>90372</v>
      </c>
      <c r="L179" s="61">
        <f t="shared" si="47"/>
        <v>14459626</v>
      </c>
      <c r="M179" s="62">
        <f t="shared" si="37"/>
        <v>6.2892617807438021E-3</v>
      </c>
      <c r="N179" s="63">
        <f t="shared" si="38"/>
        <v>0.55319080018130429</v>
      </c>
      <c r="O179" s="58">
        <v>432336703</v>
      </c>
      <c r="P179" s="60">
        <v>-2422710</v>
      </c>
      <c r="Q179" s="61">
        <f t="shared" si="48"/>
        <v>429913993</v>
      </c>
      <c r="R179" s="62">
        <f t="shared" si="39"/>
        <v>-5.6037574029424927E-3</v>
      </c>
      <c r="S179" s="63">
        <f t="shared" si="40"/>
        <v>2.9427596341694239E-2</v>
      </c>
      <c r="T179" s="58">
        <v>22998629</v>
      </c>
      <c r="U179" s="60">
        <v>-109625</v>
      </c>
      <c r="V179" s="61">
        <f t="shared" si="49"/>
        <v>22889004</v>
      </c>
      <c r="W179" s="62">
        <f t="shared" si="41"/>
        <v>-4.7665884779479681E-3</v>
      </c>
      <c r="X179" s="63">
        <f t="shared" si="42"/>
        <v>0.31323320332034832</v>
      </c>
      <c r="Y179" s="58">
        <v>244801993</v>
      </c>
      <c r="Z179" s="60">
        <v>-5151724</v>
      </c>
      <c r="AA179" s="61">
        <f t="shared" si="50"/>
        <v>239650269</v>
      </c>
      <c r="AB179" s="62">
        <f t="shared" si="43"/>
        <v>-2.1044452852963497E-2</v>
      </c>
      <c r="AC179" s="63">
        <f t="shared" si="44"/>
        <v>1.5609713971458541E-2</v>
      </c>
      <c r="AD179" s="58">
        <v>12199502</v>
      </c>
      <c r="AE179" s="63">
        <f t="shared" si="45"/>
        <v>0</v>
      </c>
      <c r="AF179" s="58">
        <v>0</v>
      </c>
      <c r="AG179" s="58">
        <v>781532706</v>
      </c>
      <c r="AH179" s="60">
        <v>-7593687</v>
      </c>
      <c r="AI179" s="61">
        <v>773939019</v>
      </c>
      <c r="AJ179" s="62">
        <f t="shared" si="46"/>
        <v>-9.7164033465286601E-3</v>
      </c>
      <c r="AK179" s="58">
        <v>0</v>
      </c>
      <c r="AL179" s="58">
        <v>0</v>
      </c>
      <c r="AM179" s="25">
        <v>0</v>
      </c>
      <c r="AN179" s="64"/>
    </row>
    <row r="180" spans="1:40" x14ac:dyDescent="0.2">
      <c r="A180" s="55" t="s">
        <v>361</v>
      </c>
      <c r="B180" s="56" t="s">
        <v>360</v>
      </c>
      <c r="C180" s="24">
        <v>3</v>
      </c>
      <c r="D180" s="24"/>
      <c r="E180" s="57">
        <f t="shared" si="34"/>
        <v>2.1491593451043678E-2</v>
      </c>
      <c r="F180" s="58">
        <v>7886561</v>
      </c>
      <c r="G180" s="59">
        <f t="shared" si="35"/>
        <v>7.4112572943284246E-3</v>
      </c>
      <c r="H180" s="73">
        <v>2719637</v>
      </c>
      <c r="I180" s="59">
        <f t="shared" si="36"/>
        <v>9.3531650495583749E-3</v>
      </c>
      <c r="J180" s="58">
        <v>3432240</v>
      </c>
      <c r="K180" s="60">
        <v>21586</v>
      </c>
      <c r="L180" s="61">
        <f t="shared" si="47"/>
        <v>3453826</v>
      </c>
      <c r="M180" s="62">
        <f t="shared" si="37"/>
        <v>6.2891872363237998E-3</v>
      </c>
      <c r="N180" s="63">
        <f t="shared" si="38"/>
        <v>0.15773452403116128</v>
      </c>
      <c r="O180" s="58">
        <v>57882304</v>
      </c>
      <c r="P180" s="60">
        <v>1231539</v>
      </c>
      <c r="Q180" s="61">
        <f t="shared" si="48"/>
        <v>59113843</v>
      </c>
      <c r="R180" s="62">
        <f t="shared" si="39"/>
        <v>2.1276606404610293E-2</v>
      </c>
      <c r="S180" s="63">
        <f t="shared" si="40"/>
        <v>6.9409625166700267E-2</v>
      </c>
      <c r="T180" s="58">
        <v>25470575</v>
      </c>
      <c r="U180" s="60">
        <v>0</v>
      </c>
      <c r="V180" s="61">
        <f t="shared" si="49"/>
        <v>25470575</v>
      </c>
      <c r="W180" s="62">
        <f t="shared" si="41"/>
        <v>0</v>
      </c>
      <c r="X180" s="63">
        <f t="shared" si="42"/>
        <v>0.70738356192578922</v>
      </c>
      <c r="Y180" s="58">
        <v>259581665</v>
      </c>
      <c r="Z180" s="60">
        <v>-10127928</v>
      </c>
      <c r="AA180" s="61">
        <f t="shared" si="50"/>
        <v>249453737</v>
      </c>
      <c r="AB180" s="62">
        <f t="shared" si="43"/>
        <v>-3.9016345780816225E-2</v>
      </c>
      <c r="AC180" s="63">
        <f t="shared" si="44"/>
        <v>2.7216273081418815E-2</v>
      </c>
      <c r="AD180" s="58">
        <v>9987291</v>
      </c>
      <c r="AE180" s="63">
        <f t="shared" si="45"/>
        <v>0</v>
      </c>
      <c r="AF180" s="58">
        <v>0</v>
      </c>
      <c r="AG180" s="58">
        <v>366960273</v>
      </c>
      <c r="AH180" s="60">
        <v>-8874803</v>
      </c>
      <c r="AI180" s="61">
        <v>358085470</v>
      </c>
      <c r="AJ180" s="62">
        <f t="shared" si="46"/>
        <v>-2.4184642461283542E-2</v>
      </c>
      <c r="AK180" s="58">
        <v>0</v>
      </c>
      <c r="AL180" s="58">
        <v>0</v>
      </c>
      <c r="AM180" s="25">
        <v>0</v>
      </c>
      <c r="AN180" s="64"/>
    </row>
    <row r="181" spans="1:40" x14ac:dyDescent="0.2">
      <c r="A181" s="55" t="s">
        <v>363</v>
      </c>
      <c r="B181" s="56" t="s">
        <v>362</v>
      </c>
      <c r="C181" s="24">
        <v>3</v>
      </c>
      <c r="D181" s="24"/>
      <c r="E181" s="57">
        <f t="shared" si="34"/>
        <v>2.9657156149328175E-2</v>
      </c>
      <c r="F181" s="58">
        <v>14047971</v>
      </c>
      <c r="G181" s="59">
        <f t="shared" si="35"/>
        <v>5.0015605083953019E-3</v>
      </c>
      <c r="H181" s="73">
        <v>2369134</v>
      </c>
      <c r="I181" s="59">
        <f t="shared" si="36"/>
        <v>9.6727749134327184E-4</v>
      </c>
      <c r="J181" s="58">
        <v>458179</v>
      </c>
      <c r="K181" s="60">
        <v>2881</v>
      </c>
      <c r="L181" s="61">
        <f t="shared" si="47"/>
        <v>461060</v>
      </c>
      <c r="M181" s="62">
        <f t="shared" si="37"/>
        <v>6.2879355011905827E-3</v>
      </c>
      <c r="N181" s="63">
        <f t="shared" si="38"/>
        <v>9.5616298046117154E-2</v>
      </c>
      <c r="O181" s="58">
        <v>45291429</v>
      </c>
      <c r="P181" s="60">
        <v>963648</v>
      </c>
      <c r="Q181" s="61">
        <f t="shared" si="48"/>
        <v>46255077</v>
      </c>
      <c r="R181" s="62">
        <f t="shared" si="39"/>
        <v>2.1276608428495377E-2</v>
      </c>
      <c r="S181" s="63">
        <f t="shared" si="40"/>
        <v>1.8301475596032589E-2</v>
      </c>
      <c r="T181" s="58">
        <v>8669024</v>
      </c>
      <c r="U181" s="60">
        <v>-72612</v>
      </c>
      <c r="V181" s="61">
        <f t="shared" si="49"/>
        <v>8596412</v>
      </c>
      <c r="W181" s="62">
        <f t="shared" si="41"/>
        <v>-8.3760294123075441E-3</v>
      </c>
      <c r="X181" s="63">
        <f t="shared" si="42"/>
        <v>0.82636750362424793</v>
      </c>
      <c r="Y181" s="58">
        <v>391432903</v>
      </c>
      <c r="Z181" s="60">
        <v>-8890254</v>
      </c>
      <c r="AA181" s="61">
        <f t="shared" si="50"/>
        <v>382542649</v>
      </c>
      <c r="AB181" s="62">
        <f t="shared" si="43"/>
        <v>-2.2712076404062538E-2</v>
      </c>
      <c r="AC181" s="63">
        <f t="shared" si="44"/>
        <v>2.4086554116006721E-2</v>
      </c>
      <c r="AD181" s="58">
        <v>11409294</v>
      </c>
      <c r="AE181" s="63">
        <f t="shared" si="45"/>
        <v>2.1744685288578702E-6</v>
      </c>
      <c r="AF181" s="58">
        <v>1030</v>
      </c>
      <c r="AG181" s="58">
        <v>473678964</v>
      </c>
      <c r="AH181" s="60">
        <v>-7996337</v>
      </c>
      <c r="AI181" s="61">
        <v>465682627</v>
      </c>
      <c r="AJ181" s="62">
        <f t="shared" si="46"/>
        <v>-1.6881342866642481E-2</v>
      </c>
      <c r="AK181" s="58">
        <v>0</v>
      </c>
      <c r="AL181" s="58">
        <v>0</v>
      </c>
      <c r="AM181" s="25">
        <v>0</v>
      </c>
      <c r="AN181" s="64"/>
    </row>
    <row r="182" spans="1:40" x14ac:dyDescent="0.2">
      <c r="A182" s="55" t="s">
        <v>365</v>
      </c>
      <c r="B182" s="56" t="s">
        <v>364</v>
      </c>
      <c r="C182" s="24">
        <v>3</v>
      </c>
      <c r="D182" s="24"/>
      <c r="E182" s="57">
        <f t="shared" si="34"/>
        <v>6.3117142770215878E-2</v>
      </c>
      <c r="F182" s="58">
        <v>81621245</v>
      </c>
      <c r="G182" s="59">
        <f t="shared" si="35"/>
        <v>2.3267929783356442E-2</v>
      </c>
      <c r="H182" s="73">
        <v>30089407</v>
      </c>
      <c r="I182" s="59">
        <f t="shared" si="36"/>
        <v>3.090651327303726E-3</v>
      </c>
      <c r="J182" s="58">
        <v>3996740</v>
      </c>
      <c r="K182" s="60">
        <v>25137</v>
      </c>
      <c r="L182" s="61">
        <f t="shared" si="47"/>
        <v>4021877</v>
      </c>
      <c r="M182" s="62">
        <f t="shared" si="37"/>
        <v>6.2893758413106685E-3</v>
      </c>
      <c r="N182" s="63">
        <f t="shared" si="38"/>
        <v>0.1354016802470539</v>
      </c>
      <c r="O182" s="58">
        <v>175097497</v>
      </c>
      <c r="P182" s="60">
        <v>-1760891</v>
      </c>
      <c r="Q182" s="61">
        <f t="shared" si="48"/>
        <v>173336606</v>
      </c>
      <c r="R182" s="62">
        <f t="shared" si="39"/>
        <v>-1.0056631477718953E-2</v>
      </c>
      <c r="S182" s="63">
        <f t="shared" si="40"/>
        <v>5.2542820979784834E-2</v>
      </c>
      <c r="T182" s="58">
        <v>67946841</v>
      </c>
      <c r="U182" s="60">
        <v>0</v>
      </c>
      <c r="V182" s="61">
        <f t="shared" si="49"/>
        <v>67946841</v>
      </c>
      <c r="W182" s="62">
        <f t="shared" si="41"/>
        <v>0</v>
      </c>
      <c r="X182" s="63">
        <f t="shared" si="42"/>
        <v>0.70025259710785426</v>
      </c>
      <c r="Y182" s="58">
        <v>905546200</v>
      </c>
      <c r="Z182" s="60">
        <v>13672317</v>
      </c>
      <c r="AA182" s="61">
        <f t="shared" si="50"/>
        <v>919218517</v>
      </c>
      <c r="AB182" s="62">
        <f t="shared" si="43"/>
        <v>1.5098420157911324E-2</v>
      </c>
      <c r="AC182" s="63">
        <f t="shared" si="44"/>
        <v>2.230901003714603E-2</v>
      </c>
      <c r="AD182" s="58">
        <v>28849360</v>
      </c>
      <c r="AE182" s="63">
        <f t="shared" si="45"/>
        <v>1.8167747284955674E-5</v>
      </c>
      <c r="AF182" s="58">
        <v>23494</v>
      </c>
      <c r="AG182" s="58">
        <v>1293170784</v>
      </c>
      <c r="AH182" s="60">
        <v>11936563</v>
      </c>
      <c r="AI182" s="61">
        <v>1305107347</v>
      </c>
      <c r="AJ182" s="62">
        <f t="shared" si="46"/>
        <v>9.2304613958862844E-3</v>
      </c>
      <c r="AK182" s="58">
        <v>6650</v>
      </c>
      <c r="AL182" s="58">
        <v>3327836</v>
      </c>
      <c r="AM182" s="25">
        <v>0</v>
      </c>
      <c r="AN182" s="64"/>
    </row>
    <row r="183" spans="1:40" x14ac:dyDescent="0.2">
      <c r="A183" s="55" t="s">
        <v>367</v>
      </c>
      <c r="B183" s="56" t="s">
        <v>366</v>
      </c>
      <c r="C183" s="24">
        <v>3</v>
      </c>
      <c r="D183" s="24"/>
      <c r="E183" s="57">
        <f t="shared" si="34"/>
        <v>5.5951522832329001E-2</v>
      </c>
      <c r="F183" s="58">
        <v>69628601</v>
      </c>
      <c r="G183" s="59">
        <f t="shared" si="35"/>
        <v>2.1693934912901336E-2</v>
      </c>
      <c r="H183" s="73">
        <v>26996912</v>
      </c>
      <c r="I183" s="59">
        <f t="shared" si="36"/>
        <v>1.4786282110662031E-2</v>
      </c>
      <c r="J183" s="58">
        <v>18400717</v>
      </c>
      <c r="K183" s="60">
        <v>115728</v>
      </c>
      <c r="L183" s="61">
        <f t="shared" si="47"/>
        <v>18516445</v>
      </c>
      <c r="M183" s="62">
        <f t="shared" si="37"/>
        <v>6.2893201389924097E-3</v>
      </c>
      <c r="N183" s="63">
        <f t="shared" si="38"/>
        <v>0.33300243914487493</v>
      </c>
      <c r="O183" s="58">
        <v>414403269</v>
      </c>
      <c r="P183" s="60">
        <v>13120596</v>
      </c>
      <c r="Q183" s="61">
        <f t="shared" si="48"/>
        <v>427523865</v>
      </c>
      <c r="R183" s="62">
        <f t="shared" si="39"/>
        <v>3.1661420122629388E-2</v>
      </c>
      <c r="S183" s="63">
        <f t="shared" si="40"/>
        <v>9.1633805127156645E-2</v>
      </c>
      <c r="T183" s="58">
        <v>114033244</v>
      </c>
      <c r="U183" s="60">
        <v>3648615</v>
      </c>
      <c r="V183" s="61">
        <f t="shared" si="49"/>
        <v>117681859</v>
      </c>
      <c r="W183" s="62">
        <f t="shared" si="41"/>
        <v>3.1996064235443482E-2</v>
      </c>
      <c r="X183" s="63">
        <f t="shared" si="42"/>
        <v>0.46327099017026502</v>
      </c>
      <c r="Y183" s="58">
        <v>576515335</v>
      </c>
      <c r="Z183" s="60">
        <v>14016129</v>
      </c>
      <c r="AA183" s="61">
        <f t="shared" si="50"/>
        <v>590531464</v>
      </c>
      <c r="AB183" s="62">
        <f t="shared" si="43"/>
        <v>2.4311806033745834E-2</v>
      </c>
      <c r="AC183" s="63">
        <f t="shared" si="44"/>
        <v>1.9661025701811045E-2</v>
      </c>
      <c r="AD183" s="58">
        <v>24467068</v>
      </c>
      <c r="AE183" s="63">
        <f t="shared" si="45"/>
        <v>0</v>
      </c>
      <c r="AF183" s="58">
        <v>0</v>
      </c>
      <c r="AG183" s="58">
        <v>1244445146</v>
      </c>
      <c r="AH183" s="60">
        <v>30901068</v>
      </c>
      <c r="AI183" s="61">
        <v>1275346214</v>
      </c>
      <c r="AJ183" s="62">
        <f t="shared" si="46"/>
        <v>2.4831201358553091E-2</v>
      </c>
      <c r="AK183" s="58">
        <v>579629</v>
      </c>
      <c r="AL183" s="58">
        <v>926162</v>
      </c>
      <c r="AM183" s="25">
        <v>0</v>
      </c>
      <c r="AN183" s="64"/>
    </row>
    <row r="184" spans="1:40" x14ac:dyDescent="0.2">
      <c r="A184" s="55" t="s">
        <v>369</v>
      </c>
      <c r="B184" s="56" t="s">
        <v>368</v>
      </c>
      <c r="C184" s="24">
        <v>3</v>
      </c>
      <c r="D184" s="24"/>
      <c r="E184" s="57">
        <f t="shared" si="34"/>
        <v>6.5926514800629124E-2</v>
      </c>
      <c r="F184" s="58">
        <v>41488182</v>
      </c>
      <c r="G184" s="59">
        <f t="shared" si="35"/>
        <v>2.2090264046689689E-2</v>
      </c>
      <c r="H184" s="73">
        <v>13901613</v>
      </c>
      <c r="I184" s="59">
        <f t="shared" si="36"/>
        <v>2.8098511190596219E-3</v>
      </c>
      <c r="J184" s="58">
        <v>1768266</v>
      </c>
      <c r="K184" s="60">
        <v>11121</v>
      </c>
      <c r="L184" s="61">
        <f t="shared" si="47"/>
        <v>1779387</v>
      </c>
      <c r="M184" s="62">
        <f t="shared" si="37"/>
        <v>6.2892121434218609E-3</v>
      </c>
      <c r="N184" s="63">
        <f t="shared" si="38"/>
        <v>0.13289425335688443</v>
      </c>
      <c r="O184" s="58">
        <v>83631616</v>
      </c>
      <c r="P184" s="60">
        <v>2387576</v>
      </c>
      <c r="Q184" s="61">
        <f t="shared" si="48"/>
        <v>86019192</v>
      </c>
      <c r="R184" s="62">
        <f t="shared" si="39"/>
        <v>2.8548724922402551E-2</v>
      </c>
      <c r="S184" s="63">
        <f t="shared" si="40"/>
        <v>1.0693790592218599E-2</v>
      </c>
      <c r="T184" s="58">
        <v>6729704</v>
      </c>
      <c r="U184" s="60">
        <v>147349</v>
      </c>
      <c r="V184" s="61">
        <f t="shared" si="49"/>
        <v>6877053</v>
      </c>
      <c r="W184" s="62">
        <f t="shared" si="41"/>
        <v>2.1895316643941547E-2</v>
      </c>
      <c r="X184" s="63">
        <f t="shared" si="42"/>
        <v>0.74516862330088551</v>
      </c>
      <c r="Y184" s="58">
        <v>468941693</v>
      </c>
      <c r="Z184" s="60">
        <v>6431360</v>
      </c>
      <c r="AA184" s="61">
        <f t="shared" si="50"/>
        <v>475373053</v>
      </c>
      <c r="AB184" s="62">
        <f t="shared" si="43"/>
        <v>1.3714626137966368E-2</v>
      </c>
      <c r="AC184" s="63">
        <f t="shared" si="44"/>
        <v>2.0416702783633018E-2</v>
      </c>
      <c r="AD184" s="58">
        <v>12848425</v>
      </c>
      <c r="AE184" s="63">
        <f t="shared" si="45"/>
        <v>0</v>
      </c>
      <c r="AF184" s="58">
        <v>0</v>
      </c>
      <c r="AG184" s="58">
        <v>629309499</v>
      </c>
      <c r="AH184" s="60">
        <v>8977406</v>
      </c>
      <c r="AI184" s="61">
        <v>638286905</v>
      </c>
      <c r="AJ184" s="62">
        <f t="shared" si="46"/>
        <v>1.4265486242088331E-2</v>
      </c>
      <c r="AK184" s="58">
        <v>0</v>
      </c>
      <c r="AL184" s="58">
        <v>0</v>
      </c>
      <c r="AM184" s="25">
        <v>0</v>
      </c>
      <c r="AN184" s="64"/>
    </row>
    <row r="185" spans="1:40" x14ac:dyDescent="0.2">
      <c r="A185" s="55" t="s">
        <v>371</v>
      </c>
      <c r="B185" s="56" t="s">
        <v>370</v>
      </c>
      <c r="C185" s="24">
        <v>3</v>
      </c>
      <c r="D185" s="24"/>
      <c r="E185" s="57">
        <f t="shared" si="34"/>
        <v>4.5753834175346696E-2</v>
      </c>
      <c r="F185" s="58">
        <v>24296114</v>
      </c>
      <c r="G185" s="59">
        <f t="shared" si="35"/>
        <v>2.7426253558687563E-2</v>
      </c>
      <c r="H185" s="73">
        <v>14563837</v>
      </c>
      <c r="I185" s="59">
        <f t="shared" si="36"/>
        <v>4.3168227384973237E-3</v>
      </c>
      <c r="J185" s="58">
        <v>2292311</v>
      </c>
      <c r="K185" s="60">
        <v>14417</v>
      </c>
      <c r="L185" s="61">
        <f t="shared" si="47"/>
        <v>2306728</v>
      </c>
      <c r="M185" s="62">
        <f t="shared" si="37"/>
        <v>6.2892862268688673E-3</v>
      </c>
      <c r="N185" s="63">
        <f t="shared" si="38"/>
        <v>0.1115753704499917</v>
      </c>
      <c r="O185" s="58">
        <v>59248541</v>
      </c>
      <c r="P185" s="60">
        <v>1880029</v>
      </c>
      <c r="Q185" s="61">
        <f t="shared" si="48"/>
        <v>61128570</v>
      </c>
      <c r="R185" s="62">
        <f t="shared" si="39"/>
        <v>3.1731228622152906E-2</v>
      </c>
      <c r="S185" s="63">
        <f t="shared" si="40"/>
        <v>2.5406857225419837E-2</v>
      </c>
      <c r="T185" s="58">
        <v>13491501</v>
      </c>
      <c r="U185" s="60">
        <v>435210</v>
      </c>
      <c r="V185" s="61">
        <f t="shared" si="49"/>
        <v>13926711</v>
      </c>
      <c r="W185" s="62">
        <f t="shared" si="41"/>
        <v>3.2258086035052737E-2</v>
      </c>
      <c r="X185" s="63">
        <f t="shared" si="42"/>
        <v>0.76171078447876173</v>
      </c>
      <c r="Y185" s="58">
        <v>404482212</v>
      </c>
      <c r="Z185" s="60">
        <v>10678802</v>
      </c>
      <c r="AA185" s="61">
        <f t="shared" si="50"/>
        <v>415161014</v>
      </c>
      <c r="AB185" s="62">
        <f t="shared" si="43"/>
        <v>2.6401165942990839E-2</v>
      </c>
      <c r="AC185" s="63">
        <f t="shared" si="44"/>
        <v>2.3810077373295099E-2</v>
      </c>
      <c r="AD185" s="58">
        <v>12643582</v>
      </c>
      <c r="AE185" s="63">
        <f t="shared" si="45"/>
        <v>0</v>
      </c>
      <c r="AF185" s="58">
        <v>0</v>
      </c>
      <c r="AG185" s="58">
        <v>531018098</v>
      </c>
      <c r="AH185" s="60">
        <v>13008458</v>
      </c>
      <c r="AI185" s="61">
        <v>544026556</v>
      </c>
      <c r="AJ185" s="62">
        <f t="shared" si="46"/>
        <v>2.4497202729990571E-2</v>
      </c>
      <c r="AK185" s="58">
        <v>0</v>
      </c>
      <c r="AL185" s="58">
        <v>0</v>
      </c>
      <c r="AM185" s="25">
        <v>0</v>
      </c>
      <c r="AN185" s="64"/>
    </row>
    <row r="186" spans="1:40" x14ac:dyDescent="0.2">
      <c r="A186" s="55" t="s">
        <v>373</v>
      </c>
      <c r="B186" s="56" t="s">
        <v>372</v>
      </c>
      <c r="C186" s="24">
        <v>3</v>
      </c>
      <c r="D186" s="24"/>
      <c r="E186" s="57">
        <f t="shared" si="34"/>
        <v>3.4720146843165468E-2</v>
      </c>
      <c r="F186" s="58">
        <v>33413548</v>
      </c>
      <c r="G186" s="59">
        <f t="shared" si="35"/>
        <v>5.6688082708145409E-3</v>
      </c>
      <c r="H186" s="73">
        <v>5455478</v>
      </c>
      <c r="I186" s="59">
        <f t="shared" si="36"/>
        <v>4.1625773426827298E-4</v>
      </c>
      <c r="J186" s="58">
        <v>400593</v>
      </c>
      <c r="K186" s="60">
        <v>2519</v>
      </c>
      <c r="L186" s="61">
        <f t="shared" si="47"/>
        <v>403112</v>
      </c>
      <c r="M186" s="62">
        <f t="shared" si="37"/>
        <v>6.2881777764464183E-3</v>
      </c>
      <c r="N186" s="63">
        <f t="shared" si="38"/>
        <v>0.33398151627914563</v>
      </c>
      <c r="O186" s="58">
        <v>321413025</v>
      </c>
      <c r="P186" s="60">
        <v>84085</v>
      </c>
      <c r="Q186" s="61">
        <f t="shared" si="48"/>
        <v>321497110</v>
      </c>
      <c r="R186" s="62">
        <f t="shared" si="39"/>
        <v>2.6161043100229056E-4</v>
      </c>
      <c r="S186" s="63">
        <f t="shared" si="40"/>
        <v>2.6561728842055987E-2</v>
      </c>
      <c r="T186" s="58">
        <v>25562150</v>
      </c>
      <c r="U186" s="60">
        <v>438675</v>
      </c>
      <c r="V186" s="61">
        <f t="shared" si="49"/>
        <v>26000825</v>
      </c>
      <c r="W186" s="62">
        <f t="shared" si="41"/>
        <v>1.7161115164413009E-2</v>
      </c>
      <c r="X186" s="63">
        <f t="shared" si="42"/>
        <v>0.57227219150321773</v>
      </c>
      <c r="Y186" s="58">
        <v>550736275</v>
      </c>
      <c r="Z186" s="60">
        <v>-8156129</v>
      </c>
      <c r="AA186" s="61">
        <f t="shared" si="50"/>
        <v>542580146</v>
      </c>
      <c r="AB186" s="62">
        <f t="shared" si="43"/>
        <v>-1.4809500245830002E-2</v>
      </c>
      <c r="AC186" s="63">
        <f t="shared" si="44"/>
        <v>2.6379350527332326E-2</v>
      </c>
      <c r="AD186" s="58">
        <v>25386635</v>
      </c>
      <c r="AE186" s="63">
        <f t="shared" si="45"/>
        <v>0</v>
      </c>
      <c r="AF186" s="58">
        <v>0</v>
      </c>
      <c r="AG186" s="58">
        <v>962367704</v>
      </c>
      <c r="AH186" s="60">
        <v>-7630850</v>
      </c>
      <c r="AI186" s="61">
        <v>954736854</v>
      </c>
      <c r="AJ186" s="62">
        <f t="shared" si="46"/>
        <v>-7.929245722069659E-3</v>
      </c>
      <c r="AK186" s="58">
        <v>0</v>
      </c>
      <c r="AL186" s="58">
        <v>0</v>
      </c>
      <c r="AM186" s="25">
        <v>0</v>
      </c>
      <c r="AN186" s="64"/>
    </row>
    <row r="187" spans="1:40" x14ac:dyDescent="0.2">
      <c r="A187" s="55" t="s">
        <v>375</v>
      </c>
      <c r="B187" s="56" t="s">
        <v>374</v>
      </c>
      <c r="C187" s="24">
        <v>3</v>
      </c>
      <c r="D187" s="24"/>
      <c r="E187" s="57">
        <f t="shared" si="34"/>
        <v>6.6014801019858571E-2</v>
      </c>
      <c r="F187" s="58">
        <v>54151787</v>
      </c>
      <c r="G187" s="59">
        <f t="shared" si="35"/>
        <v>5.8200324288867318E-3</v>
      </c>
      <c r="H187" s="73">
        <v>4774159</v>
      </c>
      <c r="I187" s="59">
        <f t="shared" si="36"/>
        <v>1.1801541606976393E-2</v>
      </c>
      <c r="J187" s="58">
        <v>9680777</v>
      </c>
      <c r="K187" s="60">
        <v>60885</v>
      </c>
      <c r="L187" s="61">
        <f t="shared" si="47"/>
        <v>9741662</v>
      </c>
      <c r="M187" s="62">
        <f t="shared" si="37"/>
        <v>6.2892678965748303E-3</v>
      </c>
      <c r="N187" s="63">
        <f t="shared" si="38"/>
        <v>0.15745636105755917</v>
      </c>
      <c r="O187" s="58">
        <v>129161085</v>
      </c>
      <c r="P187" s="60">
        <v>-600764</v>
      </c>
      <c r="Q187" s="61">
        <f t="shared" si="48"/>
        <v>128560321</v>
      </c>
      <c r="R187" s="62">
        <f t="shared" si="39"/>
        <v>-4.6512771242205033E-3</v>
      </c>
      <c r="S187" s="63">
        <f t="shared" si="40"/>
        <v>7.5904208689669281E-2</v>
      </c>
      <c r="T187" s="58">
        <v>62264045</v>
      </c>
      <c r="U187" s="60">
        <v>384104</v>
      </c>
      <c r="V187" s="61">
        <f t="shared" si="49"/>
        <v>62648149</v>
      </c>
      <c r="W187" s="62">
        <f t="shared" si="41"/>
        <v>6.1689535268709249E-3</v>
      </c>
      <c r="X187" s="63">
        <f t="shared" si="42"/>
        <v>0.64553909987184732</v>
      </c>
      <c r="Y187" s="58">
        <v>529534215</v>
      </c>
      <c r="Z187" s="60">
        <v>1087230</v>
      </c>
      <c r="AA187" s="61">
        <f t="shared" si="50"/>
        <v>530621445</v>
      </c>
      <c r="AB187" s="62">
        <f t="shared" si="43"/>
        <v>2.0531817759877895E-3</v>
      </c>
      <c r="AC187" s="63">
        <f t="shared" si="44"/>
        <v>3.7463955325202483E-2</v>
      </c>
      <c r="AD187" s="58">
        <v>30731595</v>
      </c>
      <c r="AE187" s="63">
        <f t="shared" si="45"/>
        <v>0</v>
      </c>
      <c r="AF187" s="58">
        <v>0</v>
      </c>
      <c r="AG187" s="58">
        <v>820297663</v>
      </c>
      <c r="AH187" s="60">
        <v>931455</v>
      </c>
      <c r="AI187" s="61">
        <v>821229118</v>
      </c>
      <c r="AJ187" s="62">
        <f t="shared" si="46"/>
        <v>1.1355085379537403E-3</v>
      </c>
      <c r="AK187" s="58">
        <v>0</v>
      </c>
      <c r="AL187" s="58">
        <v>0</v>
      </c>
      <c r="AM187" s="25">
        <v>0</v>
      </c>
      <c r="AN187" s="64"/>
    </row>
    <row r="188" spans="1:40" x14ac:dyDescent="0.2">
      <c r="A188" s="55" t="s">
        <v>377</v>
      </c>
      <c r="B188" s="56" t="s">
        <v>376</v>
      </c>
      <c r="C188" s="24">
        <v>3</v>
      </c>
      <c r="D188" s="24"/>
      <c r="E188" s="57">
        <f t="shared" si="34"/>
        <v>6.9975282018674825E-2</v>
      </c>
      <c r="F188" s="58">
        <v>31641149</v>
      </c>
      <c r="G188" s="59">
        <f t="shared" si="35"/>
        <v>6.668158946681488E-3</v>
      </c>
      <c r="H188" s="73">
        <v>3015182</v>
      </c>
      <c r="I188" s="59">
        <f t="shared" si="36"/>
        <v>1.4928062847304415E-2</v>
      </c>
      <c r="J188" s="58">
        <v>6750113</v>
      </c>
      <c r="K188" s="60">
        <v>42454</v>
      </c>
      <c r="L188" s="61">
        <f t="shared" si="47"/>
        <v>6792567</v>
      </c>
      <c r="M188" s="62">
        <f t="shared" si="37"/>
        <v>6.289376192665219E-3</v>
      </c>
      <c r="N188" s="63">
        <f t="shared" si="38"/>
        <v>0.18000435644446866</v>
      </c>
      <c r="O188" s="58">
        <v>81393665</v>
      </c>
      <c r="P188" s="60">
        <v>9595</v>
      </c>
      <c r="Q188" s="61">
        <f t="shared" si="48"/>
        <v>81403260</v>
      </c>
      <c r="R188" s="62">
        <f t="shared" si="39"/>
        <v>1.1788386725183096E-4</v>
      </c>
      <c r="S188" s="63">
        <f t="shared" si="40"/>
        <v>5.0172622575058612E-2</v>
      </c>
      <c r="T188" s="58">
        <v>22686860</v>
      </c>
      <c r="U188" s="60">
        <v>482656</v>
      </c>
      <c r="V188" s="61">
        <f t="shared" si="49"/>
        <v>23169516</v>
      </c>
      <c r="W188" s="62">
        <f t="shared" si="41"/>
        <v>2.127469380954438E-2</v>
      </c>
      <c r="X188" s="63">
        <f t="shared" si="42"/>
        <v>0.64477283367335281</v>
      </c>
      <c r="Y188" s="58">
        <v>291550855</v>
      </c>
      <c r="Z188" s="60">
        <v>-3662440</v>
      </c>
      <c r="AA188" s="61">
        <f t="shared" si="50"/>
        <v>287888415</v>
      </c>
      <c r="AB188" s="62">
        <f t="shared" si="43"/>
        <v>-1.2561925088506429E-2</v>
      </c>
      <c r="AC188" s="63">
        <f t="shared" si="44"/>
        <v>3.3478683494459205E-2</v>
      </c>
      <c r="AD188" s="58">
        <v>15138260</v>
      </c>
      <c r="AE188" s="63">
        <f t="shared" si="45"/>
        <v>0</v>
      </c>
      <c r="AF188" s="58">
        <v>0</v>
      </c>
      <c r="AG188" s="58">
        <v>452176084</v>
      </c>
      <c r="AH188" s="60">
        <v>-3127735</v>
      </c>
      <c r="AI188" s="61">
        <v>449048349</v>
      </c>
      <c r="AJ188" s="62">
        <f t="shared" si="46"/>
        <v>-6.9170730400681694E-3</v>
      </c>
      <c r="AK188" s="58">
        <v>13320</v>
      </c>
      <c r="AL188" s="58">
        <v>2020</v>
      </c>
      <c r="AM188" s="25">
        <v>0</v>
      </c>
      <c r="AN188" s="64"/>
    </row>
    <row r="189" spans="1:40" x14ac:dyDescent="0.2">
      <c r="A189" s="55" t="s">
        <v>379</v>
      </c>
      <c r="B189" s="56" t="s">
        <v>378</v>
      </c>
      <c r="C189" s="24">
        <v>3</v>
      </c>
      <c r="D189" s="24"/>
      <c r="E189" s="57">
        <f t="shared" si="34"/>
        <v>4.2463605160859237E-2</v>
      </c>
      <c r="F189" s="58">
        <v>114194155</v>
      </c>
      <c r="G189" s="59">
        <f t="shared" si="35"/>
        <v>1.1690348426429773E-2</v>
      </c>
      <c r="H189" s="73">
        <v>31437968</v>
      </c>
      <c r="I189" s="59">
        <f t="shared" si="36"/>
        <v>2.1558418894926733E-2</v>
      </c>
      <c r="J189" s="58">
        <v>57975422</v>
      </c>
      <c r="K189" s="60">
        <v>364625</v>
      </c>
      <c r="L189" s="61">
        <f t="shared" si="47"/>
        <v>58340047</v>
      </c>
      <c r="M189" s="62">
        <f t="shared" si="37"/>
        <v>6.2893030774316743E-3</v>
      </c>
      <c r="N189" s="63">
        <f t="shared" si="38"/>
        <v>0.68402240313165352</v>
      </c>
      <c r="O189" s="58">
        <v>1839489606</v>
      </c>
      <c r="P189" s="60">
        <v>19320615</v>
      </c>
      <c r="Q189" s="61">
        <f t="shared" si="48"/>
        <v>1858810221</v>
      </c>
      <c r="R189" s="62">
        <f t="shared" si="39"/>
        <v>1.0503247714464118E-2</v>
      </c>
      <c r="S189" s="63">
        <f t="shared" si="40"/>
        <v>0.19861584289344764</v>
      </c>
      <c r="T189" s="58">
        <v>534122533</v>
      </c>
      <c r="U189" s="60">
        <v>-4419429</v>
      </c>
      <c r="V189" s="61">
        <f t="shared" si="49"/>
        <v>529703104</v>
      </c>
      <c r="W189" s="62">
        <f t="shared" si="41"/>
        <v>-8.274185653949934E-3</v>
      </c>
      <c r="X189" s="63">
        <f t="shared" si="42"/>
        <v>3.8912257538731683E-2</v>
      </c>
      <c r="Y189" s="58">
        <v>104643785</v>
      </c>
      <c r="Z189" s="60">
        <v>-2777055</v>
      </c>
      <c r="AA189" s="61">
        <f t="shared" si="50"/>
        <v>101866730</v>
      </c>
      <c r="AB189" s="62">
        <f t="shared" si="43"/>
        <v>-2.6538174245130754E-2</v>
      </c>
      <c r="AC189" s="63">
        <f t="shared" si="44"/>
        <v>2.7371239539514349E-3</v>
      </c>
      <c r="AD189" s="58">
        <v>7360740</v>
      </c>
      <c r="AE189" s="63">
        <f t="shared" si="45"/>
        <v>0</v>
      </c>
      <c r="AF189" s="58">
        <v>0</v>
      </c>
      <c r="AG189" s="58">
        <v>2689224209</v>
      </c>
      <c r="AH189" s="60">
        <v>12488756</v>
      </c>
      <c r="AI189" s="61">
        <v>2701712965</v>
      </c>
      <c r="AJ189" s="62">
        <f t="shared" si="46"/>
        <v>4.6439995438848141E-3</v>
      </c>
      <c r="AK189" s="58">
        <v>12178095</v>
      </c>
      <c r="AL189" s="58">
        <v>104991630</v>
      </c>
      <c r="AM189" s="25">
        <v>0</v>
      </c>
      <c r="AN189" s="64"/>
    </row>
    <row r="190" spans="1:40" x14ac:dyDescent="0.2">
      <c r="A190" s="55" t="s">
        <v>381</v>
      </c>
      <c r="B190" s="56" t="s">
        <v>380</v>
      </c>
      <c r="C190" s="24">
        <v>3</v>
      </c>
      <c r="D190" s="24"/>
      <c r="E190" s="57">
        <f t="shared" si="34"/>
        <v>8.1891455177287159E-2</v>
      </c>
      <c r="F190" s="58">
        <v>141746252</v>
      </c>
      <c r="G190" s="59">
        <f t="shared" si="35"/>
        <v>3.7485561223108278E-3</v>
      </c>
      <c r="H190" s="73">
        <v>6488391</v>
      </c>
      <c r="I190" s="59">
        <f t="shared" si="36"/>
        <v>1.6096879481749347E-2</v>
      </c>
      <c r="J190" s="58">
        <v>27862154</v>
      </c>
      <c r="K190" s="60">
        <v>175234</v>
      </c>
      <c r="L190" s="61">
        <f t="shared" si="47"/>
        <v>28037388</v>
      </c>
      <c r="M190" s="62">
        <f t="shared" si="37"/>
        <v>6.2893199140310546E-3</v>
      </c>
      <c r="N190" s="63">
        <f t="shared" si="38"/>
        <v>0.29812819371073901</v>
      </c>
      <c r="O190" s="58">
        <v>516031300</v>
      </c>
      <c r="P190" s="60">
        <v>5439083</v>
      </c>
      <c r="Q190" s="61">
        <f t="shared" si="48"/>
        <v>521470383</v>
      </c>
      <c r="R190" s="62">
        <f t="shared" si="39"/>
        <v>1.0540219168875996E-2</v>
      </c>
      <c r="S190" s="63">
        <f t="shared" si="40"/>
        <v>0.15204614544386616</v>
      </c>
      <c r="T190" s="58">
        <v>263177290</v>
      </c>
      <c r="U190" s="60">
        <v>-2713168</v>
      </c>
      <c r="V190" s="61">
        <f t="shared" si="49"/>
        <v>260464122</v>
      </c>
      <c r="W190" s="62">
        <f t="shared" si="41"/>
        <v>-1.0309278585549688E-2</v>
      </c>
      <c r="X190" s="63">
        <f t="shared" si="42"/>
        <v>0.42358241465488689</v>
      </c>
      <c r="Y190" s="58">
        <v>733180520</v>
      </c>
      <c r="Z190" s="60">
        <v>-19805949</v>
      </c>
      <c r="AA190" s="61">
        <f t="shared" si="50"/>
        <v>713374571</v>
      </c>
      <c r="AB190" s="62">
        <f t="shared" si="43"/>
        <v>-2.7013741445285535E-2</v>
      </c>
      <c r="AC190" s="63">
        <f t="shared" si="44"/>
        <v>2.4506355409160612E-2</v>
      </c>
      <c r="AD190" s="58">
        <v>42418150</v>
      </c>
      <c r="AE190" s="63">
        <f t="shared" si="45"/>
        <v>0</v>
      </c>
      <c r="AF190" s="58">
        <v>0</v>
      </c>
      <c r="AG190" s="58">
        <v>1730904057</v>
      </c>
      <c r="AH190" s="60">
        <v>-16904800</v>
      </c>
      <c r="AI190" s="61">
        <v>1713999257</v>
      </c>
      <c r="AJ190" s="62">
        <f t="shared" si="46"/>
        <v>-9.766456974686033E-3</v>
      </c>
      <c r="AK190" s="58">
        <v>0</v>
      </c>
      <c r="AL190" s="58">
        <v>0</v>
      </c>
      <c r="AM190" s="25">
        <v>0</v>
      </c>
      <c r="AN190" s="64"/>
    </row>
    <row r="191" spans="1:40" x14ac:dyDescent="0.2">
      <c r="A191" s="55" t="s">
        <v>383</v>
      </c>
      <c r="B191" s="56" t="s">
        <v>382</v>
      </c>
      <c r="C191" s="24">
        <v>3</v>
      </c>
      <c r="D191" s="24"/>
      <c r="E191" s="57">
        <f t="shared" si="34"/>
        <v>7.2457304312629797E-2</v>
      </c>
      <c r="F191" s="58">
        <v>74510722</v>
      </c>
      <c r="G191" s="59">
        <f t="shared" si="35"/>
        <v>3.3052735651868622E-3</v>
      </c>
      <c r="H191" s="73">
        <v>3398944</v>
      </c>
      <c r="I191" s="59">
        <f t="shared" si="36"/>
        <v>1.1412617923144408E-2</v>
      </c>
      <c r="J191" s="58">
        <v>11736048</v>
      </c>
      <c r="K191" s="60">
        <v>73812</v>
      </c>
      <c r="L191" s="61">
        <f t="shared" si="47"/>
        <v>11809860</v>
      </c>
      <c r="M191" s="62">
        <f t="shared" si="37"/>
        <v>6.289340329896401E-3</v>
      </c>
      <c r="N191" s="63">
        <f t="shared" si="38"/>
        <v>0.20081877866482276</v>
      </c>
      <c r="O191" s="58">
        <v>206509921</v>
      </c>
      <c r="P191" s="60">
        <v>2173790</v>
      </c>
      <c r="Q191" s="61">
        <f t="shared" si="48"/>
        <v>208683711</v>
      </c>
      <c r="R191" s="62">
        <f t="shared" si="39"/>
        <v>1.0526322364919214E-2</v>
      </c>
      <c r="S191" s="63">
        <f t="shared" si="40"/>
        <v>4.3468092642679014E-2</v>
      </c>
      <c r="T191" s="58">
        <v>44699965</v>
      </c>
      <c r="U191" s="60">
        <v>-460824</v>
      </c>
      <c r="V191" s="61">
        <f t="shared" si="49"/>
        <v>44239141</v>
      </c>
      <c r="W191" s="62">
        <f t="shared" si="41"/>
        <v>-1.0309269817101646E-2</v>
      </c>
      <c r="X191" s="63">
        <f t="shared" si="42"/>
        <v>0.61354017248222681</v>
      </c>
      <c r="Y191" s="58">
        <v>630927712</v>
      </c>
      <c r="Z191" s="60">
        <v>-17258710</v>
      </c>
      <c r="AA191" s="61">
        <f t="shared" si="50"/>
        <v>613669002</v>
      </c>
      <c r="AB191" s="62">
        <f t="shared" si="43"/>
        <v>-2.735449667489007E-2</v>
      </c>
      <c r="AC191" s="63">
        <f t="shared" si="44"/>
        <v>5.4997760409310349E-2</v>
      </c>
      <c r="AD191" s="58">
        <v>56556380</v>
      </c>
      <c r="AE191" s="63">
        <f t="shared" si="45"/>
        <v>0</v>
      </c>
      <c r="AF191" s="58">
        <v>0</v>
      </c>
      <c r="AG191" s="58">
        <v>1028339692</v>
      </c>
      <c r="AH191" s="60">
        <v>-15471932</v>
      </c>
      <c r="AI191" s="61">
        <v>1012867760</v>
      </c>
      <c r="AJ191" s="62">
        <f t="shared" si="46"/>
        <v>-1.5045545864235687E-2</v>
      </c>
      <c r="AK191" s="58">
        <v>0</v>
      </c>
      <c r="AL191" s="58">
        <v>0</v>
      </c>
      <c r="AM191" s="25">
        <v>0</v>
      </c>
      <c r="AN191" s="64"/>
    </row>
    <row r="192" spans="1:40" x14ac:dyDescent="0.2">
      <c r="A192" s="55" t="s">
        <v>385</v>
      </c>
      <c r="B192" s="56" t="s">
        <v>384</v>
      </c>
      <c r="C192" s="24">
        <v>3</v>
      </c>
      <c r="D192" s="24"/>
      <c r="E192" s="57">
        <f t="shared" si="34"/>
        <v>4.2073321116441499E-2</v>
      </c>
      <c r="F192" s="58">
        <v>36591176</v>
      </c>
      <c r="G192" s="59">
        <f t="shared" si="35"/>
        <v>3.9472647933893497E-3</v>
      </c>
      <c r="H192" s="73">
        <v>3432937</v>
      </c>
      <c r="I192" s="59">
        <f t="shared" si="36"/>
        <v>1.2224208915760806E-2</v>
      </c>
      <c r="J192" s="58">
        <v>10631397</v>
      </c>
      <c r="K192" s="60">
        <v>66864</v>
      </c>
      <c r="L192" s="61">
        <f t="shared" si="47"/>
        <v>10698261</v>
      </c>
      <c r="M192" s="62">
        <f t="shared" si="37"/>
        <v>6.2892957529476134E-3</v>
      </c>
      <c r="N192" s="63">
        <f t="shared" si="38"/>
        <v>0.15534202731388341</v>
      </c>
      <c r="O192" s="58">
        <v>135100993</v>
      </c>
      <c r="P192" s="60">
        <v>1902359</v>
      </c>
      <c r="Q192" s="61">
        <f t="shared" si="48"/>
        <v>137003352</v>
      </c>
      <c r="R192" s="62">
        <f t="shared" si="39"/>
        <v>1.4081014193581834E-2</v>
      </c>
      <c r="S192" s="63">
        <f t="shared" si="40"/>
        <v>1.186614874949926E-2</v>
      </c>
      <c r="T192" s="58">
        <v>10319992</v>
      </c>
      <c r="U192" s="60">
        <v>-121948</v>
      </c>
      <c r="V192" s="61">
        <f t="shared" si="49"/>
        <v>10198044</v>
      </c>
      <c r="W192" s="62">
        <f t="shared" si="41"/>
        <v>-1.1816675826880486E-2</v>
      </c>
      <c r="X192" s="63">
        <f t="shared" si="42"/>
        <v>0.74435911625431894</v>
      </c>
      <c r="Y192" s="58">
        <v>647369276</v>
      </c>
      <c r="Z192" s="60">
        <v>-2989124</v>
      </c>
      <c r="AA192" s="61">
        <f t="shared" si="50"/>
        <v>644380152</v>
      </c>
      <c r="AB192" s="62">
        <f t="shared" si="43"/>
        <v>-4.6173399183683222E-3</v>
      </c>
      <c r="AC192" s="63">
        <f t="shared" si="44"/>
        <v>3.0187912856706755E-2</v>
      </c>
      <c r="AD192" s="58">
        <v>26254434</v>
      </c>
      <c r="AE192" s="63">
        <f t="shared" si="45"/>
        <v>0</v>
      </c>
      <c r="AF192" s="58">
        <v>0</v>
      </c>
      <c r="AG192" s="58">
        <v>869700205</v>
      </c>
      <c r="AH192" s="60">
        <v>-1141849</v>
      </c>
      <c r="AI192" s="61">
        <v>868558356</v>
      </c>
      <c r="AJ192" s="62">
        <f t="shared" si="46"/>
        <v>-1.3129225374852015E-3</v>
      </c>
      <c r="AK192" s="58">
        <v>8722625</v>
      </c>
      <c r="AL192" s="58">
        <v>4055629</v>
      </c>
      <c r="AM192" s="25">
        <v>0</v>
      </c>
      <c r="AN192" s="64"/>
    </row>
    <row r="193" spans="1:40" x14ac:dyDescent="0.2">
      <c r="A193" s="55" t="s">
        <v>387</v>
      </c>
      <c r="B193" s="56" t="s">
        <v>386</v>
      </c>
      <c r="C193" s="24">
        <v>3</v>
      </c>
      <c r="D193" s="24"/>
      <c r="E193" s="57">
        <f t="shared" si="34"/>
        <v>3.8319942739859232E-2</v>
      </c>
      <c r="F193" s="58">
        <v>21259686</v>
      </c>
      <c r="G193" s="59">
        <f t="shared" si="35"/>
        <v>4.8606230736272611E-3</v>
      </c>
      <c r="H193" s="73">
        <v>2696646</v>
      </c>
      <c r="I193" s="59">
        <f t="shared" si="36"/>
        <v>1.0144853595784478E-2</v>
      </c>
      <c r="J193" s="58">
        <v>5628307</v>
      </c>
      <c r="K193" s="60">
        <v>35398</v>
      </c>
      <c r="L193" s="61">
        <f t="shared" si="47"/>
        <v>5663705</v>
      </c>
      <c r="M193" s="62">
        <f t="shared" si="37"/>
        <v>6.2892802400437648E-3</v>
      </c>
      <c r="N193" s="63">
        <f t="shared" si="38"/>
        <v>0.21487687585401585</v>
      </c>
      <c r="O193" s="58">
        <v>119212467</v>
      </c>
      <c r="P193" s="60">
        <v>2536436</v>
      </c>
      <c r="Q193" s="61">
        <f t="shared" si="48"/>
        <v>121748903</v>
      </c>
      <c r="R193" s="62">
        <f t="shared" si="39"/>
        <v>2.1276600206587455E-2</v>
      </c>
      <c r="S193" s="63">
        <f t="shared" si="40"/>
        <v>1.7957651890460554E-2</v>
      </c>
      <c r="T193" s="58">
        <v>9962803</v>
      </c>
      <c r="U193" s="60">
        <v>0</v>
      </c>
      <c r="V193" s="61">
        <f t="shared" si="49"/>
        <v>9962803</v>
      </c>
      <c r="W193" s="62">
        <f t="shared" si="41"/>
        <v>0</v>
      </c>
      <c r="X193" s="63">
        <f t="shared" si="42"/>
        <v>0.67933316294585977</v>
      </c>
      <c r="Y193" s="58">
        <v>376890170</v>
      </c>
      <c r="Z193" s="60">
        <v>-10186222</v>
      </c>
      <c r="AA193" s="61">
        <f t="shared" si="50"/>
        <v>366703948</v>
      </c>
      <c r="AB193" s="62">
        <f t="shared" si="43"/>
        <v>-2.7027030182294222E-2</v>
      </c>
      <c r="AC193" s="63">
        <f t="shared" si="44"/>
        <v>3.4506889900392905E-2</v>
      </c>
      <c r="AD193" s="58">
        <v>19144226</v>
      </c>
      <c r="AE193" s="63">
        <f t="shared" si="45"/>
        <v>0</v>
      </c>
      <c r="AF193" s="58">
        <v>0</v>
      </c>
      <c r="AG193" s="58">
        <v>554794305</v>
      </c>
      <c r="AH193" s="60">
        <v>-7614388</v>
      </c>
      <c r="AI193" s="61">
        <v>547179917</v>
      </c>
      <c r="AJ193" s="62">
        <f t="shared" si="46"/>
        <v>-1.3724704690326625E-2</v>
      </c>
      <c r="AK193" s="58">
        <v>0</v>
      </c>
      <c r="AL193" s="58">
        <v>481355</v>
      </c>
      <c r="AM193" s="25">
        <v>0</v>
      </c>
      <c r="AN193" s="64"/>
    </row>
    <row r="194" spans="1:40" x14ac:dyDescent="0.2">
      <c r="A194" s="55" t="s">
        <v>389</v>
      </c>
      <c r="B194" s="56" t="s">
        <v>388</v>
      </c>
      <c r="C194" s="24">
        <v>3</v>
      </c>
      <c r="D194" s="24"/>
      <c r="E194" s="57">
        <f t="shared" si="34"/>
        <v>3.974748009300557E-2</v>
      </c>
      <c r="F194" s="58">
        <v>33421731</v>
      </c>
      <c r="G194" s="59">
        <f t="shared" si="35"/>
        <v>5.1479680357235562E-3</v>
      </c>
      <c r="H194" s="73">
        <v>4328677</v>
      </c>
      <c r="I194" s="59">
        <f t="shared" si="36"/>
        <v>1.3048112656848715E-2</v>
      </c>
      <c r="J194" s="58">
        <v>10971526</v>
      </c>
      <c r="K194" s="60">
        <v>69004</v>
      </c>
      <c r="L194" s="61">
        <f t="shared" si="47"/>
        <v>11040530</v>
      </c>
      <c r="M194" s="62">
        <f t="shared" si="37"/>
        <v>6.289371232406504E-3</v>
      </c>
      <c r="N194" s="63">
        <f t="shared" si="38"/>
        <v>0.18738646130777453</v>
      </c>
      <c r="O194" s="58">
        <v>157564200</v>
      </c>
      <c r="P194" s="60">
        <v>3352430</v>
      </c>
      <c r="Q194" s="61">
        <f t="shared" si="48"/>
        <v>160916630</v>
      </c>
      <c r="R194" s="62">
        <f t="shared" si="39"/>
        <v>2.1276597095025392E-2</v>
      </c>
      <c r="S194" s="63">
        <f t="shared" si="40"/>
        <v>2.6212998598805017E-2</v>
      </c>
      <c r="T194" s="58">
        <v>22041241</v>
      </c>
      <c r="U194" s="60">
        <v>0</v>
      </c>
      <c r="V194" s="61">
        <f t="shared" si="49"/>
        <v>22041241</v>
      </c>
      <c r="W194" s="62">
        <f t="shared" si="41"/>
        <v>0</v>
      </c>
      <c r="X194" s="63">
        <f t="shared" si="42"/>
        <v>0.66097501091777111</v>
      </c>
      <c r="Y194" s="58">
        <v>555781875</v>
      </c>
      <c r="Z194" s="60">
        <v>-11866906</v>
      </c>
      <c r="AA194" s="61">
        <f t="shared" si="50"/>
        <v>543914969</v>
      </c>
      <c r="AB194" s="62">
        <f t="shared" si="43"/>
        <v>-2.1351732637916628E-2</v>
      </c>
      <c r="AC194" s="63">
        <f t="shared" si="44"/>
        <v>6.6749966426000687E-2</v>
      </c>
      <c r="AD194" s="58">
        <v>56126814</v>
      </c>
      <c r="AE194" s="63">
        <f t="shared" si="45"/>
        <v>7.3200196407078363E-4</v>
      </c>
      <c r="AF194" s="58">
        <v>615505</v>
      </c>
      <c r="AG194" s="58">
        <v>840851569</v>
      </c>
      <c r="AH194" s="60">
        <v>-8445472</v>
      </c>
      <c r="AI194" s="61">
        <v>832406097</v>
      </c>
      <c r="AJ194" s="62">
        <f t="shared" si="46"/>
        <v>-1.0043951050771008E-2</v>
      </c>
      <c r="AK194" s="58">
        <v>0</v>
      </c>
      <c r="AL194" s="58">
        <v>0</v>
      </c>
      <c r="AM194" s="25">
        <v>0</v>
      </c>
      <c r="AN194" s="64"/>
    </row>
    <row r="195" spans="1:40" x14ac:dyDescent="0.2">
      <c r="A195" s="55" t="s">
        <v>391</v>
      </c>
      <c r="B195" s="56" t="s">
        <v>390</v>
      </c>
      <c r="C195" s="24">
        <v>3</v>
      </c>
      <c r="D195" s="24"/>
      <c r="E195" s="57">
        <f t="shared" si="34"/>
        <v>3.5952548247133766E-2</v>
      </c>
      <c r="F195" s="58">
        <v>32723187</v>
      </c>
      <c r="G195" s="59">
        <f t="shared" si="35"/>
        <v>8.2963434177715685E-3</v>
      </c>
      <c r="H195" s="73">
        <v>7551142</v>
      </c>
      <c r="I195" s="59">
        <f t="shared" si="36"/>
        <v>4.9805839714989544E-2</v>
      </c>
      <c r="J195" s="58">
        <v>45332136</v>
      </c>
      <c r="K195" s="60">
        <v>285108</v>
      </c>
      <c r="L195" s="61">
        <f t="shared" si="47"/>
        <v>45617244</v>
      </c>
      <c r="M195" s="62">
        <f t="shared" si="37"/>
        <v>6.2893131706831555E-3</v>
      </c>
      <c r="N195" s="63">
        <f t="shared" si="38"/>
        <v>0.1890677949086009</v>
      </c>
      <c r="O195" s="58">
        <v>172085182</v>
      </c>
      <c r="P195" s="60">
        <v>4543352</v>
      </c>
      <c r="Q195" s="61">
        <f t="shared" si="48"/>
        <v>176628534</v>
      </c>
      <c r="R195" s="62">
        <f t="shared" si="39"/>
        <v>2.6401761890224806E-2</v>
      </c>
      <c r="S195" s="63">
        <f t="shared" si="40"/>
        <v>2.0462488551335544E-2</v>
      </c>
      <c r="T195" s="58">
        <v>18624489</v>
      </c>
      <c r="U195" s="60">
        <v>-49527</v>
      </c>
      <c r="V195" s="61">
        <f t="shared" si="49"/>
        <v>18574962</v>
      </c>
      <c r="W195" s="62">
        <f t="shared" si="41"/>
        <v>-2.659240744806475E-3</v>
      </c>
      <c r="X195" s="63">
        <f t="shared" si="42"/>
        <v>0.6666131891635928</v>
      </c>
      <c r="Y195" s="58">
        <v>606736076</v>
      </c>
      <c r="Z195" s="60">
        <v>-2064984</v>
      </c>
      <c r="AA195" s="61">
        <f t="shared" si="50"/>
        <v>604671092</v>
      </c>
      <c r="AB195" s="62">
        <f t="shared" si="43"/>
        <v>-3.4034303903827867E-3</v>
      </c>
      <c r="AC195" s="63">
        <f t="shared" si="44"/>
        <v>2.9801795996575942E-2</v>
      </c>
      <c r="AD195" s="58">
        <v>27124913</v>
      </c>
      <c r="AE195" s="63">
        <f t="shared" si="45"/>
        <v>0</v>
      </c>
      <c r="AF195" s="58">
        <v>0</v>
      </c>
      <c r="AG195" s="58">
        <v>910177125</v>
      </c>
      <c r="AH195" s="60">
        <v>2713949</v>
      </c>
      <c r="AI195" s="61">
        <v>912891074</v>
      </c>
      <c r="AJ195" s="62">
        <f t="shared" si="46"/>
        <v>2.9817811560579484E-3</v>
      </c>
      <c r="AK195" s="58">
        <v>0</v>
      </c>
      <c r="AL195" s="58">
        <v>0</v>
      </c>
      <c r="AM195" s="25">
        <v>0</v>
      </c>
      <c r="AN195" s="64"/>
    </row>
    <row r="196" spans="1:40" x14ac:dyDescent="0.2">
      <c r="A196" s="55" t="s">
        <v>393</v>
      </c>
      <c r="B196" s="56" t="s">
        <v>392</v>
      </c>
      <c r="C196" s="24">
        <v>3</v>
      </c>
      <c r="D196" s="24"/>
      <c r="E196" s="57">
        <f t="shared" si="34"/>
        <v>4.8388843927910589E-2</v>
      </c>
      <c r="F196" s="58">
        <v>46844342</v>
      </c>
      <c r="G196" s="59">
        <f t="shared" si="35"/>
        <v>1.4297342498597996E-2</v>
      </c>
      <c r="H196" s="73">
        <v>13840992</v>
      </c>
      <c r="I196" s="59">
        <f t="shared" si="36"/>
        <v>1.6378392608921048E-2</v>
      </c>
      <c r="J196" s="58">
        <v>15855618</v>
      </c>
      <c r="K196" s="60">
        <v>99721</v>
      </c>
      <c r="L196" s="61">
        <f t="shared" si="47"/>
        <v>15955339</v>
      </c>
      <c r="M196" s="62">
        <f t="shared" si="37"/>
        <v>6.2893165059854494E-3</v>
      </c>
      <c r="N196" s="63">
        <f t="shared" si="38"/>
        <v>0.51337597890498154</v>
      </c>
      <c r="O196" s="58">
        <v>496989760</v>
      </c>
      <c r="P196" s="60">
        <v>-83001</v>
      </c>
      <c r="Q196" s="61">
        <f t="shared" si="48"/>
        <v>496906759</v>
      </c>
      <c r="R196" s="62">
        <f t="shared" si="39"/>
        <v>-1.6700746510350635E-4</v>
      </c>
      <c r="S196" s="63">
        <f t="shared" si="40"/>
        <v>0.17478953005365211</v>
      </c>
      <c r="T196" s="58">
        <v>169210501</v>
      </c>
      <c r="U196" s="60">
        <v>0</v>
      </c>
      <c r="V196" s="61">
        <f t="shared" si="49"/>
        <v>169210501</v>
      </c>
      <c r="W196" s="62">
        <f t="shared" si="41"/>
        <v>0</v>
      </c>
      <c r="X196" s="63">
        <f t="shared" si="42"/>
        <v>0.21545959574149301</v>
      </c>
      <c r="Y196" s="58">
        <v>208582437</v>
      </c>
      <c r="Z196" s="60">
        <v>6796785</v>
      </c>
      <c r="AA196" s="61">
        <f t="shared" si="50"/>
        <v>215379222</v>
      </c>
      <c r="AB196" s="62">
        <f t="shared" si="43"/>
        <v>3.2585605469745281E-2</v>
      </c>
      <c r="AC196" s="63">
        <f t="shared" si="44"/>
        <v>1.4205391557519841E-2</v>
      </c>
      <c r="AD196" s="58">
        <v>13751976</v>
      </c>
      <c r="AE196" s="63">
        <f t="shared" si="45"/>
        <v>3.1049247069238842E-3</v>
      </c>
      <c r="AF196" s="58">
        <v>3005820</v>
      </c>
      <c r="AG196" s="58">
        <v>968081446</v>
      </c>
      <c r="AH196" s="60">
        <v>6813505</v>
      </c>
      <c r="AI196" s="61">
        <v>974894951</v>
      </c>
      <c r="AJ196" s="62">
        <f t="shared" si="46"/>
        <v>7.0381526555979464E-3</v>
      </c>
      <c r="AK196" s="58">
        <v>123145</v>
      </c>
      <c r="AL196" s="58">
        <v>864596</v>
      </c>
      <c r="AM196" s="25">
        <v>0</v>
      </c>
      <c r="AN196" s="64"/>
    </row>
    <row r="197" spans="1:40" x14ac:dyDescent="0.2">
      <c r="A197" s="55" t="s">
        <v>395</v>
      </c>
      <c r="B197" s="56" t="s">
        <v>394</v>
      </c>
      <c r="C197" s="24">
        <v>3</v>
      </c>
      <c r="D197" s="24"/>
      <c r="E197" s="57">
        <f t="shared" si="34"/>
        <v>5.442826233102506E-2</v>
      </c>
      <c r="F197" s="58">
        <v>40369378</v>
      </c>
      <c r="G197" s="59">
        <f t="shared" si="35"/>
        <v>1.2290356600148889E-2</v>
      </c>
      <c r="H197" s="73">
        <v>9115743</v>
      </c>
      <c r="I197" s="59">
        <f t="shared" si="36"/>
        <v>2.1100042978226603E-2</v>
      </c>
      <c r="J197" s="58">
        <v>15649877</v>
      </c>
      <c r="K197" s="60">
        <v>98427</v>
      </c>
      <c r="L197" s="61">
        <f t="shared" si="47"/>
        <v>15748304</v>
      </c>
      <c r="M197" s="62">
        <f t="shared" si="37"/>
        <v>6.2893146061147953E-3</v>
      </c>
      <c r="N197" s="63">
        <f t="shared" si="38"/>
        <v>0.14473221334674333</v>
      </c>
      <c r="O197" s="58">
        <v>107347712</v>
      </c>
      <c r="P197" s="60">
        <v>-226182</v>
      </c>
      <c r="Q197" s="61">
        <f t="shared" si="48"/>
        <v>107121530</v>
      </c>
      <c r="R197" s="62">
        <f t="shared" si="39"/>
        <v>-2.1070034543447E-3</v>
      </c>
      <c r="S197" s="63">
        <f t="shared" si="40"/>
        <v>1.5430937296851925E-2</v>
      </c>
      <c r="T197" s="58">
        <v>11445108</v>
      </c>
      <c r="U197" s="60">
        <v>0</v>
      </c>
      <c r="V197" s="61">
        <f t="shared" si="49"/>
        <v>11445108</v>
      </c>
      <c r="W197" s="62">
        <f t="shared" si="41"/>
        <v>0</v>
      </c>
      <c r="X197" s="63">
        <f t="shared" si="42"/>
        <v>0.70778412764930088</v>
      </c>
      <c r="Y197" s="58">
        <v>524962653</v>
      </c>
      <c r="Z197" s="60">
        <v>14226524</v>
      </c>
      <c r="AA197" s="61">
        <f t="shared" si="50"/>
        <v>539189177</v>
      </c>
      <c r="AB197" s="62">
        <f t="shared" si="43"/>
        <v>2.7100068773844757E-2</v>
      </c>
      <c r="AC197" s="63">
        <f t="shared" si="44"/>
        <v>3.2016216458297428E-2</v>
      </c>
      <c r="AD197" s="58">
        <v>23746390</v>
      </c>
      <c r="AE197" s="63">
        <f t="shared" si="45"/>
        <v>1.221784333940582E-2</v>
      </c>
      <c r="AF197" s="58">
        <v>9061960</v>
      </c>
      <c r="AG197" s="58">
        <v>741698821</v>
      </c>
      <c r="AH197" s="60">
        <v>14098769</v>
      </c>
      <c r="AI197" s="61">
        <v>755797590</v>
      </c>
      <c r="AJ197" s="62">
        <f t="shared" si="46"/>
        <v>1.9008752071347838E-2</v>
      </c>
      <c r="AK197" s="58">
        <v>0</v>
      </c>
      <c r="AL197" s="58">
        <v>281517</v>
      </c>
      <c r="AM197" s="25">
        <v>0</v>
      </c>
      <c r="AN197" s="64"/>
    </row>
    <row r="198" spans="1:40" x14ac:dyDescent="0.2">
      <c r="A198" s="55" t="s">
        <v>397</v>
      </c>
      <c r="B198" s="56" t="s">
        <v>396</v>
      </c>
      <c r="C198" s="24">
        <v>3</v>
      </c>
      <c r="D198" s="24"/>
      <c r="E198" s="57">
        <f t="shared" ref="E198:E249" si="51">+F198/$AG198</f>
        <v>3.5256500921900184E-2</v>
      </c>
      <c r="F198" s="58">
        <v>38819048</v>
      </c>
      <c r="G198" s="59">
        <f t="shared" ref="G198:G250" si="52">+H198/$AG198</f>
        <v>1.3436473933576632E-2</v>
      </c>
      <c r="H198" s="73">
        <v>14794183</v>
      </c>
      <c r="I198" s="59">
        <f t="shared" ref="I198:I250" si="53">+J198/$AG198</f>
        <v>4.9506764259999073E-2</v>
      </c>
      <c r="J198" s="58">
        <v>54509251</v>
      </c>
      <c r="K198" s="60">
        <v>342826</v>
      </c>
      <c r="L198" s="61">
        <f t="shared" si="47"/>
        <v>54852077</v>
      </c>
      <c r="M198" s="62">
        <f t="shared" ref="M198:M250" si="54">+K198/J198</f>
        <v>6.2893177526875208E-3</v>
      </c>
      <c r="N198" s="63">
        <f t="shared" ref="N198:N250" si="55">+O198/$AG198</f>
        <v>0.21677844259679016</v>
      </c>
      <c r="O198" s="58">
        <v>238683152</v>
      </c>
      <c r="P198" s="60">
        <v>5051561</v>
      </c>
      <c r="Q198" s="61">
        <f t="shared" si="48"/>
        <v>243734713</v>
      </c>
      <c r="R198" s="62">
        <f t="shared" ref="R198:R250" si="56">+P198/O198</f>
        <v>2.1164296506357518E-2</v>
      </c>
      <c r="S198" s="63">
        <f t="shared" ref="S198:S250" si="57">+T198/$AG198</f>
        <v>3.4044136172882718E-2</v>
      </c>
      <c r="T198" s="58">
        <v>37484178</v>
      </c>
      <c r="U198" s="60">
        <v>0</v>
      </c>
      <c r="V198" s="61">
        <f t="shared" si="49"/>
        <v>37484178</v>
      </c>
      <c r="W198" s="62">
        <f t="shared" ref="W198:W250" si="58">+U198/T198</f>
        <v>0</v>
      </c>
      <c r="X198" s="63">
        <f t="shared" ref="X198:X250" si="59">+Y198/$AG198</f>
        <v>0.61538793914549639</v>
      </c>
      <c r="Y198" s="58">
        <v>677570755</v>
      </c>
      <c r="Z198" s="60">
        <v>270900</v>
      </c>
      <c r="AA198" s="61">
        <f t="shared" si="50"/>
        <v>677841655</v>
      </c>
      <c r="AB198" s="62">
        <f t="shared" ref="AB198:AB250" si="60">+Z198/Y198</f>
        <v>3.9981064412970423E-4</v>
      </c>
      <c r="AC198" s="63">
        <f t="shared" ref="AC198:AC250" si="61">+AD198/$AG198</f>
        <v>2.9821766932956049E-2</v>
      </c>
      <c r="AD198" s="58">
        <v>32835153</v>
      </c>
      <c r="AE198" s="63">
        <f t="shared" ref="AE198:AE250" si="62">AF198/$AG198</f>
        <v>5.7679760363987522E-3</v>
      </c>
      <c r="AF198" s="58">
        <v>6350810</v>
      </c>
      <c r="AG198" s="58">
        <v>1101046530</v>
      </c>
      <c r="AH198" s="60">
        <v>5665287</v>
      </c>
      <c r="AI198" s="61">
        <v>1106711817</v>
      </c>
      <c r="AJ198" s="62">
        <f t="shared" ref="AJ198:AJ250" si="63">+AH198/AG198</f>
        <v>5.14536565498281E-3</v>
      </c>
      <c r="AK198" s="58">
        <v>0</v>
      </c>
      <c r="AL198" s="58">
        <v>1433423</v>
      </c>
      <c r="AM198" s="25">
        <v>0</v>
      </c>
      <c r="AN198" s="64"/>
    </row>
    <row r="199" spans="1:40" x14ac:dyDescent="0.2">
      <c r="A199" s="55" t="s">
        <v>399</v>
      </c>
      <c r="B199" s="56" t="s">
        <v>398</v>
      </c>
      <c r="C199" s="24">
        <v>3</v>
      </c>
      <c r="D199" s="24"/>
      <c r="E199" s="57">
        <f t="shared" si="51"/>
        <v>2.1700434739665837E-2</v>
      </c>
      <c r="F199" s="58">
        <v>19992503</v>
      </c>
      <c r="G199" s="59">
        <f t="shared" si="52"/>
        <v>1.4206426129210322E-2</v>
      </c>
      <c r="H199" s="73">
        <v>13088310</v>
      </c>
      <c r="I199" s="59">
        <f t="shared" si="53"/>
        <v>5.5943541951861901E-2</v>
      </c>
      <c r="J199" s="58">
        <v>51540508</v>
      </c>
      <c r="K199" s="60">
        <v>324154</v>
      </c>
      <c r="L199" s="61">
        <f t="shared" ref="L199:L249" si="64">+J199+K199</f>
        <v>51864662</v>
      </c>
      <c r="M199" s="62">
        <f t="shared" si="54"/>
        <v>6.2893054915174685E-3</v>
      </c>
      <c r="N199" s="63">
        <f t="shared" si="55"/>
        <v>0.13959976849761521</v>
      </c>
      <c r="O199" s="58">
        <v>128612575</v>
      </c>
      <c r="P199" s="60">
        <v>2259646</v>
      </c>
      <c r="Q199" s="61">
        <f t="shared" ref="Q199:Q249" si="65">+O199+P199</f>
        <v>130872221</v>
      </c>
      <c r="R199" s="62">
        <f t="shared" si="56"/>
        <v>1.7569401747846197E-2</v>
      </c>
      <c r="S199" s="63">
        <f t="shared" si="57"/>
        <v>1.1529521468336997E-2</v>
      </c>
      <c r="T199" s="58">
        <v>10622091</v>
      </c>
      <c r="U199" s="60">
        <v>-17205</v>
      </c>
      <c r="V199" s="61">
        <f t="shared" ref="V199:V249" si="66">+T199+U199</f>
        <v>10604886</v>
      </c>
      <c r="W199" s="62">
        <f t="shared" si="58"/>
        <v>-1.6197375827414773E-3</v>
      </c>
      <c r="X199" s="63">
        <f t="shared" si="59"/>
        <v>0.72309805161277085</v>
      </c>
      <c r="Y199" s="58">
        <v>666186652</v>
      </c>
      <c r="Z199" s="60">
        <v>-4071022</v>
      </c>
      <c r="AA199" s="61">
        <f t="shared" ref="AA199:AA249" si="67">+Y199+Z199</f>
        <v>662115630</v>
      </c>
      <c r="AB199" s="62">
        <f t="shared" si="60"/>
        <v>-6.1109330062049938E-3</v>
      </c>
      <c r="AC199" s="63">
        <f t="shared" si="61"/>
        <v>3.3433715037510053E-2</v>
      </c>
      <c r="AD199" s="58">
        <v>30802316</v>
      </c>
      <c r="AE199" s="63">
        <f t="shared" si="62"/>
        <v>4.8854056302886114E-4</v>
      </c>
      <c r="AF199" s="58">
        <v>450090</v>
      </c>
      <c r="AG199" s="58">
        <v>921295045</v>
      </c>
      <c r="AH199" s="60">
        <v>-1504427</v>
      </c>
      <c r="AI199" s="61">
        <v>919790618</v>
      </c>
      <c r="AJ199" s="62">
        <f t="shared" si="63"/>
        <v>-1.6329481073025852E-3</v>
      </c>
      <c r="AK199" s="58">
        <v>0</v>
      </c>
      <c r="AL199" s="58">
        <v>0</v>
      </c>
      <c r="AM199" s="25">
        <v>0</v>
      </c>
      <c r="AN199" s="64"/>
    </row>
    <row r="200" spans="1:40" x14ac:dyDescent="0.2">
      <c r="A200" s="55" t="s">
        <v>401</v>
      </c>
      <c r="B200" s="56" t="s">
        <v>400</v>
      </c>
      <c r="C200" s="24">
        <v>3</v>
      </c>
      <c r="D200" s="24"/>
      <c r="E200" s="57">
        <f t="shared" si="51"/>
        <v>2.9496271579407967E-2</v>
      </c>
      <c r="F200" s="58">
        <v>20528885</v>
      </c>
      <c r="G200" s="59">
        <f t="shared" si="52"/>
        <v>2.5706886799445796E-3</v>
      </c>
      <c r="H200" s="73">
        <v>1789154</v>
      </c>
      <c r="I200" s="59">
        <f t="shared" si="53"/>
        <v>7.3161479650698624E-4</v>
      </c>
      <c r="J200" s="58">
        <v>509191</v>
      </c>
      <c r="K200" s="60">
        <v>3203</v>
      </c>
      <c r="L200" s="61">
        <f t="shared" si="64"/>
        <v>512394</v>
      </c>
      <c r="M200" s="62">
        <f t="shared" si="54"/>
        <v>6.2903704111031029E-3</v>
      </c>
      <c r="N200" s="63">
        <f t="shared" si="55"/>
        <v>9.0553515026537232E-2</v>
      </c>
      <c r="O200" s="58">
        <v>63023650</v>
      </c>
      <c r="P200" s="60">
        <v>-1269867</v>
      </c>
      <c r="Q200" s="61">
        <f t="shared" si="65"/>
        <v>61753783</v>
      </c>
      <c r="R200" s="62">
        <f t="shared" si="56"/>
        <v>-2.0149055156278635E-2</v>
      </c>
      <c r="S200" s="63">
        <f t="shared" si="57"/>
        <v>1.7163013770018342E-2</v>
      </c>
      <c r="T200" s="58">
        <v>11945155</v>
      </c>
      <c r="U200" s="60">
        <v>0</v>
      </c>
      <c r="V200" s="61">
        <f t="shared" si="66"/>
        <v>11945155</v>
      </c>
      <c r="W200" s="62">
        <f t="shared" si="58"/>
        <v>0</v>
      </c>
      <c r="X200" s="63">
        <f t="shared" si="59"/>
        <v>0.83384730708049404</v>
      </c>
      <c r="Y200" s="58">
        <v>580343025</v>
      </c>
      <c r="Z200" s="60">
        <v>8123517</v>
      </c>
      <c r="AA200" s="61">
        <f t="shared" si="67"/>
        <v>588466542</v>
      </c>
      <c r="AB200" s="62">
        <f t="shared" si="60"/>
        <v>1.3997785189199094E-2</v>
      </c>
      <c r="AC200" s="63">
        <f t="shared" si="61"/>
        <v>2.563758906709088E-2</v>
      </c>
      <c r="AD200" s="58">
        <v>17843310</v>
      </c>
      <c r="AE200" s="63">
        <f t="shared" si="62"/>
        <v>0</v>
      </c>
      <c r="AF200" s="58">
        <v>0</v>
      </c>
      <c r="AG200" s="58">
        <v>695982370</v>
      </c>
      <c r="AH200" s="60">
        <v>6856853</v>
      </c>
      <c r="AI200" s="61">
        <v>702839223</v>
      </c>
      <c r="AJ200" s="62">
        <f t="shared" si="63"/>
        <v>9.852049844308557E-3</v>
      </c>
      <c r="AK200" s="58">
        <v>0</v>
      </c>
      <c r="AL200" s="58">
        <v>0</v>
      </c>
      <c r="AM200" s="25">
        <v>0</v>
      </c>
      <c r="AN200" s="64"/>
    </row>
    <row r="201" spans="1:40" x14ac:dyDescent="0.2">
      <c r="A201" s="55" t="s">
        <v>403</v>
      </c>
      <c r="B201" s="56" t="s">
        <v>402</v>
      </c>
      <c r="C201" s="24">
        <v>3</v>
      </c>
      <c r="D201" s="24"/>
      <c r="E201" s="57">
        <f t="shared" si="51"/>
        <v>5.2063116976618799E-2</v>
      </c>
      <c r="F201" s="58">
        <v>75958457</v>
      </c>
      <c r="G201" s="59">
        <f t="shared" si="52"/>
        <v>1.2368495129291257E-2</v>
      </c>
      <c r="H201" s="73">
        <v>18045247</v>
      </c>
      <c r="I201" s="59">
        <f t="shared" si="53"/>
        <v>1.4274686838565092E-2</v>
      </c>
      <c r="J201" s="58">
        <v>20826321</v>
      </c>
      <c r="K201" s="60">
        <v>130983</v>
      </c>
      <c r="L201" s="61">
        <f t="shared" si="64"/>
        <v>20957304</v>
      </c>
      <c r="M201" s="62">
        <f t="shared" si="54"/>
        <v>6.2893009283780847E-3</v>
      </c>
      <c r="N201" s="63">
        <f t="shared" si="55"/>
        <v>0.56558036363438613</v>
      </c>
      <c r="O201" s="58">
        <v>825164036</v>
      </c>
      <c r="P201" s="60">
        <v>-3487028</v>
      </c>
      <c r="Q201" s="61">
        <f t="shared" si="65"/>
        <v>821677008</v>
      </c>
      <c r="R201" s="62">
        <f t="shared" si="56"/>
        <v>-4.2258603718400541E-3</v>
      </c>
      <c r="S201" s="63">
        <f t="shared" si="57"/>
        <v>8.7792792843087483E-2</v>
      </c>
      <c r="T201" s="58">
        <v>128086935</v>
      </c>
      <c r="U201" s="60">
        <v>-2462421</v>
      </c>
      <c r="V201" s="61">
        <f t="shared" si="66"/>
        <v>125624514</v>
      </c>
      <c r="W201" s="62">
        <f t="shared" si="58"/>
        <v>-1.9224607099857609E-2</v>
      </c>
      <c r="X201" s="63">
        <f t="shared" si="59"/>
        <v>0.25259613061234193</v>
      </c>
      <c r="Y201" s="58">
        <v>368529843</v>
      </c>
      <c r="Z201" s="60">
        <v>-6924879</v>
      </c>
      <c r="AA201" s="61">
        <f t="shared" si="67"/>
        <v>361604964</v>
      </c>
      <c r="AB201" s="62">
        <f t="shared" si="60"/>
        <v>-1.8790551515796783E-2</v>
      </c>
      <c r="AC201" s="63">
        <f t="shared" si="61"/>
        <v>1.5324413965709266E-2</v>
      </c>
      <c r="AD201" s="58">
        <v>22357840</v>
      </c>
      <c r="AE201" s="63">
        <f t="shared" si="62"/>
        <v>0</v>
      </c>
      <c r="AF201" s="58">
        <v>0</v>
      </c>
      <c r="AG201" s="58">
        <v>1458968679</v>
      </c>
      <c r="AH201" s="60">
        <v>-12743345</v>
      </c>
      <c r="AI201" s="61">
        <v>1446225334</v>
      </c>
      <c r="AJ201" s="62">
        <f t="shared" si="63"/>
        <v>-8.7344883981570389E-3</v>
      </c>
      <c r="AK201" s="58">
        <v>35255</v>
      </c>
      <c r="AL201" s="58">
        <v>653835</v>
      </c>
      <c r="AM201" s="25">
        <v>0</v>
      </c>
      <c r="AN201" s="64"/>
    </row>
    <row r="202" spans="1:40" x14ac:dyDescent="0.2">
      <c r="A202" s="55" t="s">
        <v>405</v>
      </c>
      <c r="B202" s="56" t="s">
        <v>404</v>
      </c>
      <c r="C202" s="24">
        <v>3</v>
      </c>
      <c r="D202" s="24"/>
      <c r="E202" s="57">
        <f t="shared" si="51"/>
        <v>5.9273138655113126E-2</v>
      </c>
      <c r="F202" s="58">
        <v>24192136</v>
      </c>
      <c r="G202" s="59">
        <f t="shared" si="52"/>
        <v>3.0575486631214985E-2</v>
      </c>
      <c r="H202" s="73">
        <v>12479284</v>
      </c>
      <c r="I202" s="59">
        <f t="shared" si="53"/>
        <v>1.8666006564144688E-2</v>
      </c>
      <c r="J202" s="58">
        <v>7618469</v>
      </c>
      <c r="K202" s="60">
        <v>47915</v>
      </c>
      <c r="L202" s="61">
        <f t="shared" si="64"/>
        <v>7666384</v>
      </c>
      <c r="M202" s="62">
        <f t="shared" si="54"/>
        <v>6.2893213846509054E-3</v>
      </c>
      <c r="N202" s="63">
        <f t="shared" si="55"/>
        <v>0.17587120470195838</v>
      </c>
      <c r="O202" s="58">
        <v>71781252</v>
      </c>
      <c r="P202" s="60">
        <v>1560551</v>
      </c>
      <c r="Q202" s="61">
        <f t="shared" si="65"/>
        <v>73341803</v>
      </c>
      <c r="R202" s="62">
        <f t="shared" si="56"/>
        <v>2.1740370312849935E-2</v>
      </c>
      <c r="S202" s="63">
        <f t="shared" si="57"/>
        <v>4.6323951544079735E-2</v>
      </c>
      <c r="T202" s="58">
        <v>18906968</v>
      </c>
      <c r="U202" s="60">
        <v>-280364</v>
      </c>
      <c r="V202" s="61">
        <f t="shared" si="66"/>
        <v>18626604</v>
      </c>
      <c r="W202" s="62">
        <f t="shared" si="58"/>
        <v>-1.4828607104005253E-2</v>
      </c>
      <c r="X202" s="63">
        <f t="shared" si="59"/>
        <v>0.63412241325454199</v>
      </c>
      <c r="Y202" s="58">
        <v>258814971</v>
      </c>
      <c r="Z202" s="60">
        <v>3645282</v>
      </c>
      <c r="AA202" s="61">
        <f t="shared" si="67"/>
        <v>262460253</v>
      </c>
      <c r="AB202" s="62">
        <f t="shared" si="60"/>
        <v>1.4084509817633385E-2</v>
      </c>
      <c r="AC202" s="63">
        <f t="shared" si="61"/>
        <v>3.5167798648947063E-2</v>
      </c>
      <c r="AD202" s="58">
        <v>14353621</v>
      </c>
      <c r="AE202" s="63">
        <f t="shared" si="62"/>
        <v>0</v>
      </c>
      <c r="AF202" s="58">
        <v>0</v>
      </c>
      <c r="AG202" s="58">
        <v>408146701</v>
      </c>
      <c r="AH202" s="60">
        <v>4973384</v>
      </c>
      <c r="AI202" s="61">
        <v>413120085</v>
      </c>
      <c r="AJ202" s="62">
        <f t="shared" si="63"/>
        <v>1.2185285309950356E-2</v>
      </c>
      <c r="AK202" s="58">
        <v>21810</v>
      </c>
      <c r="AL202" s="58">
        <v>4229190</v>
      </c>
      <c r="AM202" s="25">
        <v>0</v>
      </c>
      <c r="AN202" s="64"/>
    </row>
    <row r="203" spans="1:40" x14ac:dyDescent="0.2">
      <c r="A203" s="55" t="s">
        <v>407</v>
      </c>
      <c r="B203" s="56" t="s">
        <v>406</v>
      </c>
      <c r="C203" s="24">
        <v>3</v>
      </c>
      <c r="D203" s="24"/>
      <c r="E203" s="57">
        <f t="shared" si="51"/>
        <v>4.1203243410784671E-2</v>
      </c>
      <c r="F203" s="58">
        <v>19374129</v>
      </c>
      <c r="G203" s="59">
        <f t="shared" si="52"/>
        <v>7.057162194994325E-3</v>
      </c>
      <c r="H203" s="73">
        <v>3318340</v>
      </c>
      <c r="I203" s="59">
        <f t="shared" si="53"/>
        <v>1.641636323748091E-2</v>
      </c>
      <c r="J203" s="58">
        <v>7719119</v>
      </c>
      <c r="K203" s="60">
        <v>48548</v>
      </c>
      <c r="L203" s="61">
        <f t="shared" si="64"/>
        <v>7767667</v>
      </c>
      <c r="M203" s="62">
        <f t="shared" si="54"/>
        <v>6.2893187681133042E-3</v>
      </c>
      <c r="N203" s="63">
        <f t="shared" si="55"/>
        <v>0.22409231729596199</v>
      </c>
      <c r="O203" s="58">
        <v>105370187</v>
      </c>
      <c r="P203" s="60">
        <v>2227878</v>
      </c>
      <c r="Q203" s="61">
        <f t="shared" si="65"/>
        <v>107598065</v>
      </c>
      <c r="R203" s="62">
        <f t="shared" si="56"/>
        <v>2.1143342945761309E-2</v>
      </c>
      <c r="S203" s="63">
        <f t="shared" si="57"/>
        <v>2.5576323020711948E-2</v>
      </c>
      <c r="T203" s="58">
        <v>12026213</v>
      </c>
      <c r="U203" s="60">
        <v>-123374</v>
      </c>
      <c r="V203" s="61">
        <f t="shared" si="66"/>
        <v>11902839</v>
      </c>
      <c r="W203" s="62">
        <f t="shared" si="58"/>
        <v>-1.025875726631484E-2</v>
      </c>
      <c r="X203" s="63">
        <f t="shared" si="59"/>
        <v>0.66036016596906422</v>
      </c>
      <c r="Y203" s="58">
        <v>310507183</v>
      </c>
      <c r="Z203" s="60">
        <v>4270436</v>
      </c>
      <c r="AA203" s="61">
        <f t="shared" si="67"/>
        <v>314777619</v>
      </c>
      <c r="AB203" s="62">
        <f t="shared" si="60"/>
        <v>1.375309890979237E-2</v>
      </c>
      <c r="AC203" s="63">
        <f t="shared" si="61"/>
        <v>2.5294424871001944E-2</v>
      </c>
      <c r="AD203" s="58">
        <v>11893662</v>
      </c>
      <c r="AE203" s="63">
        <f t="shared" si="62"/>
        <v>0</v>
      </c>
      <c r="AF203" s="58">
        <v>0</v>
      </c>
      <c r="AG203" s="58">
        <v>470208833</v>
      </c>
      <c r="AH203" s="60">
        <v>6423488</v>
      </c>
      <c r="AI203" s="61">
        <v>476632321</v>
      </c>
      <c r="AJ203" s="62">
        <f t="shared" si="63"/>
        <v>1.3660925846537638E-2</v>
      </c>
      <c r="AK203" s="58">
        <v>6145040</v>
      </c>
      <c r="AL203" s="58">
        <v>4147620</v>
      </c>
      <c r="AM203" s="25">
        <v>0</v>
      </c>
      <c r="AN203" s="64"/>
    </row>
    <row r="204" spans="1:40" x14ac:dyDescent="0.2">
      <c r="A204" s="55" t="s">
        <v>409</v>
      </c>
      <c r="B204" s="56" t="s">
        <v>408</v>
      </c>
      <c r="C204" s="24">
        <v>3</v>
      </c>
      <c r="D204" s="24"/>
      <c r="E204" s="57">
        <f t="shared" si="51"/>
        <v>5.2222524495403128E-2</v>
      </c>
      <c r="F204" s="58">
        <v>39391029</v>
      </c>
      <c r="G204" s="59">
        <f t="shared" si="52"/>
        <v>2.3780701067393356E-2</v>
      </c>
      <c r="H204" s="73">
        <v>17937591</v>
      </c>
      <c r="I204" s="59">
        <f t="shared" si="53"/>
        <v>1.5998890424300891E-2</v>
      </c>
      <c r="J204" s="58">
        <v>12067834</v>
      </c>
      <c r="K204" s="60">
        <v>75899</v>
      </c>
      <c r="L204" s="61">
        <f t="shared" si="64"/>
        <v>12143733</v>
      </c>
      <c r="M204" s="62">
        <f t="shared" si="54"/>
        <v>6.2893639405381284E-3</v>
      </c>
      <c r="N204" s="63">
        <f t="shared" si="55"/>
        <v>0.27967209443870311</v>
      </c>
      <c r="O204" s="58">
        <v>210954405</v>
      </c>
      <c r="P204" s="60">
        <v>4323616</v>
      </c>
      <c r="Q204" s="61">
        <f t="shared" si="65"/>
        <v>215278021</v>
      </c>
      <c r="R204" s="62">
        <f t="shared" si="56"/>
        <v>2.0495499963605879E-2</v>
      </c>
      <c r="S204" s="63">
        <f t="shared" si="57"/>
        <v>5.2462260586761095E-2</v>
      </c>
      <c r="T204" s="58">
        <v>39571860</v>
      </c>
      <c r="U204" s="60">
        <v>-807588</v>
      </c>
      <c r="V204" s="61">
        <f t="shared" si="66"/>
        <v>38764272</v>
      </c>
      <c r="W204" s="62">
        <f t="shared" si="58"/>
        <v>-2.0408138510547645E-2</v>
      </c>
      <c r="X204" s="63">
        <f t="shared" si="59"/>
        <v>0.55475382426666653</v>
      </c>
      <c r="Y204" s="58">
        <v>418446335</v>
      </c>
      <c r="Z204" s="60">
        <v>4011378</v>
      </c>
      <c r="AA204" s="61">
        <f t="shared" si="67"/>
        <v>422457713</v>
      </c>
      <c r="AB204" s="62">
        <f t="shared" si="60"/>
        <v>9.5863618927382894E-3</v>
      </c>
      <c r="AC204" s="63">
        <f t="shared" si="61"/>
        <v>2.1109704720771946E-2</v>
      </c>
      <c r="AD204" s="58">
        <v>15922880</v>
      </c>
      <c r="AE204" s="63">
        <f t="shared" si="62"/>
        <v>0</v>
      </c>
      <c r="AF204" s="58">
        <v>0</v>
      </c>
      <c r="AG204" s="58">
        <v>754291934</v>
      </c>
      <c r="AH204" s="60">
        <v>7603305</v>
      </c>
      <c r="AI204" s="61">
        <v>761895239</v>
      </c>
      <c r="AJ204" s="62">
        <f t="shared" si="63"/>
        <v>1.0080056086082978E-2</v>
      </c>
      <c r="AK204" s="58">
        <v>0</v>
      </c>
      <c r="AL204" s="58">
        <v>0</v>
      </c>
      <c r="AM204" s="25">
        <v>0</v>
      </c>
      <c r="AN204" s="64"/>
    </row>
    <row r="205" spans="1:40" x14ac:dyDescent="0.2">
      <c r="A205" s="55" t="s">
        <v>411</v>
      </c>
      <c r="B205" s="56" t="s">
        <v>410</v>
      </c>
      <c r="C205" s="24">
        <v>3</v>
      </c>
      <c r="D205" s="24"/>
      <c r="E205" s="57">
        <f t="shared" si="51"/>
        <v>1.0399405997103331E-2</v>
      </c>
      <c r="F205" s="58">
        <v>47170117</v>
      </c>
      <c r="G205" s="59">
        <f t="shared" si="52"/>
        <v>3.8605100810536752E-3</v>
      </c>
      <c r="H205" s="73">
        <v>17510684</v>
      </c>
      <c r="I205" s="59">
        <f t="shared" si="53"/>
        <v>3.9982836802946913E-3</v>
      </c>
      <c r="J205" s="58">
        <v>18135604</v>
      </c>
      <c r="K205" s="60">
        <v>114060</v>
      </c>
      <c r="L205" s="61">
        <f t="shared" si="64"/>
        <v>18249664</v>
      </c>
      <c r="M205" s="62">
        <f t="shared" si="54"/>
        <v>6.2892859813216033E-3</v>
      </c>
      <c r="N205" s="63">
        <f t="shared" si="55"/>
        <v>0.76201601935738561</v>
      </c>
      <c r="O205" s="58">
        <v>3456388259</v>
      </c>
      <c r="P205" s="60">
        <v>0</v>
      </c>
      <c r="Q205" s="61">
        <f t="shared" si="65"/>
        <v>3456388259</v>
      </c>
      <c r="R205" s="62">
        <f t="shared" si="56"/>
        <v>0</v>
      </c>
      <c r="S205" s="63">
        <f t="shared" si="57"/>
        <v>0.21370047479515636</v>
      </c>
      <c r="T205" s="58">
        <v>969312709</v>
      </c>
      <c r="U205" s="60">
        <v>20541092</v>
      </c>
      <c r="V205" s="61">
        <f t="shared" si="66"/>
        <v>989853801</v>
      </c>
      <c r="W205" s="62">
        <f t="shared" si="58"/>
        <v>2.1191398616027018E-2</v>
      </c>
      <c r="X205" s="63">
        <f t="shared" si="59"/>
        <v>4.9276555872442354E-3</v>
      </c>
      <c r="Y205" s="58">
        <v>22351093</v>
      </c>
      <c r="Z205" s="60">
        <v>-306179</v>
      </c>
      <c r="AA205" s="61">
        <f t="shared" si="67"/>
        <v>22044914</v>
      </c>
      <c r="AB205" s="62">
        <f t="shared" si="60"/>
        <v>-1.3698614201998981E-2</v>
      </c>
      <c r="AC205" s="63">
        <f t="shared" si="61"/>
        <v>1.0976505017621248E-3</v>
      </c>
      <c r="AD205" s="58">
        <v>4978775</v>
      </c>
      <c r="AE205" s="63">
        <f t="shared" si="62"/>
        <v>0</v>
      </c>
      <c r="AF205" s="58">
        <v>0</v>
      </c>
      <c r="AG205" s="58">
        <v>4535847241</v>
      </c>
      <c r="AH205" s="60">
        <v>20348973</v>
      </c>
      <c r="AI205" s="61">
        <v>4556196214</v>
      </c>
      <c r="AJ205" s="62">
        <f t="shared" si="63"/>
        <v>4.4862562425082341E-3</v>
      </c>
      <c r="AK205" s="58">
        <v>53870</v>
      </c>
      <c r="AL205" s="58">
        <v>3881598</v>
      </c>
      <c r="AM205" s="25">
        <v>0</v>
      </c>
      <c r="AN205" s="64"/>
    </row>
    <row r="206" spans="1:40" x14ac:dyDescent="0.2">
      <c r="A206" s="55" t="s">
        <v>413</v>
      </c>
      <c r="B206" s="56" t="s">
        <v>412</v>
      </c>
      <c r="C206" s="24">
        <v>3</v>
      </c>
      <c r="D206" s="24"/>
      <c r="E206" s="57">
        <f t="shared" si="51"/>
        <v>2.7315407776192471E-2</v>
      </c>
      <c r="F206" s="58">
        <v>238640990</v>
      </c>
      <c r="G206" s="59">
        <f t="shared" si="52"/>
        <v>2.8826885355935907E-3</v>
      </c>
      <c r="H206" s="73">
        <v>25184601</v>
      </c>
      <c r="I206" s="59">
        <f t="shared" si="53"/>
        <v>1.0579769601846193E-3</v>
      </c>
      <c r="J206" s="58">
        <v>9243013</v>
      </c>
      <c r="K206" s="60">
        <v>58132</v>
      </c>
      <c r="L206" s="61">
        <f t="shared" si="64"/>
        <v>9301145</v>
      </c>
      <c r="M206" s="62">
        <f t="shared" si="54"/>
        <v>6.289291165121157E-3</v>
      </c>
      <c r="N206" s="63">
        <f t="shared" si="55"/>
        <v>0.68001310050404506</v>
      </c>
      <c r="O206" s="58">
        <v>5940932709</v>
      </c>
      <c r="P206" s="60">
        <v>0</v>
      </c>
      <c r="Q206" s="61">
        <f t="shared" si="65"/>
        <v>5940932709</v>
      </c>
      <c r="R206" s="62">
        <f t="shared" si="56"/>
        <v>0</v>
      </c>
      <c r="S206" s="63">
        <f t="shared" si="57"/>
        <v>0.28712881384974287</v>
      </c>
      <c r="T206" s="58">
        <v>2508500146</v>
      </c>
      <c r="U206" s="60">
        <v>53323384</v>
      </c>
      <c r="V206" s="61">
        <f t="shared" si="66"/>
        <v>2561823530</v>
      </c>
      <c r="W206" s="62">
        <f t="shared" si="58"/>
        <v>2.1257078292392494E-2</v>
      </c>
      <c r="X206" s="63">
        <f t="shared" si="59"/>
        <v>1.1277820513515915E-3</v>
      </c>
      <c r="Y206" s="58">
        <v>9852865</v>
      </c>
      <c r="Z206" s="60">
        <v>-134971</v>
      </c>
      <c r="AA206" s="61">
        <f t="shared" si="67"/>
        <v>9717894</v>
      </c>
      <c r="AB206" s="62">
        <f t="shared" si="60"/>
        <v>-1.369865516273693E-2</v>
      </c>
      <c r="AC206" s="63">
        <f t="shared" si="61"/>
        <v>4.7423032288977825E-4</v>
      </c>
      <c r="AD206" s="58">
        <v>4143112</v>
      </c>
      <c r="AE206" s="63">
        <f t="shared" si="62"/>
        <v>0</v>
      </c>
      <c r="AF206" s="58">
        <v>0</v>
      </c>
      <c r="AG206" s="58">
        <v>8736497436</v>
      </c>
      <c r="AH206" s="60">
        <v>53246545</v>
      </c>
      <c r="AI206" s="61">
        <v>8789743981</v>
      </c>
      <c r="AJ206" s="62">
        <f t="shared" si="63"/>
        <v>6.094724503734176E-3</v>
      </c>
      <c r="AK206" s="58">
        <v>0</v>
      </c>
      <c r="AL206" s="58">
        <v>2301578</v>
      </c>
      <c r="AM206" s="25">
        <v>0</v>
      </c>
      <c r="AN206" s="64"/>
    </row>
    <row r="207" spans="1:40" x14ac:dyDescent="0.2">
      <c r="A207" s="55" t="s">
        <v>415</v>
      </c>
      <c r="B207" s="56" t="s">
        <v>414</v>
      </c>
      <c r="C207" s="24">
        <v>3</v>
      </c>
      <c r="D207" s="24"/>
      <c r="E207" s="57">
        <f t="shared" si="51"/>
        <v>1.546310765844504E-2</v>
      </c>
      <c r="F207" s="58">
        <v>74001428</v>
      </c>
      <c r="G207" s="59">
        <f t="shared" si="52"/>
        <v>3.0873592451554667E-3</v>
      </c>
      <c r="H207" s="73">
        <v>14775102</v>
      </c>
      <c r="I207" s="59">
        <f t="shared" si="53"/>
        <v>2.1542543482218923E-3</v>
      </c>
      <c r="J207" s="58">
        <v>10309564</v>
      </c>
      <c r="K207" s="60">
        <v>64840</v>
      </c>
      <c r="L207" s="61">
        <f t="shared" si="64"/>
        <v>10374404</v>
      </c>
      <c r="M207" s="62">
        <f t="shared" si="54"/>
        <v>6.289305735916669E-3</v>
      </c>
      <c r="N207" s="63">
        <f t="shared" si="55"/>
        <v>0.82249612385506277</v>
      </c>
      <c r="O207" s="58">
        <v>3936200215</v>
      </c>
      <c r="P207" s="60">
        <v>11330750</v>
      </c>
      <c r="Q207" s="61">
        <f t="shared" si="65"/>
        <v>3947530965</v>
      </c>
      <c r="R207" s="62">
        <f t="shared" si="56"/>
        <v>2.8786010317313087E-3</v>
      </c>
      <c r="S207" s="63">
        <f t="shared" si="57"/>
        <v>0.12290450458819267</v>
      </c>
      <c r="T207" s="58">
        <v>588181176</v>
      </c>
      <c r="U207" s="60">
        <v>12680173</v>
      </c>
      <c r="V207" s="61">
        <f t="shared" si="66"/>
        <v>600861349</v>
      </c>
      <c r="W207" s="62">
        <f t="shared" si="58"/>
        <v>2.155827747877467E-2</v>
      </c>
      <c r="X207" s="63">
        <f t="shared" si="59"/>
        <v>2.6407418056237073E-2</v>
      </c>
      <c r="Y207" s="58">
        <v>126377355</v>
      </c>
      <c r="Z207" s="60">
        <v>-1584703</v>
      </c>
      <c r="AA207" s="61">
        <f t="shared" si="67"/>
        <v>124792652</v>
      </c>
      <c r="AB207" s="62">
        <f t="shared" si="60"/>
        <v>-1.2539453765273059E-2</v>
      </c>
      <c r="AC207" s="63">
        <f t="shared" si="61"/>
        <v>7.4872322486850352E-3</v>
      </c>
      <c r="AD207" s="58">
        <v>35831470</v>
      </c>
      <c r="AE207" s="63">
        <f t="shared" si="62"/>
        <v>0</v>
      </c>
      <c r="AF207" s="58">
        <v>0</v>
      </c>
      <c r="AG207" s="58">
        <v>4785676310</v>
      </c>
      <c r="AH207" s="60">
        <v>22491060</v>
      </c>
      <c r="AI207" s="61">
        <v>4808167370</v>
      </c>
      <c r="AJ207" s="62">
        <f t="shared" si="63"/>
        <v>4.6996617704802525E-3</v>
      </c>
      <c r="AK207" s="58">
        <v>0</v>
      </c>
      <c r="AL207" s="58">
        <v>6401514</v>
      </c>
      <c r="AM207" s="25">
        <v>0</v>
      </c>
      <c r="AN207" s="64"/>
    </row>
    <row r="208" spans="1:40" x14ac:dyDescent="0.2">
      <c r="A208" s="55" t="s">
        <v>417</v>
      </c>
      <c r="B208" s="56" t="s">
        <v>416</v>
      </c>
      <c r="C208" s="24">
        <v>3</v>
      </c>
      <c r="D208" s="24"/>
      <c r="E208" s="57">
        <f t="shared" si="51"/>
        <v>5.119371451083924E-2</v>
      </c>
      <c r="F208" s="58">
        <v>155086147</v>
      </c>
      <c r="G208" s="59">
        <f t="shared" si="52"/>
        <v>3.5365165832962689E-3</v>
      </c>
      <c r="H208" s="73">
        <v>10713517</v>
      </c>
      <c r="I208" s="59">
        <f t="shared" si="53"/>
        <v>2.5284536644183558E-3</v>
      </c>
      <c r="J208" s="58">
        <v>7659693</v>
      </c>
      <c r="K208" s="60">
        <v>48174</v>
      </c>
      <c r="L208" s="61">
        <f t="shared" si="64"/>
        <v>7707867</v>
      </c>
      <c r="M208" s="62">
        <f t="shared" si="54"/>
        <v>6.2892860066323811E-3</v>
      </c>
      <c r="N208" s="63">
        <f t="shared" si="55"/>
        <v>0.37128543485294091</v>
      </c>
      <c r="O208" s="58">
        <v>1124771431</v>
      </c>
      <c r="P208" s="60">
        <v>0</v>
      </c>
      <c r="Q208" s="61">
        <f t="shared" si="65"/>
        <v>1124771431</v>
      </c>
      <c r="R208" s="62">
        <f t="shared" si="56"/>
        <v>0</v>
      </c>
      <c r="S208" s="63">
        <f t="shared" si="57"/>
        <v>0.50820494378532355</v>
      </c>
      <c r="T208" s="58">
        <v>1539555146</v>
      </c>
      <c r="U208" s="60">
        <v>32756499</v>
      </c>
      <c r="V208" s="61">
        <f t="shared" si="66"/>
        <v>1572311645</v>
      </c>
      <c r="W208" s="62">
        <f t="shared" si="58"/>
        <v>2.1276599987409609E-2</v>
      </c>
      <c r="X208" s="63">
        <f t="shared" si="59"/>
        <v>4.9345808552085868E-2</v>
      </c>
      <c r="Y208" s="58">
        <v>149488104</v>
      </c>
      <c r="Z208" s="60">
        <v>-2047782</v>
      </c>
      <c r="AA208" s="61">
        <f t="shared" si="67"/>
        <v>147440322</v>
      </c>
      <c r="AB208" s="62">
        <f t="shared" si="60"/>
        <v>-1.3698628487521656E-2</v>
      </c>
      <c r="AC208" s="63">
        <f t="shared" si="61"/>
        <v>1.390512805109575E-2</v>
      </c>
      <c r="AD208" s="58">
        <v>42124170</v>
      </c>
      <c r="AE208" s="63">
        <f t="shared" si="62"/>
        <v>0</v>
      </c>
      <c r="AF208" s="58">
        <v>0</v>
      </c>
      <c r="AG208" s="58">
        <v>3029398208</v>
      </c>
      <c r="AH208" s="60">
        <v>30756891</v>
      </c>
      <c r="AI208" s="61">
        <v>3060155099</v>
      </c>
      <c r="AJ208" s="62">
        <f t="shared" si="63"/>
        <v>1.0152805570022969E-2</v>
      </c>
      <c r="AK208" s="58">
        <v>0</v>
      </c>
      <c r="AL208" s="58">
        <v>0</v>
      </c>
      <c r="AM208" s="25">
        <v>0</v>
      </c>
      <c r="AN208" s="64"/>
    </row>
    <row r="209" spans="1:40" x14ac:dyDescent="0.2">
      <c r="A209" s="55" t="s">
        <v>419</v>
      </c>
      <c r="B209" s="56" t="s">
        <v>418</v>
      </c>
      <c r="C209" s="24">
        <v>3</v>
      </c>
      <c r="D209" s="24"/>
      <c r="E209" s="57">
        <f t="shared" si="51"/>
        <v>1.9304922490214128E-2</v>
      </c>
      <c r="F209" s="58">
        <v>25554062</v>
      </c>
      <c r="G209" s="59">
        <f t="shared" si="52"/>
        <v>1.0216913931220657E-2</v>
      </c>
      <c r="H209" s="73">
        <v>13524201</v>
      </c>
      <c r="I209" s="59">
        <f t="shared" si="53"/>
        <v>2.2596311623481947E-2</v>
      </c>
      <c r="J209" s="58">
        <v>29910897</v>
      </c>
      <c r="K209" s="60">
        <v>188119</v>
      </c>
      <c r="L209" s="61">
        <f t="shared" si="64"/>
        <v>30099016</v>
      </c>
      <c r="M209" s="62">
        <f t="shared" si="54"/>
        <v>6.2893132225355867E-3</v>
      </c>
      <c r="N209" s="63">
        <f t="shared" si="55"/>
        <v>0.70064309093163779</v>
      </c>
      <c r="O209" s="58">
        <v>927446199</v>
      </c>
      <c r="P209" s="60">
        <v>39448304</v>
      </c>
      <c r="Q209" s="61">
        <f t="shared" si="65"/>
        <v>966894503</v>
      </c>
      <c r="R209" s="62">
        <f t="shared" si="56"/>
        <v>4.2534331417320305E-2</v>
      </c>
      <c r="S209" s="63">
        <f t="shared" si="57"/>
        <v>6.8210980669778862E-2</v>
      </c>
      <c r="T209" s="58">
        <v>90291356</v>
      </c>
      <c r="U209" s="60">
        <v>-599629</v>
      </c>
      <c r="V209" s="61">
        <f t="shared" si="66"/>
        <v>89691727</v>
      </c>
      <c r="W209" s="62">
        <f t="shared" si="58"/>
        <v>-6.6410454617604813E-3</v>
      </c>
      <c r="X209" s="63">
        <f t="shared" si="59"/>
        <v>0.1716174073409974</v>
      </c>
      <c r="Y209" s="58">
        <v>227171172</v>
      </c>
      <c r="Z209" s="60">
        <v>2077611</v>
      </c>
      <c r="AA209" s="61">
        <f t="shared" si="67"/>
        <v>229248783</v>
      </c>
      <c r="AB209" s="62">
        <f t="shared" si="60"/>
        <v>9.1455750380158279E-3</v>
      </c>
      <c r="AC209" s="63">
        <f t="shared" si="61"/>
        <v>7.4103730126692307E-3</v>
      </c>
      <c r="AD209" s="58">
        <v>9809163</v>
      </c>
      <c r="AE209" s="63">
        <f t="shared" si="62"/>
        <v>0</v>
      </c>
      <c r="AF209" s="58">
        <v>0</v>
      </c>
      <c r="AG209" s="58">
        <v>1323707050</v>
      </c>
      <c r="AH209" s="60">
        <v>41114405</v>
      </c>
      <c r="AI209" s="61">
        <v>1364821455</v>
      </c>
      <c r="AJ209" s="62">
        <f t="shared" si="63"/>
        <v>3.1060048369463623E-2</v>
      </c>
      <c r="AK209" s="58">
        <v>20046231</v>
      </c>
      <c r="AL209" s="58">
        <v>3738796</v>
      </c>
      <c r="AM209" s="25">
        <v>0</v>
      </c>
      <c r="AN209" s="64"/>
    </row>
    <row r="210" spans="1:40" x14ac:dyDescent="0.2">
      <c r="A210" s="55" t="s">
        <v>421</v>
      </c>
      <c r="B210" s="56" t="s">
        <v>420</v>
      </c>
      <c r="C210" s="24">
        <v>3</v>
      </c>
      <c r="D210" s="24"/>
      <c r="E210" s="57">
        <f t="shared" si="51"/>
        <v>1.6227779821498194E-2</v>
      </c>
      <c r="F210" s="58">
        <v>6801231</v>
      </c>
      <c r="G210" s="59">
        <f t="shared" si="52"/>
        <v>1.0398716393525178E-2</v>
      </c>
      <c r="H210" s="73">
        <v>4358210</v>
      </c>
      <c r="I210" s="59">
        <f t="shared" si="53"/>
        <v>3.9429939485488577E-2</v>
      </c>
      <c r="J210" s="58">
        <v>16525497</v>
      </c>
      <c r="K210" s="60">
        <v>103934</v>
      </c>
      <c r="L210" s="61">
        <f t="shared" si="64"/>
        <v>16629431</v>
      </c>
      <c r="M210" s="62">
        <f t="shared" si="54"/>
        <v>6.2893116013394337E-3</v>
      </c>
      <c r="N210" s="63">
        <f t="shared" si="55"/>
        <v>0.62761780976353865</v>
      </c>
      <c r="O210" s="58">
        <v>263041140</v>
      </c>
      <c r="P210" s="60">
        <v>11406310</v>
      </c>
      <c r="Q210" s="61">
        <f t="shared" si="65"/>
        <v>274447450</v>
      </c>
      <c r="R210" s="62">
        <f t="shared" si="56"/>
        <v>4.3363216871703032E-2</v>
      </c>
      <c r="S210" s="63">
        <f t="shared" si="57"/>
        <v>2.030600616331189E-2</v>
      </c>
      <c r="T210" s="58">
        <v>8510458</v>
      </c>
      <c r="U210" s="60">
        <v>-87550</v>
      </c>
      <c r="V210" s="61">
        <f t="shared" si="66"/>
        <v>8422908</v>
      </c>
      <c r="W210" s="62">
        <f t="shared" si="58"/>
        <v>-1.0287342937360128E-2</v>
      </c>
      <c r="X210" s="63">
        <f t="shared" si="59"/>
        <v>0.26588958609953978</v>
      </c>
      <c r="Y210" s="58">
        <v>111437086</v>
      </c>
      <c r="Z210" s="60">
        <v>1569537</v>
      </c>
      <c r="AA210" s="61">
        <f t="shared" si="67"/>
        <v>113006623</v>
      </c>
      <c r="AB210" s="62">
        <f t="shared" si="60"/>
        <v>1.4084512224233861E-2</v>
      </c>
      <c r="AC210" s="63">
        <f t="shared" si="61"/>
        <v>2.0130162273097784E-2</v>
      </c>
      <c r="AD210" s="58">
        <v>8436760</v>
      </c>
      <c r="AE210" s="63">
        <f t="shared" si="62"/>
        <v>0</v>
      </c>
      <c r="AF210" s="58">
        <v>0</v>
      </c>
      <c r="AG210" s="58">
        <v>419110382</v>
      </c>
      <c r="AH210" s="60">
        <v>12992231</v>
      </c>
      <c r="AI210" s="61">
        <v>432102613</v>
      </c>
      <c r="AJ210" s="62">
        <f t="shared" si="63"/>
        <v>3.0999544649791089E-2</v>
      </c>
      <c r="AK210" s="58">
        <v>696000</v>
      </c>
      <c r="AL210" s="58">
        <v>18120</v>
      </c>
      <c r="AM210" s="25">
        <v>0</v>
      </c>
      <c r="AN210" s="64"/>
    </row>
    <row r="211" spans="1:40" x14ac:dyDescent="0.2">
      <c r="A211" s="55" t="s">
        <v>423</v>
      </c>
      <c r="B211" s="56" t="s">
        <v>422</v>
      </c>
      <c r="C211" s="24">
        <v>3</v>
      </c>
      <c r="D211" s="24"/>
      <c r="E211" s="57">
        <f t="shared" si="51"/>
        <v>2.6298160219606424E-2</v>
      </c>
      <c r="F211" s="58">
        <v>34374972</v>
      </c>
      <c r="G211" s="59">
        <f t="shared" si="52"/>
        <v>4.1682583473752616E-3</v>
      </c>
      <c r="H211" s="73">
        <v>5448433</v>
      </c>
      <c r="I211" s="59">
        <f t="shared" si="53"/>
        <v>8.8502703209025532E-3</v>
      </c>
      <c r="J211" s="58">
        <v>11568406</v>
      </c>
      <c r="K211" s="60">
        <v>72757</v>
      </c>
      <c r="L211" s="61">
        <f t="shared" si="64"/>
        <v>11641163</v>
      </c>
      <c r="M211" s="62">
        <f t="shared" si="54"/>
        <v>6.2892847986144333E-3</v>
      </c>
      <c r="N211" s="63">
        <f t="shared" si="55"/>
        <v>0.48215994090613828</v>
      </c>
      <c r="O211" s="58">
        <v>630243117</v>
      </c>
      <c r="P211" s="60">
        <v>27401874</v>
      </c>
      <c r="Q211" s="61">
        <f t="shared" si="65"/>
        <v>657644991</v>
      </c>
      <c r="R211" s="62">
        <f t="shared" si="56"/>
        <v>4.3478259834767857E-2</v>
      </c>
      <c r="S211" s="63">
        <f t="shared" si="57"/>
        <v>6.7277367745710095E-2</v>
      </c>
      <c r="T211" s="58">
        <v>87939902</v>
      </c>
      <c r="U211" s="60">
        <v>-904482</v>
      </c>
      <c r="V211" s="61">
        <f t="shared" si="66"/>
        <v>87035420</v>
      </c>
      <c r="W211" s="62">
        <f t="shared" si="58"/>
        <v>-1.0285228655360567E-2</v>
      </c>
      <c r="X211" s="63">
        <f t="shared" si="59"/>
        <v>0.39433847114959875</v>
      </c>
      <c r="Y211" s="58">
        <v>515449514</v>
      </c>
      <c r="Z211" s="60">
        <v>7259854</v>
      </c>
      <c r="AA211" s="61">
        <f t="shared" si="67"/>
        <v>522709368</v>
      </c>
      <c r="AB211" s="62">
        <f t="shared" si="60"/>
        <v>1.4084510321218385E-2</v>
      </c>
      <c r="AC211" s="63">
        <f t="shared" si="61"/>
        <v>1.6907531310668612E-2</v>
      </c>
      <c r="AD211" s="58">
        <v>22100250</v>
      </c>
      <c r="AE211" s="63">
        <f t="shared" si="62"/>
        <v>0</v>
      </c>
      <c r="AF211" s="58">
        <v>0</v>
      </c>
      <c r="AG211" s="58">
        <v>1307124594</v>
      </c>
      <c r="AH211" s="60">
        <v>33830003</v>
      </c>
      <c r="AI211" s="61">
        <v>1340954597</v>
      </c>
      <c r="AJ211" s="62">
        <f t="shared" si="63"/>
        <v>2.5881238219590871E-2</v>
      </c>
      <c r="AK211" s="58">
        <v>0</v>
      </c>
      <c r="AL211" s="58">
        <v>205118</v>
      </c>
      <c r="AM211" s="25">
        <v>0</v>
      </c>
      <c r="AN211" s="64"/>
    </row>
    <row r="212" spans="1:40" x14ac:dyDescent="0.2">
      <c r="A212" s="55" t="s">
        <v>425</v>
      </c>
      <c r="B212" s="56" t="s">
        <v>424</v>
      </c>
      <c r="C212" s="24">
        <v>3</v>
      </c>
      <c r="D212" s="24"/>
      <c r="E212" s="57">
        <f t="shared" si="51"/>
        <v>8.2689069372677018E-2</v>
      </c>
      <c r="F212" s="58">
        <v>40970792</v>
      </c>
      <c r="G212" s="59">
        <f t="shared" si="52"/>
        <v>1.3972317728235746E-2</v>
      </c>
      <c r="H212" s="73">
        <v>6923006</v>
      </c>
      <c r="I212" s="59">
        <f t="shared" si="53"/>
        <v>1.8244301228749139E-2</v>
      </c>
      <c r="J212" s="58">
        <v>9039689</v>
      </c>
      <c r="K212" s="60">
        <v>56853</v>
      </c>
      <c r="L212" s="61">
        <f t="shared" si="64"/>
        <v>9096542</v>
      </c>
      <c r="M212" s="62">
        <f t="shared" si="54"/>
        <v>6.2892650399809106E-3</v>
      </c>
      <c r="N212" s="63">
        <f t="shared" si="55"/>
        <v>0.25370815263184393</v>
      </c>
      <c r="O212" s="58">
        <v>125707352</v>
      </c>
      <c r="P212" s="60">
        <v>5465537</v>
      </c>
      <c r="Q212" s="61">
        <f t="shared" si="65"/>
        <v>131172889</v>
      </c>
      <c r="R212" s="62">
        <f t="shared" si="56"/>
        <v>4.3478260523696341E-2</v>
      </c>
      <c r="S212" s="63">
        <f t="shared" si="57"/>
        <v>6.3481776981157895E-2</v>
      </c>
      <c r="T212" s="58">
        <v>31453960</v>
      </c>
      <c r="U212" s="60">
        <v>-324268</v>
      </c>
      <c r="V212" s="61">
        <f t="shared" si="66"/>
        <v>31129692</v>
      </c>
      <c r="W212" s="62">
        <f t="shared" si="58"/>
        <v>-1.0309290149793539E-2</v>
      </c>
      <c r="X212" s="63">
        <f t="shared" si="59"/>
        <v>0.54406931996047858</v>
      </c>
      <c r="Y212" s="58">
        <v>269575545</v>
      </c>
      <c r="Z212" s="60">
        <v>3796839</v>
      </c>
      <c r="AA212" s="61">
        <f t="shared" si="67"/>
        <v>273372384</v>
      </c>
      <c r="AB212" s="62">
        <f t="shared" si="60"/>
        <v>1.4084508296180947E-2</v>
      </c>
      <c r="AC212" s="63">
        <f t="shared" si="61"/>
        <v>2.383506209685771E-2</v>
      </c>
      <c r="AD212" s="58">
        <v>11809800</v>
      </c>
      <c r="AE212" s="63">
        <f t="shared" si="62"/>
        <v>0</v>
      </c>
      <c r="AF212" s="58">
        <v>0</v>
      </c>
      <c r="AG212" s="58">
        <v>495480144</v>
      </c>
      <c r="AH212" s="60">
        <v>8994961</v>
      </c>
      <c r="AI212" s="61">
        <v>504475105</v>
      </c>
      <c r="AJ212" s="62">
        <f t="shared" si="63"/>
        <v>1.8154029195567523E-2</v>
      </c>
      <c r="AK212" s="58">
        <v>0</v>
      </c>
      <c r="AL212" s="58">
        <v>0</v>
      </c>
      <c r="AM212" s="25">
        <v>0</v>
      </c>
      <c r="AN212" s="64"/>
    </row>
    <row r="213" spans="1:40" x14ac:dyDescent="0.2">
      <c r="A213" s="55" t="s">
        <v>427</v>
      </c>
      <c r="B213" s="56" t="s">
        <v>426</v>
      </c>
      <c r="C213" s="24">
        <v>3</v>
      </c>
      <c r="D213" s="24"/>
      <c r="E213" s="57">
        <f t="shared" si="51"/>
        <v>4.0963690167644388E-2</v>
      </c>
      <c r="F213" s="58">
        <v>14414255</v>
      </c>
      <c r="G213" s="59">
        <f t="shared" si="52"/>
        <v>8.5801554962013464E-3</v>
      </c>
      <c r="H213" s="73">
        <v>3019175</v>
      </c>
      <c r="I213" s="59">
        <f t="shared" si="53"/>
        <v>2.5993181328750671E-3</v>
      </c>
      <c r="J213" s="58">
        <v>914645</v>
      </c>
      <c r="K213" s="60">
        <v>5752</v>
      </c>
      <c r="L213" s="61">
        <f t="shared" si="64"/>
        <v>920397</v>
      </c>
      <c r="M213" s="62">
        <f t="shared" si="54"/>
        <v>6.288778706492683E-3</v>
      </c>
      <c r="N213" s="63">
        <f t="shared" si="55"/>
        <v>0.34331978166995164</v>
      </c>
      <c r="O213" s="58">
        <v>120806960</v>
      </c>
      <c r="P213" s="60">
        <v>5252476</v>
      </c>
      <c r="Q213" s="61">
        <f t="shared" si="65"/>
        <v>126059436</v>
      </c>
      <c r="R213" s="62">
        <f t="shared" si="56"/>
        <v>4.3478256550781511E-2</v>
      </c>
      <c r="S213" s="63">
        <f t="shared" si="57"/>
        <v>3.2737528695993896E-2</v>
      </c>
      <c r="T213" s="58">
        <v>11519643</v>
      </c>
      <c r="U213" s="60">
        <v>-118759</v>
      </c>
      <c r="V213" s="61">
        <f t="shared" si="66"/>
        <v>11400884</v>
      </c>
      <c r="W213" s="62">
        <f t="shared" si="58"/>
        <v>-1.0309260451908102E-2</v>
      </c>
      <c r="X213" s="63">
        <f t="shared" si="59"/>
        <v>0.54792408776429313</v>
      </c>
      <c r="Y213" s="58">
        <v>192802882</v>
      </c>
      <c r="Z213" s="60">
        <v>2715534</v>
      </c>
      <c r="AA213" s="61">
        <f t="shared" si="67"/>
        <v>195518416</v>
      </c>
      <c r="AB213" s="62">
        <f t="shared" si="60"/>
        <v>1.4084509379896096E-2</v>
      </c>
      <c r="AC213" s="63">
        <f t="shared" si="61"/>
        <v>2.3875438073040493E-2</v>
      </c>
      <c r="AD213" s="58">
        <v>8401261</v>
      </c>
      <c r="AE213" s="63">
        <f t="shared" si="62"/>
        <v>0</v>
      </c>
      <c r="AF213" s="58">
        <v>0</v>
      </c>
      <c r="AG213" s="58">
        <v>351878821</v>
      </c>
      <c r="AH213" s="60">
        <v>7855003</v>
      </c>
      <c r="AI213" s="61">
        <v>359733824</v>
      </c>
      <c r="AJ213" s="62">
        <f t="shared" si="63"/>
        <v>2.232303432663826E-2</v>
      </c>
      <c r="AK213" s="58">
        <v>0</v>
      </c>
      <c r="AL213" s="58">
        <v>0</v>
      </c>
      <c r="AM213" s="25">
        <v>0</v>
      </c>
      <c r="AN213" s="64"/>
    </row>
    <row r="214" spans="1:40" x14ac:dyDescent="0.2">
      <c r="A214" s="55" t="s">
        <v>429</v>
      </c>
      <c r="B214" s="56" t="s">
        <v>428</v>
      </c>
      <c r="C214" s="24">
        <v>3</v>
      </c>
      <c r="D214" s="24"/>
      <c r="E214" s="57">
        <f t="shared" si="51"/>
        <v>5.3621751756904777E-2</v>
      </c>
      <c r="F214" s="58">
        <v>3075513</v>
      </c>
      <c r="G214" s="59">
        <f t="shared" si="52"/>
        <v>2.6758091236201154E-2</v>
      </c>
      <c r="H214" s="73">
        <v>1534729</v>
      </c>
      <c r="I214" s="59">
        <f t="shared" si="53"/>
        <v>8.9404072808947424E-2</v>
      </c>
      <c r="J214" s="58">
        <v>5127833</v>
      </c>
      <c r="K214" s="60">
        <v>32251</v>
      </c>
      <c r="L214" s="61">
        <f t="shared" si="64"/>
        <v>5160084</v>
      </c>
      <c r="M214" s="62">
        <f t="shared" si="54"/>
        <v>6.2894013904118955E-3</v>
      </c>
      <c r="N214" s="63">
        <f t="shared" si="55"/>
        <v>0.44536561999472135</v>
      </c>
      <c r="O214" s="58">
        <v>25544256</v>
      </c>
      <c r="P214" s="60">
        <v>268887</v>
      </c>
      <c r="Q214" s="61">
        <f t="shared" si="65"/>
        <v>25813143</v>
      </c>
      <c r="R214" s="62">
        <f t="shared" si="56"/>
        <v>1.0526319498207346E-2</v>
      </c>
      <c r="S214" s="63">
        <f t="shared" si="57"/>
        <v>7.9012847162979349E-2</v>
      </c>
      <c r="T214" s="58">
        <v>4531837</v>
      </c>
      <c r="U214" s="60">
        <v>96422</v>
      </c>
      <c r="V214" s="61">
        <f t="shared" si="66"/>
        <v>4628259</v>
      </c>
      <c r="W214" s="62">
        <f t="shared" si="58"/>
        <v>2.1276581659931723E-2</v>
      </c>
      <c r="X214" s="63">
        <f t="shared" si="59"/>
        <v>0.20761189237030991</v>
      </c>
      <c r="Y214" s="58">
        <v>11907725</v>
      </c>
      <c r="Z214" s="60">
        <v>167714</v>
      </c>
      <c r="AA214" s="61">
        <f t="shared" si="67"/>
        <v>12075439</v>
      </c>
      <c r="AB214" s="62">
        <f t="shared" si="60"/>
        <v>1.4084470375323581E-2</v>
      </c>
      <c r="AC214" s="63">
        <f t="shared" si="61"/>
        <v>9.1278027860457731E-2</v>
      </c>
      <c r="AD214" s="58">
        <v>5235315</v>
      </c>
      <c r="AE214" s="63">
        <f t="shared" si="62"/>
        <v>6.9476968094782845E-3</v>
      </c>
      <c r="AF214" s="58">
        <v>398490</v>
      </c>
      <c r="AG214" s="58">
        <v>57355698</v>
      </c>
      <c r="AH214" s="60">
        <v>565274</v>
      </c>
      <c r="AI214" s="61">
        <v>57920972</v>
      </c>
      <c r="AJ214" s="62">
        <f t="shared" si="63"/>
        <v>9.855585751916052E-3</v>
      </c>
      <c r="AK214" s="58">
        <v>0</v>
      </c>
      <c r="AL214" s="58">
        <v>0</v>
      </c>
      <c r="AM214" s="25">
        <v>0</v>
      </c>
      <c r="AN214" s="64"/>
    </row>
    <row r="215" spans="1:40" x14ac:dyDescent="0.2">
      <c r="A215" s="55" t="s">
        <v>431</v>
      </c>
      <c r="B215" s="56" t="s">
        <v>430</v>
      </c>
      <c r="C215" s="24">
        <v>3</v>
      </c>
      <c r="D215" s="24"/>
      <c r="E215" s="57">
        <f t="shared" si="51"/>
        <v>5.3072741285546204E-2</v>
      </c>
      <c r="F215" s="58">
        <v>23986491</v>
      </c>
      <c r="G215" s="59">
        <f t="shared" si="52"/>
        <v>3.5072363088605167E-2</v>
      </c>
      <c r="H215" s="73">
        <v>15851130</v>
      </c>
      <c r="I215" s="59">
        <f t="shared" si="53"/>
        <v>0.2008378360603349</v>
      </c>
      <c r="J215" s="58">
        <v>90769665</v>
      </c>
      <c r="K215" s="60">
        <v>570879</v>
      </c>
      <c r="L215" s="61">
        <f t="shared" si="64"/>
        <v>91340544</v>
      </c>
      <c r="M215" s="62">
        <f t="shared" si="54"/>
        <v>6.2893148278116923E-3</v>
      </c>
      <c r="N215" s="63">
        <f t="shared" si="55"/>
        <v>0.281984336653124</v>
      </c>
      <c r="O215" s="58">
        <v>127444232</v>
      </c>
      <c r="P215" s="60">
        <v>846202</v>
      </c>
      <c r="Q215" s="61">
        <f t="shared" si="65"/>
        <v>128290434</v>
      </c>
      <c r="R215" s="62">
        <f t="shared" si="56"/>
        <v>6.6397826462636618E-3</v>
      </c>
      <c r="S215" s="63">
        <f t="shared" si="57"/>
        <v>3.2679981124846665E-2</v>
      </c>
      <c r="T215" s="58">
        <v>14769881</v>
      </c>
      <c r="U215" s="60">
        <v>313872</v>
      </c>
      <c r="V215" s="61">
        <f t="shared" si="66"/>
        <v>15083753</v>
      </c>
      <c r="W215" s="62">
        <f t="shared" si="58"/>
        <v>2.1250814410759301E-2</v>
      </c>
      <c r="X215" s="63">
        <f t="shared" si="59"/>
        <v>0.35583697398336583</v>
      </c>
      <c r="Y215" s="58">
        <v>160822301</v>
      </c>
      <c r="Z215" s="60">
        <v>1608543</v>
      </c>
      <c r="AA215" s="61">
        <f t="shared" si="67"/>
        <v>162430844</v>
      </c>
      <c r="AB215" s="62">
        <f t="shared" si="60"/>
        <v>1.0001989711613441E-2</v>
      </c>
      <c r="AC215" s="63">
        <f t="shared" si="61"/>
        <v>4.0515767804177247E-2</v>
      </c>
      <c r="AD215" s="58">
        <v>18311304</v>
      </c>
      <c r="AE215" s="63">
        <f t="shared" si="62"/>
        <v>0</v>
      </c>
      <c r="AF215" s="58">
        <v>0</v>
      </c>
      <c r="AG215" s="58">
        <v>451955004</v>
      </c>
      <c r="AH215" s="60">
        <v>3339496</v>
      </c>
      <c r="AI215" s="61">
        <v>455294500</v>
      </c>
      <c r="AJ215" s="62">
        <f t="shared" si="63"/>
        <v>7.3890010519719789E-3</v>
      </c>
      <c r="AK215" s="58">
        <v>0</v>
      </c>
      <c r="AL215" s="58">
        <v>0</v>
      </c>
      <c r="AM215" s="25">
        <v>0</v>
      </c>
      <c r="AN215" s="64"/>
    </row>
    <row r="216" spans="1:40" x14ac:dyDescent="0.2">
      <c r="A216" s="55" t="s">
        <v>433</v>
      </c>
      <c r="B216" s="56" t="s">
        <v>432</v>
      </c>
      <c r="C216" s="24">
        <v>3</v>
      </c>
      <c r="D216" s="24"/>
      <c r="E216" s="57">
        <f t="shared" si="51"/>
        <v>4.0711449185070109E-2</v>
      </c>
      <c r="F216" s="58">
        <v>39313101</v>
      </c>
      <c r="G216" s="59">
        <f t="shared" si="52"/>
        <v>1.5105588537599095E-2</v>
      </c>
      <c r="H216" s="73">
        <v>14586745</v>
      </c>
      <c r="I216" s="59">
        <f t="shared" si="53"/>
        <v>6.4881125064019302E-2</v>
      </c>
      <c r="J216" s="58">
        <v>62652602</v>
      </c>
      <c r="K216" s="60">
        <v>394042</v>
      </c>
      <c r="L216" s="61">
        <f t="shared" si="64"/>
        <v>63046644</v>
      </c>
      <c r="M216" s="62">
        <f t="shared" si="54"/>
        <v>6.2893158052717427E-3</v>
      </c>
      <c r="N216" s="63">
        <f t="shared" si="55"/>
        <v>0.63316371232714197</v>
      </c>
      <c r="O216" s="58">
        <v>611415940</v>
      </c>
      <c r="P216" s="60">
        <v>6435960</v>
      </c>
      <c r="Q216" s="61">
        <f t="shared" si="65"/>
        <v>617851900</v>
      </c>
      <c r="R216" s="62">
        <f t="shared" si="56"/>
        <v>1.0526320265709788E-2</v>
      </c>
      <c r="S216" s="63">
        <f t="shared" si="57"/>
        <v>0.1371393843634261</v>
      </c>
      <c r="T216" s="58">
        <v>132428950</v>
      </c>
      <c r="U216" s="60">
        <v>2711915</v>
      </c>
      <c r="V216" s="61">
        <f t="shared" si="66"/>
        <v>135140865</v>
      </c>
      <c r="W216" s="62">
        <f t="shared" si="58"/>
        <v>2.0478264004962662E-2</v>
      </c>
      <c r="X216" s="63">
        <f t="shared" si="59"/>
        <v>0.10038036333894883</v>
      </c>
      <c r="Y216" s="58">
        <v>96932520</v>
      </c>
      <c r="Z216" s="60">
        <v>1365247</v>
      </c>
      <c r="AA216" s="61">
        <f t="shared" si="67"/>
        <v>98297767</v>
      </c>
      <c r="AB216" s="62">
        <f t="shared" si="60"/>
        <v>1.4084509512390682E-2</v>
      </c>
      <c r="AC216" s="63">
        <f t="shared" si="61"/>
        <v>8.1006338459041049E-3</v>
      </c>
      <c r="AD216" s="58">
        <v>7822395</v>
      </c>
      <c r="AE216" s="63">
        <f t="shared" si="62"/>
        <v>5.1774333789053302E-4</v>
      </c>
      <c r="AF216" s="58">
        <v>499960</v>
      </c>
      <c r="AG216" s="58">
        <v>965652213</v>
      </c>
      <c r="AH216" s="60">
        <v>10907164</v>
      </c>
      <c r="AI216" s="61">
        <v>976559377</v>
      </c>
      <c r="AJ216" s="62">
        <f t="shared" si="63"/>
        <v>1.1295126602687132E-2</v>
      </c>
      <c r="AK216" s="58">
        <v>0</v>
      </c>
      <c r="AL216" s="58">
        <v>4968957</v>
      </c>
      <c r="AM216" s="25">
        <v>0</v>
      </c>
      <c r="AN216" s="64"/>
    </row>
    <row r="217" spans="1:40" x14ac:dyDescent="0.2">
      <c r="A217" s="55" t="s">
        <v>435</v>
      </c>
      <c r="B217" s="56" t="s">
        <v>434</v>
      </c>
      <c r="C217" s="24">
        <v>3</v>
      </c>
      <c r="D217" s="24"/>
      <c r="E217" s="57">
        <f t="shared" si="51"/>
        <v>4.848426649117292E-2</v>
      </c>
      <c r="F217" s="58">
        <v>17518243</v>
      </c>
      <c r="G217" s="59">
        <f t="shared" si="52"/>
        <v>2.077192651232232E-2</v>
      </c>
      <c r="H217" s="73">
        <v>7505273</v>
      </c>
      <c r="I217" s="59">
        <f t="shared" si="53"/>
        <v>0.11780055889201388</v>
      </c>
      <c r="J217" s="58">
        <v>42563474</v>
      </c>
      <c r="K217" s="60">
        <v>267695</v>
      </c>
      <c r="L217" s="61">
        <f t="shared" si="64"/>
        <v>42831169</v>
      </c>
      <c r="M217" s="62">
        <f t="shared" si="54"/>
        <v>6.2893127567547709E-3</v>
      </c>
      <c r="N217" s="63">
        <f t="shared" si="55"/>
        <v>0.47235467991322516</v>
      </c>
      <c r="O217" s="58">
        <v>170670295</v>
      </c>
      <c r="P217" s="60">
        <v>1458750</v>
      </c>
      <c r="Q217" s="61">
        <f t="shared" si="65"/>
        <v>172129045</v>
      </c>
      <c r="R217" s="62">
        <f t="shared" si="56"/>
        <v>8.5471815701730642E-3</v>
      </c>
      <c r="S217" s="63">
        <f t="shared" si="57"/>
        <v>4.8240201773008883E-2</v>
      </c>
      <c r="T217" s="58">
        <v>17430058</v>
      </c>
      <c r="U217" s="60">
        <v>289014</v>
      </c>
      <c r="V217" s="61">
        <f t="shared" si="66"/>
        <v>17719072</v>
      </c>
      <c r="W217" s="62">
        <f t="shared" si="58"/>
        <v>1.6581356183668464E-2</v>
      </c>
      <c r="X217" s="63">
        <f t="shared" si="59"/>
        <v>0.26539612121672324</v>
      </c>
      <c r="Y217" s="58">
        <v>95892422</v>
      </c>
      <c r="Z217" s="60">
        <v>898432</v>
      </c>
      <c r="AA217" s="61">
        <f t="shared" si="67"/>
        <v>96790854</v>
      </c>
      <c r="AB217" s="62">
        <f t="shared" si="60"/>
        <v>9.369165792892372E-3</v>
      </c>
      <c r="AC217" s="63">
        <f t="shared" si="61"/>
        <v>2.6952245201533623E-2</v>
      </c>
      <c r="AD217" s="58">
        <v>9738334</v>
      </c>
      <c r="AE217" s="63">
        <f t="shared" si="62"/>
        <v>0</v>
      </c>
      <c r="AF217" s="58">
        <v>0</v>
      </c>
      <c r="AG217" s="58">
        <v>361318099</v>
      </c>
      <c r="AH217" s="60">
        <v>2913891</v>
      </c>
      <c r="AI217" s="61">
        <v>364231990</v>
      </c>
      <c r="AJ217" s="62">
        <f t="shared" si="63"/>
        <v>8.0646140009720362E-3</v>
      </c>
      <c r="AK217" s="58">
        <v>0</v>
      </c>
      <c r="AL217" s="58">
        <v>0</v>
      </c>
      <c r="AM217" s="25">
        <v>0</v>
      </c>
      <c r="AN217" s="64"/>
    </row>
    <row r="218" spans="1:40" x14ac:dyDescent="0.2">
      <c r="A218" s="55" t="s">
        <v>437</v>
      </c>
      <c r="B218" s="56" t="s">
        <v>436</v>
      </c>
      <c r="C218" s="24">
        <v>3</v>
      </c>
      <c r="D218" s="24"/>
      <c r="E218" s="57">
        <f t="shared" si="51"/>
        <v>5.023588968552866E-2</v>
      </c>
      <c r="F218" s="58">
        <v>92551961</v>
      </c>
      <c r="G218" s="59">
        <f t="shared" si="52"/>
        <v>2.3568306326026498E-2</v>
      </c>
      <c r="H218" s="73">
        <v>43421008</v>
      </c>
      <c r="I218" s="59">
        <f t="shared" si="53"/>
        <v>2.8585467028136313E-2</v>
      </c>
      <c r="J218" s="58">
        <v>52664361</v>
      </c>
      <c r="K218" s="60">
        <v>331222</v>
      </c>
      <c r="L218" s="61">
        <f t="shared" si="64"/>
        <v>52995583</v>
      </c>
      <c r="M218" s="62">
        <f t="shared" si="54"/>
        <v>6.2893006524848936E-3</v>
      </c>
      <c r="N218" s="63">
        <f t="shared" si="55"/>
        <v>0.56453463835177164</v>
      </c>
      <c r="O218" s="58">
        <v>1040068926</v>
      </c>
      <c r="P218" s="60">
        <v>10961030</v>
      </c>
      <c r="Q218" s="61">
        <f t="shared" si="65"/>
        <v>1051029956</v>
      </c>
      <c r="R218" s="62">
        <f t="shared" si="56"/>
        <v>1.0538753467190885E-2</v>
      </c>
      <c r="S218" s="63">
        <f t="shared" si="57"/>
        <v>0.24082776179772675</v>
      </c>
      <c r="T218" s="58">
        <v>443688402</v>
      </c>
      <c r="U218" s="60">
        <v>9085557</v>
      </c>
      <c r="V218" s="61">
        <f t="shared" si="66"/>
        <v>452773959</v>
      </c>
      <c r="W218" s="62">
        <f t="shared" si="58"/>
        <v>2.0477337156088203E-2</v>
      </c>
      <c r="X218" s="63">
        <f t="shared" si="59"/>
        <v>8.3139712729695517E-2</v>
      </c>
      <c r="Y218" s="58">
        <v>153172234</v>
      </c>
      <c r="Z218" s="60">
        <v>2150334</v>
      </c>
      <c r="AA218" s="61">
        <f t="shared" si="67"/>
        <v>155322568</v>
      </c>
      <c r="AB218" s="62">
        <f t="shared" si="60"/>
        <v>1.403866708635979E-2</v>
      </c>
      <c r="AC218" s="63">
        <f t="shared" si="61"/>
        <v>9.102359280604844E-3</v>
      </c>
      <c r="AD218" s="58">
        <v>16769708</v>
      </c>
      <c r="AE218" s="63">
        <f t="shared" si="62"/>
        <v>5.8648005097605358E-6</v>
      </c>
      <c r="AF218" s="58">
        <v>10805</v>
      </c>
      <c r="AG218" s="58">
        <v>1842347405</v>
      </c>
      <c r="AH218" s="60">
        <v>22528143</v>
      </c>
      <c r="AI218" s="61">
        <v>1864875548</v>
      </c>
      <c r="AJ218" s="62">
        <f t="shared" si="63"/>
        <v>1.2227955997256663E-2</v>
      </c>
      <c r="AK218" s="58">
        <v>0</v>
      </c>
      <c r="AL218" s="58">
        <v>16667310</v>
      </c>
      <c r="AM218" s="25">
        <v>0</v>
      </c>
      <c r="AN218" s="64"/>
    </row>
    <row r="219" spans="1:40" x14ac:dyDescent="0.2">
      <c r="A219" s="55" t="s">
        <v>439</v>
      </c>
      <c r="B219" s="56" t="s">
        <v>438</v>
      </c>
      <c r="C219" s="24">
        <v>3</v>
      </c>
      <c r="D219" s="24"/>
      <c r="E219" s="57">
        <f t="shared" si="51"/>
        <v>2.5452848945150288E-2</v>
      </c>
      <c r="F219" s="58">
        <v>20159434</v>
      </c>
      <c r="G219" s="59">
        <f t="shared" si="52"/>
        <v>2.0121608894703345E-2</v>
      </c>
      <c r="H219" s="73">
        <v>15936929</v>
      </c>
      <c r="I219" s="59">
        <f t="shared" si="53"/>
        <v>4.5351927282724316E-2</v>
      </c>
      <c r="J219" s="58">
        <v>35920112</v>
      </c>
      <c r="K219" s="60">
        <v>225912</v>
      </c>
      <c r="L219" s="61">
        <f t="shared" si="64"/>
        <v>36146024</v>
      </c>
      <c r="M219" s="62">
        <f t="shared" si="54"/>
        <v>6.2892899665791691E-3</v>
      </c>
      <c r="N219" s="63">
        <f t="shared" si="55"/>
        <v>0.47442705341497987</v>
      </c>
      <c r="O219" s="58">
        <v>375760721</v>
      </c>
      <c r="P219" s="60">
        <v>8163618</v>
      </c>
      <c r="Q219" s="61">
        <f t="shared" si="65"/>
        <v>383924339</v>
      </c>
      <c r="R219" s="62">
        <f t="shared" si="56"/>
        <v>2.1725575728815998E-2</v>
      </c>
      <c r="S219" s="63">
        <f t="shared" si="57"/>
        <v>3.8558893874588815E-2</v>
      </c>
      <c r="T219" s="58">
        <v>30539822</v>
      </c>
      <c r="U219" s="60">
        <v>976232</v>
      </c>
      <c r="V219" s="61">
        <f t="shared" si="66"/>
        <v>31516054</v>
      </c>
      <c r="W219" s="62">
        <f t="shared" si="58"/>
        <v>3.1965870658971093E-2</v>
      </c>
      <c r="X219" s="63">
        <f t="shared" si="59"/>
        <v>0.37650527400362205</v>
      </c>
      <c r="Y219" s="58">
        <v>298203680</v>
      </c>
      <c r="Z219" s="60">
        <v>3119671</v>
      </c>
      <c r="AA219" s="61">
        <f t="shared" si="67"/>
        <v>301323351</v>
      </c>
      <c r="AB219" s="62">
        <f t="shared" si="60"/>
        <v>1.0461544270681033E-2</v>
      </c>
      <c r="AC219" s="63">
        <f t="shared" si="61"/>
        <v>1.958239358423133E-2</v>
      </c>
      <c r="AD219" s="58">
        <v>15509854</v>
      </c>
      <c r="AE219" s="63">
        <f t="shared" si="62"/>
        <v>0</v>
      </c>
      <c r="AF219" s="58">
        <v>0</v>
      </c>
      <c r="AG219" s="58">
        <v>792030552</v>
      </c>
      <c r="AH219" s="60">
        <v>12485433</v>
      </c>
      <c r="AI219" s="61">
        <v>804515985</v>
      </c>
      <c r="AJ219" s="62">
        <f t="shared" si="63"/>
        <v>1.5763827504472326E-2</v>
      </c>
      <c r="AK219" s="58">
        <v>0</v>
      </c>
      <c r="AL219" s="58">
        <v>276641</v>
      </c>
      <c r="AM219" s="25">
        <v>0</v>
      </c>
      <c r="AN219" s="64"/>
    </row>
    <row r="220" spans="1:40" x14ac:dyDescent="0.2">
      <c r="A220" s="55" t="s">
        <v>441</v>
      </c>
      <c r="B220" s="56" t="s">
        <v>440</v>
      </c>
      <c r="C220" s="24">
        <v>3</v>
      </c>
      <c r="D220" s="24"/>
      <c r="E220" s="57">
        <f t="shared" si="51"/>
        <v>3.8200708335225923E-2</v>
      </c>
      <c r="F220" s="58">
        <v>72458421</v>
      </c>
      <c r="G220" s="59">
        <f t="shared" si="52"/>
        <v>1.3612989369935715E-2</v>
      </c>
      <c r="H220" s="73">
        <v>25820875</v>
      </c>
      <c r="I220" s="59">
        <f t="shared" si="53"/>
        <v>2.2522597761375371E-2</v>
      </c>
      <c r="J220" s="58">
        <v>42720461</v>
      </c>
      <c r="K220" s="60">
        <v>268682</v>
      </c>
      <c r="L220" s="61">
        <f t="shared" si="64"/>
        <v>42989143</v>
      </c>
      <c r="M220" s="62">
        <f t="shared" si="54"/>
        <v>6.2893047900396022E-3</v>
      </c>
      <c r="N220" s="63">
        <f t="shared" si="55"/>
        <v>0.47343792513119265</v>
      </c>
      <c r="O220" s="58">
        <v>898008597</v>
      </c>
      <c r="P220" s="60">
        <v>28865447</v>
      </c>
      <c r="Q220" s="61">
        <f t="shared" si="65"/>
        <v>926874044</v>
      </c>
      <c r="R220" s="62">
        <f t="shared" si="56"/>
        <v>3.2143842605105929E-2</v>
      </c>
      <c r="S220" s="63">
        <f t="shared" si="57"/>
        <v>7.9076412345706337E-2</v>
      </c>
      <c r="T220" s="58">
        <v>149990726</v>
      </c>
      <c r="U220" s="60">
        <v>4584671</v>
      </c>
      <c r="V220" s="61">
        <f t="shared" si="66"/>
        <v>154575397</v>
      </c>
      <c r="W220" s="62">
        <f t="shared" si="58"/>
        <v>3.0566363149679001E-2</v>
      </c>
      <c r="X220" s="63">
        <f t="shared" si="59"/>
        <v>0.35840604069967064</v>
      </c>
      <c r="Y220" s="58">
        <v>679818174</v>
      </c>
      <c r="Z220" s="60">
        <v>8105031</v>
      </c>
      <c r="AA220" s="61">
        <f t="shared" si="67"/>
        <v>687923205</v>
      </c>
      <c r="AB220" s="62">
        <f t="shared" si="60"/>
        <v>1.1922351166798904E-2</v>
      </c>
      <c r="AC220" s="63">
        <f t="shared" si="61"/>
        <v>1.474332635689337E-2</v>
      </c>
      <c r="AD220" s="58">
        <v>27964878</v>
      </c>
      <c r="AE220" s="63">
        <f t="shared" si="62"/>
        <v>0</v>
      </c>
      <c r="AF220" s="58">
        <v>0</v>
      </c>
      <c r="AG220" s="58">
        <v>1896782132</v>
      </c>
      <c r="AH220" s="60">
        <v>41823831</v>
      </c>
      <c r="AI220" s="61">
        <v>1938605963</v>
      </c>
      <c r="AJ220" s="62">
        <f t="shared" si="63"/>
        <v>2.2049886644545848E-2</v>
      </c>
      <c r="AK220" s="58">
        <v>17203</v>
      </c>
      <c r="AL220" s="58">
        <v>5603243</v>
      </c>
      <c r="AM220" s="25">
        <v>0</v>
      </c>
      <c r="AN220" s="64"/>
    </row>
    <row r="221" spans="1:40" x14ac:dyDescent="0.2">
      <c r="A221" s="55" t="s">
        <v>443</v>
      </c>
      <c r="B221" s="56" t="s">
        <v>442</v>
      </c>
      <c r="C221" s="24">
        <v>3</v>
      </c>
      <c r="D221" s="24"/>
      <c r="E221" s="57">
        <f t="shared" si="51"/>
        <v>5.5620957353696043E-2</v>
      </c>
      <c r="F221" s="58">
        <v>91553727</v>
      </c>
      <c r="G221" s="59">
        <f t="shared" si="52"/>
        <v>5.955918183953475E-3</v>
      </c>
      <c r="H221" s="73">
        <v>9803616</v>
      </c>
      <c r="I221" s="59">
        <f t="shared" si="53"/>
        <v>2.1844789403317844E-2</v>
      </c>
      <c r="J221" s="58">
        <v>35957164</v>
      </c>
      <c r="K221" s="60">
        <v>226146</v>
      </c>
      <c r="L221" s="61">
        <f t="shared" si="64"/>
        <v>36183310</v>
      </c>
      <c r="M221" s="62">
        <f t="shared" si="54"/>
        <v>6.289316921657114E-3</v>
      </c>
      <c r="N221" s="63">
        <f t="shared" si="55"/>
        <v>0.14359816506477105</v>
      </c>
      <c r="O221" s="58">
        <v>236366791</v>
      </c>
      <c r="P221" s="60">
        <v>4281179</v>
      </c>
      <c r="Q221" s="61">
        <f t="shared" si="65"/>
        <v>240647970</v>
      </c>
      <c r="R221" s="62">
        <f t="shared" si="56"/>
        <v>1.8112438646256359E-2</v>
      </c>
      <c r="S221" s="63">
        <f t="shared" si="57"/>
        <v>2.6853892136029969E-2</v>
      </c>
      <c r="T221" s="58">
        <v>44202294</v>
      </c>
      <c r="U221" s="60">
        <v>-679040</v>
      </c>
      <c r="V221" s="61">
        <f t="shared" si="66"/>
        <v>43523254</v>
      </c>
      <c r="W221" s="62">
        <f t="shared" si="58"/>
        <v>-1.5362098627731855E-2</v>
      </c>
      <c r="X221" s="63">
        <f t="shared" si="59"/>
        <v>0.7129808064470774</v>
      </c>
      <c r="Y221" s="58">
        <v>1173587317</v>
      </c>
      <c r="Z221" s="60">
        <v>21544382</v>
      </c>
      <c r="AA221" s="61">
        <f t="shared" si="67"/>
        <v>1195131699</v>
      </c>
      <c r="AB221" s="62">
        <f t="shared" si="60"/>
        <v>1.8357715431922991E-2</v>
      </c>
      <c r="AC221" s="63">
        <f t="shared" si="61"/>
        <v>3.3145471411154266E-2</v>
      </c>
      <c r="AD221" s="58">
        <v>54558418</v>
      </c>
      <c r="AE221" s="63">
        <f t="shared" si="62"/>
        <v>0</v>
      </c>
      <c r="AF221" s="58">
        <v>0</v>
      </c>
      <c r="AG221" s="58">
        <v>1646029327</v>
      </c>
      <c r="AH221" s="60">
        <v>25372667</v>
      </c>
      <c r="AI221" s="61">
        <v>1671401994</v>
      </c>
      <c r="AJ221" s="62">
        <f t="shared" si="63"/>
        <v>1.5414468371741229E-2</v>
      </c>
      <c r="AK221" s="58">
        <v>0</v>
      </c>
      <c r="AL221" s="58">
        <v>38778</v>
      </c>
      <c r="AM221" s="25">
        <v>0</v>
      </c>
      <c r="AN221" s="64"/>
    </row>
    <row r="222" spans="1:40" x14ac:dyDescent="0.2">
      <c r="A222" s="55" t="s">
        <v>445</v>
      </c>
      <c r="B222" s="56" t="s">
        <v>444</v>
      </c>
      <c r="C222" s="24">
        <v>3</v>
      </c>
      <c r="D222" s="24"/>
      <c r="E222" s="57">
        <f t="shared" si="51"/>
        <v>6.438266789672531E-2</v>
      </c>
      <c r="F222" s="58">
        <v>12960503</v>
      </c>
      <c r="G222" s="59">
        <f t="shared" si="52"/>
        <v>1.3935211811551456E-2</v>
      </c>
      <c r="H222" s="73">
        <v>2805217</v>
      </c>
      <c r="I222" s="59">
        <f t="shared" si="53"/>
        <v>1.9181813094989999E-3</v>
      </c>
      <c r="J222" s="58">
        <v>386138</v>
      </c>
      <c r="K222" s="60">
        <v>2428</v>
      </c>
      <c r="L222" s="61">
        <f t="shared" si="64"/>
        <v>388566</v>
      </c>
      <c r="M222" s="62">
        <f t="shared" si="54"/>
        <v>6.287907432057969E-3</v>
      </c>
      <c r="N222" s="63">
        <f t="shared" si="55"/>
        <v>0.23494150326423355</v>
      </c>
      <c r="O222" s="58">
        <v>47294717</v>
      </c>
      <c r="P222" s="60">
        <v>-1829136</v>
      </c>
      <c r="Q222" s="61">
        <f t="shared" si="65"/>
        <v>45465581</v>
      </c>
      <c r="R222" s="62">
        <f t="shared" si="56"/>
        <v>-3.8675271066745148E-2</v>
      </c>
      <c r="S222" s="63">
        <f t="shared" si="57"/>
        <v>3.1515607938758405E-2</v>
      </c>
      <c r="T222" s="58">
        <v>6344225</v>
      </c>
      <c r="U222" s="60">
        <v>0</v>
      </c>
      <c r="V222" s="61">
        <f t="shared" si="66"/>
        <v>6344225</v>
      </c>
      <c r="W222" s="62">
        <f t="shared" si="58"/>
        <v>0</v>
      </c>
      <c r="X222" s="63">
        <f t="shared" si="59"/>
        <v>0.60374056035704449</v>
      </c>
      <c r="Y222" s="58">
        <v>121535525</v>
      </c>
      <c r="Z222" s="60">
        <v>4094351</v>
      </c>
      <c r="AA222" s="61">
        <f t="shared" si="67"/>
        <v>125629876</v>
      </c>
      <c r="AB222" s="62">
        <f t="shared" si="60"/>
        <v>3.3688512062625312E-2</v>
      </c>
      <c r="AC222" s="63">
        <f t="shared" si="61"/>
        <v>4.9566267422187824E-2</v>
      </c>
      <c r="AD222" s="58">
        <v>9977899</v>
      </c>
      <c r="AE222" s="63">
        <f t="shared" si="62"/>
        <v>0</v>
      </c>
      <c r="AF222" s="58">
        <v>0</v>
      </c>
      <c r="AG222" s="58">
        <v>201304224</v>
      </c>
      <c r="AH222" s="60">
        <v>2267643</v>
      </c>
      <c r="AI222" s="61">
        <v>203571867</v>
      </c>
      <c r="AJ222" s="62">
        <f t="shared" si="63"/>
        <v>1.1264756173223667E-2</v>
      </c>
      <c r="AK222" s="58">
        <v>0</v>
      </c>
      <c r="AL222" s="58">
        <v>0</v>
      </c>
      <c r="AM222" s="25">
        <v>0</v>
      </c>
      <c r="AN222" s="64"/>
    </row>
    <row r="223" spans="1:40" x14ac:dyDescent="0.2">
      <c r="A223" s="55" t="s">
        <v>447</v>
      </c>
      <c r="B223" s="56" t="s">
        <v>446</v>
      </c>
      <c r="C223" s="24">
        <v>3</v>
      </c>
      <c r="D223" s="24"/>
      <c r="E223" s="57">
        <f t="shared" si="51"/>
        <v>2.6872564320785868E-2</v>
      </c>
      <c r="F223" s="58">
        <v>27715437</v>
      </c>
      <c r="G223" s="59">
        <f t="shared" si="52"/>
        <v>1.3873873372657851E-2</v>
      </c>
      <c r="H223" s="73">
        <v>14309035</v>
      </c>
      <c r="I223" s="59">
        <f t="shared" si="53"/>
        <v>2.1827120428330538E-3</v>
      </c>
      <c r="J223" s="58">
        <v>2251174</v>
      </c>
      <c r="K223" s="60">
        <v>14158</v>
      </c>
      <c r="L223" s="61">
        <f t="shared" si="64"/>
        <v>2265332</v>
      </c>
      <c r="M223" s="62">
        <f t="shared" si="54"/>
        <v>6.2891628990029199E-3</v>
      </c>
      <c r="N223" s="63">
        <f t="shared" si="55"/>
        <v>0.18148635616582218</v>
      </c>
      <c r="O223" s="58">
        <v>187178775</v>
      </c>
      <c r="P223" s="60">
        <v>-7086401</v>
      </c>
      <c r="Q223" s="61">
        <f t="shared" si="65"/>
        <v>180092374</v>
      </c>
      <c r="R223" s="62">
        <f t="shared" si="56"/>
        <v>-3.7858998703245064E-2</v>
      </c>
      <c r="S223" s="63">
        <f t="shared" si="57"/>
        <v>2.4451025219286292E-2</v>
      </c>
      <c r="T223" s="58">
        <v>25217945</v>
      </c>
      <c r="U223" s="60">
        <v>-8147</v>
      </c>
      <c r="V223" s="61">
        <f t="shared" si="66"/>
        <v>25209798</v>
      </c>
      <c r="W223" s="62">
        <f t="shared" si="58"/>
        <v>-3.2306359618121145E-4</v>
      </c>
      <c r="X223" s="63">
        <f t="shared" si="59"/>
        <v>0.72358017307320432</v>
      </c>
      <c r="Y223" s="58">
        <v>746275661</v>
      </c>
      <c r="Z223" s="60">
        <v>20516725</v>
      </c>
      <c r="AA223" s="61">
        <f t="shared" si="67"/>
        <v>766792386</v>
      </c>
      <c r="AB223" s="62">
        <f t="shared" si="60"/>
        <v>2.7492153465795529E-2</v>
      </c>
      <c r="AC223" s="63">
        <f t="shared" si="61"/>
        <v>2.7553295805410494E-2</v>
      </c>
      <c r="AD223" s="58">
        <v>28417520</v>
      </c>
      <c r="AE223" s="63">
        <f t="shared" si="62"/>
        <v>0</v>
      </c>
      <c r="AF223" s="58">
        <v>0</v>
      </c>
      <c r="AG223" s="58">
        <v>1031365547</v>
      </c>
      <c r="AH223" s="60">
        <v>13436335</v>
      </c>
      <c r="AI223" s="61">
        <v>1044801882</v>
      </c>
      <c r="AJ223" s="62">
        <f t="shared" si="63"/>
        <v>1.3027713635658222E-2</v>
      </c>
      <c r="AK223" s="58">
        <v>0</v>
      </c>
      <c r="AL223" s="58">
        <v>0</v>
      </c>
      <c r="AM223" s="25">
        <v>0</v>
      </c>
      <c r="AN223" s="64"/>
    </row>
    <row r="224" spans="1:40" x14ac:dyDescent="0.2">
      <c r="A224" s="55" t="s">
        <v>449</v>
      </c>
      <c r="B224" s="56" t="s">
        <v>448</v>
      </c>
      <c r="C224" s="24">
        <v>3</v>
      </c>
      <c r="D224" s="24"/>
      <c r="E224" s="57">
        <f t="shared" si="51"/>
        <v>4.0319959018902479E-2</v>
      </c>
      <c r="F224" s="58">
        <v>26843991</v>
      </c>
      <c r="G224" s="59">
        <f t="shared" si="52"/>
        <v>4.0775547371977644E-3</v>
      </c>
      <c r="H224" s="73">
        <v>2714731</v>
      </c>
      <c r="I224" s="59">
        <f t="shared" si="53"/>
        <v>3.0782505631341895E-4</v>
      </c>
      <c r="J224" s="58">
        <v>204942</v>
      </c>
      <c r="K224" s="60">
        <v>1289</v>
      </c>
      <c r="L224" s="61">
        <f t="shared" si="64"/>
        <v>206231</v>
      </c>
      <c r="M224" s="62">
        <f t="shared" si="54"/>
        <v>6.2895843702120598E-3</v>
      </c>
      <c r="N224" s="63">
        <f t="shared" si="55"/>
        <v>0.22191380654196302</v>
      </c>
      <c r="O224" s="58">
        <v>147744501</v>
      </c>
      <c r="P224" s="60">
        <v>10264</v>
      </c>
      <c r="Q224" s="61">
        <f t="shared" si="65"/>
        <v>147754765</v>
      </c>
      <c r="R224" s="62">
        <f t="shared" si="56"/>
        <v>6.9471282724762804E-5</v>
      </c>
      <c r="S224" s="63">
        <f t="shared" si="57"/>
        <v>2.9854180470175368E-2</v>
      </c>
      <c r="T224" s="58">
        <v>19876145</v>
      </c>
      <c r="U224" s="60">
        <v>0</v>
      </c>
      <c r="V224" s="61">
        <f t="shared" si="66"/>
        <v>19876145</v>
      </c>
      <c r="W224" s="62">
        <f t="shared" si="58"/>
        <v>0</v>
      </c>
      <c r="X224" s="63">
        <f t="shared" si="59"/>
        <v>0.6667003061967266</v>
      </c>
      <c r="Y224" s="58">
        <v>443871905</v>
      </c>
      <c r="Z224" s="60">
        <v>16815480</v>
      </c>
      <c r="AA224" s="61">
        <f t="shared" si="67"/>
        <v>460687385</v>
      </c>
      <c r="AB224" s="62">
        <f t="shared" si="60"/>
        <v>3.788363221592049E-2</v>
      </c>
      <c r="AC224" s="63">
        <f t="shared" si="61"/>
        <v>3.6826367978721339E-2</v>
      </c>
      <c r="AD224" s="58">
        <v>24518048</v>
      </c>
      <c r="AE224" s="63">
        <f t="shared" si="62"/>
        <v>0</v>
      </c>
      <c r="AF224" s="58">
        <v>0</v>
      </c>
      <c r="AG224" s="58">
        <v>665774263</v>
      </c>
      <c r="AH224" s="60">
        <v>16827033</v>
      </c>
      <c r="AI224" s="61">
        <v>682601296</v>
      </c>
      <c r="AJ224" s="62">
        <f t="shared" si="63"/>
        <v>2.5274381926656122E-2</v>
      </c>
      <c r="AK224" s="58">
        <v>0</v>
      </c>
      <c r="AL224" s="58">
        <v>178475</v>
      </c>
      <c r="AM224" s="25">
        <v>0</v>
      </c>
      <c r="AN224" s="64"/>
    </row>
    <row r="225" spans="1:40" x14ac:dyDescent="0.2">
      <c r="A225" s="55" t="s">
        <v>451</v>
      </c>
      <c r="B225" s="56" t="s">
        <v>450</v>
      </c>
      <c r="C225" s="24">
        <v>3</v>
      </c>
      <c r="D225" s="24"/>
      <c r="E225" s="57">
        <f t="shared" si="51"/>
        <v>3.2301549181389444E-2</v>
      </c>
      <c r="F225" s="58">
        <v>8913627</v>
      </c>
      <c r="G225" s="59">
        <f t="shared" si="52"/>
        <v>2.1522258874817051E-2</v>
      </c>
      <c r="H225" s="73">
        <v>5939077</v>
      </c>
      <c r="I225" s="59">
        <f t="shared" si="53"/>
        <v>9.303087961273801E-2</v>
      </c>
      <c r="J225" s="58">
        <v>25671913</v>
      </c>
      <c r="K225" s="60">
        <v>161459</v>
      </c>
      <c r="L225" s="61">
        <f t="shared" si="64"/>
        <v>25833372</v>
      </c>
      <c r="M225" s="62">
        <f t="shared" si="54"/>
        <v>6.2893248352781502E-3</v>
      </c>
      <c r="N225" s="63">
        <f t="shared" si="55"/>
        <v>0.12979156268740116</v>
      </c>
      <c r="O225" s="58">
        <v>35816040</v>
      </c>
      <c r="P225" s="60">
        <v>0</v>
      </c>
      <c r="Q225" s="61">
        <f t="shared" si="65"/>
        <v>35816040</v>
      </c>
      <c r="R225" s="62">
        <f t="shared" si="56"/>
        <v>0</v>
      </c>
      <c r="S225" s="63">
        <f t="shared" si="57"/>
        <v>1.8198789015197434E-2</v>
      </c>
      <c r="T225" s="58">
        <v>5021964</v>
      </c>
      <c r="U225" s="60">
        <v>-5786</v>
      </c>
      <c r="V225" s="61">
        <f t="shared" si="66"/>
        <v>5016178</v>
      </c>
      <c r="W225" s="62">
        <f t="shared" si="58"/>
        <v>-1.1521388843090073E-3</v>
      </c>
      <c r="X225" s="63">
        <f t="shared" si="59"/>
        <v>0.66643673408192206</v>
      </c>
      <c r="Y225" s="58">
        <v>183903516</v>
      </c>
      <c r="Z225" s="60">
        <v>3634511</v>
      </c>
      <c r="AA225" s="61">
        <f t="shared" si="67"/>
        <v>187538027</v>
      </c>
      <c r="AB225" s="62">
        <f t="shared" si="60"/>
        <v>1.976314036323264E-2</v>
      </c>
      <c r="AC225" s="63">
        <f t="shared" si="61"/>
        <v>3.8718226546534812E-2</v>
      </c>
      <c r="AD225" s="58">
        <v>10684312</v>
      </c>
      <c r="AE225" s="63">
        <f t="shared" si="62"/>
        <v>0</v>
      </c>
      <c r="AF225" s="58">
        <v>0</v>
      </c>
      <c r="AG225" s="58">
        <v>275950449</v>
      </c>
      <c r="AH225" s="60">
        <v>3790184</v>
      </c>
      <c r="AI225" s="61">
        <v>279740633</v>
      </c>
      <c r="AJ225" s="62">
        <f t="shared" si="63"/>
        <v>1.3735016607999794E-2</v>
      </c>
      <c r="AK225" s="58">
        <v>0</v>
      </c>
      <c r="AL225" s="58">
        <v>372730</v>
      </c>
      <c r="AM225" s="25">
        <v>0</v>
      </c>
      <c r="AN225" s="64"/>
    </row>
    <row r="226" spans="1:40" x14ac:dyDescent="0.2">
      <c r="A226" s="55" t="s">
        <v>453</v>
      </c>
      <c r="B226" s="56" t="s">
        <v>452</v>
      </c>
      <c r="C226" s="24">
        <v>3</v>
      </c>
      <c r="D226" s="24"/>
      <c r="E226" s="57">
        <f t="shared" si="51"/>
        <v>2.4753537742570973E-2</v>
      </c>
      <c r="F226" s="58">
        <v>14130775</v>
      </c>
      <c r="G226" s="59">
        <f t="shared" si="52"/>
        <v>2.1192170240428944E-2</v>
      </c>
      <c r="H226" s="73">
        <v>12097737</v>
      </c>
      <c r="I226" s="59">
        <f t="shared" si="53"/>
        <v>8.8531898726635389E-2</v>
      </c>
      <c r="J226" s="58">
        <v>50539214</v>
      </c>
      <c r="K226" s="60">
        <v>317857</v>
      </c>
      <c r="L226" s="61">
        <f t="shared" si="64"/>
        <v>50857071</v>
      </c>
      <c r="M226" s="62">
        <f t="shared" si="54"/>
        <v>6.2893142738626685E-3</v>
      </c>
      <c r="N226" s="63">
        <f t="shared" si="55"/>
        <v>6.9318249248484051E-2</v>
      </c>
      <c r="O226" s="58">
        <v>39570933</v>
      </c>
      <c r="P226" s="60">
        <v>-1576308</v>
      </c>
      <c r="Q226" s="61">
        <f t="shared" si="65"/>
        <v>37994625</v>
      </c>
      <c r="R226" s="62">
        <f t="shared" si="56"/>
        <v>-3.9834997067165437E-2</v>
      </c>
      <c r="S226" s="63">
        <f t="shared" si="57"/>
        <v>4.8507879197014613E-3</v>
      </c>
      <c r="T226" s="58">
        <v>2769115</v>
      </c>
      <c r="U226" s="60">
        <v>0</v>
      </c>
      <c r="V226" s="61">
        <f t="shared" si="66"/>
        <v>2769115</v>
      </c>
      <c r="W226" s="62">
        <f t="shared" si="58"/>
        <v>0</v>
      </c>
      <c r="X226" s="63">
        <f t="shared" si="59"/>
        <v>0.76845371287834696</v>
      </c>
      <c r="Y226" s="58">
        <v>438678569</v>
      </c>
      <c r="Z226" s="60">
        <v>-80452</v>
      </c>
      <c r="AA226" s="61">
        <f t="shared" si="67"/>
        <v>438598117</v>
      </c>
      <c r="AB226" s="62">
        <f t="shared" si="60"/>
        <v>-1.8339623971920087E-4</v>
      </c>
      <c r="AC226" s="63">
        <f t="shared" si="61"/>
        <v>2.2848772521168747E-2</v>
      </c>
      <c r="AD226" s="58">
        <v>13043423</v>
      </c>
      <c r="AE226" s="63">
        <f t="shared" si="62"/>
        <v>5.0870722663425113E-5</v>
      </c>
      <c r="AF226" s="58">
        <v>29040</v>
      </c>
      <c r="AG226" s="58">
        <v>570858806</v>
      </c>
      <c r="AH226" s="60">
        <v>-1338903</v>
      </c>
      <c r="AI226" s="61">
        <v>569519903</v>
      </c>
      <c r="AJ226" s="62">
        <f t="shared" si="63"/>
        <v>-2.3454188425009598E-3</v>
      </c>
      <c r="AK226" s="58">
        <v>0</v>
      </c>
      <c r="AL226" s="58">
        <v>0</v>
      </c>
      <c r="AM226" s="25">
        <v>0</v>
      </c>
      <c r="AN226" s="64"/>
    </row>
    <row r="227" spans="1:40" x14ac:dyDescent="0.2">
      <c r="A227" s="55" t="s">
        <v>455</v>
      </c>
      <c r="B227" s="56" t="s">
        <v>454</v>
      </c>
      <c r="C227" s="24">
        <v>3</v>
      </c>
      <c r="D227" s="24"/>
      <c r="E227" s="57">
        <f t="shared" si="51"/>
        <v>2.4419085800830825E-2</v>
      </c>
      <c r="F227" s="58">
        <v>16732015</v>
      </c>
      <c r="G227" s="59">
        <f t="shared" si="52"/>
        <v>3.172468391019867E-2</v>
      </c>
      <c r="H227" s="73">
        <v>21737828</v>
      </c>
      <c r="I227" s="59">
        <f t="shared" si="53"/>
        <v>2.7849700124569481E-3</v>
      </c>
      <c r="J227" s="58">
        <v>1908268</v>
      </c>
      <c r="K227" s="60">
        <v>12002</v>
      </c>
      <c r="L227" s="61">
        <f t="shared" si="64"/>
        <v>1920270</v>
      </c>
      <c r="M227" s="62">
        <f t="shared" si="54"/>
        <v>6.289472967109442E-3</v>
      </c>
      <c r="N227" s="63">
        <f t="shared" si="55"/>
        <v>0.24556904942668534</v>
      </c>
      <c r="O227" s="58">
        <v>168264490</v>
      </c>
      <c r="P227" s="60">
        <v>-3433969</v>
      </c>
      <c r="Q227" s="61">
        <f t="shared" si="65"/>
        <v>164830521</v>
      </c>
      <c r="R227" s="62">
        <f t="shared" si="56"/>
        <v>-2.040816217373018E-2</v>
      </c>
      <c r="S227" s="63">
        <f t="shared" si="57"/>
        <v>1.5469466770699974E-2</v>
      </c>
      <c r="T227" s="58">
        <v>10599715</v>
      </c>
      <c r="U227" s="60">
        <v>0</v>
      </c>
      <c r="V227" s="61">
        <f t="shared" si="66"/>
        <v>10599715</v>
      </c>
      <c r="W227" s="62">
        <f t="shared" si="58"/>
        <v>0</v>
      </c>
      <c r="X227" s="63">
        <f t="shared" si="59"/>
        <v>0.639544594907556</v>
      </c>
      <c r="Y227" s="58">
        <v>438217460</v>
      </c>
      <c r="Z227" s="60">
        <v>-11843716</v>
      </c>
      <c r="AA227" s="61">
        <f t="shared" si="67"/>
        <v>426373744</v>
      </c>
      <c r="AB227" s="62">
        <f t="shared" si="60"/>
        <v>-2.7027029000624484E-2</v>
      </c>
      <c r="AC227" s="63">
        <f t="shared" si="61"/>
        <v>4.0488149171572237E-2</v>
      </c>
      <c r="AD227" s="58">
        <v>27742575</v>
      </c>
      <c r="AE227" s="63">
        <f t="shared" si="62"/>
        <v>0</v>
      </c>
      <c r="AF227" s="58">
        <v>0</v>
      </c>
      <c r="AG227" s="58">
        <v>685202351</v>
      </c>
      <c r="AH227" s="60">
        <v>-15265683</v>
      </c>
      <c r="AI227" s="61">
        <v>669936668</v>
      </c>
      <c r="AJ227" s="62">
        <f t="shared" si="63"/>
        <v>-2.2279087305700152E-2</v>
      </c>
      <c r="AK227" s="58">
        <v>0</v>
      </c>
      <c r="AL227" s="58">
        <v>0</v>
      </c>
      <c r="AM227" s="25">
        <v>0</v>
      </c>
      <c r="AN227" s="64"/>
    </row>
    <row r="228" spans="1:40" x14ac:dyDescent="0.2">
      <c r="A228" s="55" t="s">
        <v>457</v>
      </c>
      <c r="B228" s="56" t="s">
        <v>456</v>
      </c>
      <c r="C228" s="24">
        <v>3</v>
      </c>
      <c r="D228" s="24"/>
      <c r="E228" s="57">
        <f t="shared" si="51"/>
        <v>6.1583078149642131E-2</v>
      </c>
      <c r="F228" s="58">
        <v>34615385</v>
      </c>
      <c r="G228" s="59">
        <f t="shared" si="52"/>
        <v>2.4045509465081296E-2</v>
      </c>
      <c r="H228" s="73">
        <v>13515800</v>
      </c>
      <c r="I228" s="59">
        <f t="shared" si="53"/>
        <v>2.6291634523527641E-3</v>
      </c>
      <c r="J228" s="58">
        <v>1477833</v>
      </c>
      <c r="K228" s="60">
        <v>9295</v>
      </c>
      <c r="L228" s="61">
        <f t="shared" si="64"/>
        <v>1487128</v>
      </c>
      <c r="M228" s="62">
        <f t="shared" si="54"/>
        <v>6.2896145910938516E-3</v>
      </c>
      <c r="N228" s="63">
        <f t="shared" si="55"/>
        <v>0.11811095433303415</v>
      </c>
      <c r="O228" s="58">
        <v>66389279</v>
      </c>
      <c r="P228" s="60">
        <v>-843881</v>
      </c>
      <c r="Q228" s="61">
        <f t="shared" si="65"/>
        <v>65545398</v>
      </c>
      <c r="R228" s="62">
        <f t="shared" si="56"/>
        <v>-1.2711103550318719E-2</v>
      </c>
      <c r="S228" s="63">
        <f t="shared" si="57"/>
        <v>3.0882452050888323E-2</v>
      </c>
      <c r="T228" s="58">
        <v>17358794</v>
      </c>
      <c r="U228" s="60">
        <v>0</v>
      </c>
      <c r="V228" s="61">
        <f t="shared" si="66"/>
        <v>17358794</v>
      </c>
      <c r="W228" s="62">
        <f t="shared" si="58"/>
        <v>0</v>
      </c>
      <c r="X228" s="63">
        <f t="shared" si="59"/>
        <v>0.73316685621969846</v>
      </c>
      <c r="Y228" s="58">
        <v>412107575</v>
      </c>
      <c r="Z228" s="60">
        <v>-7753855</v>
      </c>
      <c r="AA228" s="61">
        <f t="shared" si="67"/>
        <v>404353720</v>
      </c>
      <c r="AB228" s="62">
        <f t="shared" si="60"/>
        <v>-1.8815123696767768E-2</v>
      </c>
      <c r="AC228" s="63">
        <f t="shared" si="61"/>
        <v>2.9581986329302916E-2</v>
      </c>
      <c r="AD228" s="58">
        <v>16627812</v>
      </c>
      <c r="AE228" s="63">
        <f t="shared" si="62"/>
        <v>0</v>
      </c>
      <c r="AF228" s="58">
        <v>0</v>
      </c>
      <c r="AG228" s="58">
        <v>562092478</v>
      </c>
      <c r="AH228" s="60">
        <v>-8588441</v>
      </c>
      <c r="AI228" s="61">
        <v>553504037</v>
      </c>
      <c r="AJ228" s="62">
        <f t="shared" si="63"/>
        <v>-1.5279409236285848E-2</v>
      </c>
      <c r="AK228" s="58">
        <v>0</v>
      </c>
      <c r="AL228" s="58">
        <v>0</v>
      </c>
      <c r="AM228" s="25">
        <v>0</v>
      </c>
      <c r="AN228" s="64"/>
    </row>
    <row r="229" spans="1:40" x14ac:dyDescent="0.2">
      <c r="A229" s="55" t="s">
        <v>459</v>
      </c>
      <c r="B229" s="56" t="s">
        <v>458</v>
      </c>
      <c r="C229" s="24">
        <v>3</v>
      </c>
      <c r="D229" s="24"/>
      <c r="E229" s="57">
        <f t="shared" si="51"/>
        <v>4.4250619999256967E-2</v>
      </c>
      <c r="F229" s="58">
        <v>41237452</v>
      </c>
      <c r="G229" s="59">
        <f t="shared" si="52"/>
        <v>2.4616869342986913E-2</v>
      </c>
      <c r="H229" s="73">
        <v>22940627</v>
      </c>
      <c r="I229" s="59">
        <f t="shared" si="53"/>
        <v>4.4460503657124444E-2</v>
      </c>
      <c r="J229" s="58">
        <v>41433044</v>
      </c>
      <c r="K229" s="60">
        <v>260585</v>
      </c>
      <c r="L229" s="61">
        <f t="shared" si="64"/>
        <v>41693629</v>
      </c>
      <c r="M229" s="62">
        <f t="shared" si="54"/>
        <v>6.2893037740601437E-3</v>
      </c>
      <c r="N229" s="63">
        <f t="shared" si="55"/>
        <v>0.16141898538987101</v>
      </c>
      <c r="O229" s="58">
        <v>150427444</v>
      </c>
      <c r="P229" s="60">
        <v>-1559919</v>
      </c>
      <c r="Q229" s="61">
        <f t="shared" si="65"/>
        <v>148867525</v>
      </c>
      <c r="R229" s="62">
        <f t="shared" si="56"/>
        <v>-1.0369909628990306E-2</v>
      </c>
      <c r="S229" s="63">
        <f t="shared" si="57"/>
        <v>2.9234026525928353E-2</v>
      </c>
      <c r="T229" s="58">
        <v>27243387</v>
      </c>
      <c r="U229" s="60">
        <v>0</v>
      </c>
      <c r="V229" s="61">
        <f t="shared" si="66"/>
        <v>27243387</v>
      </c>
      <c r="W229" s="62">
        <f t="shared" si="58"/>
        <v>0</v>
      </c>
      <c r="X229" s="63">
        <f t="shared" si="59"/>
        <v>0.66367866423958843</v>
      </c>
      <c r="Y229" s="58">
        <v>618486635</v>
      </c>
      <c r="Z229" s="60">
        <v>-8933479</v>
      </c>
      <c r="AA229" s="61">
        <f t="shared" si="67"/>
        <v>609553156</v>
      </c>
      <c r="AB229" s="62">
        <f t="shared" si="60"/>
        <v>-1.4444093848527543E-2</v>
      </c>
      <c r="AC229" s="63">
        <f t="shared" si="61"/>
        <v>3.2340330845243938E-2</v>
      </c>
      <c r="AD229" s="58">
        <v>30138173</v>
      </c>
      <c r="AE229" s="63">
        <f t="shared" si="62"/>
        <v>0</v>
      </c>
      <c r="AF229" s="58">
        <v>0</v>
      </c>
      <c r="AG229" s="58">
        <v>931906762</v>
      </c>
      <c r="AH229" s="60">
        <v>-10232813</v>
      </c>
      <c r="AI229" s="61">
        <v>921673949</v>
      </c>
      <c r="AJ229" s="62">
        <f t="shared" si="63"/>
        <v>-1.0980511588990917E-2</v>
      </c>
      <c r="AK229" s="58">
        <v>0</v>
      </c>
      <c r="AL229" s="58">
        <v>665868</v>
      </c>
      <c r="AM229" s="25">
        <v>0</v>
      </c>
      <c r="AN229" s="64"/>
    </row>
    <row r="230" spans="1:40" x14ac:dyDescent="0.2">
      <c r="A230" s="55" t="s">
        <v>461</v>
      </c>
      <c r="B230" s="56" t="s">
        <v>460</v>
      </c>
      <c r="C230" s="24">
        <v>3</v>
      </c>
      <c r="D230" s="24" t="s">
        <v>538</v>
      </c>
      <c r="E230" s="57">
        <f t="shared" si="51"/>
        <v>5.0738453897950092E-2</v>
      </c>
      <c r="F230" s="58">
        <v>46356477</v>
      </c>
      <c r="G230" s="59">
        <f t="shared" si="52"/>
        <v>1.2973755710642828E-2</v>
      </c>
      <c r="H230" s="73">
        <v>11853290</v>
      </c>
      <c r="I230" s="59">
        <f t="shared" si="53"/>
        <v>6.6480359132179048E-2</v>
      </c>
      <c r="J230" s="58">
        <v>60738848</v>
      </c>
      <c r="K230" s="60">
        <v>382006</v>
      </c>
      <c r="L230" s="61">
        <f t="shared" si="64"/>
        <v>61120854</v>
      </c>
      <c r="M230" s="62">
        <f t="shared" si="54"/>
        <v>6.2893191520524061E-3</v>
      </c>
      <c r="N230" s="63">
        <f t="shared" si="55"/>
        <v>7.6326071436378928E-2</v>
      </c>
      <c r="O230" s="58">
        <v>69734245</v>
      </c>
      <c r="P230" s="60">
        <v>-684207</v>
      </c>
      <c r="Q230" s="61">
        <f t="shared" si="65"/>
        <v>69050038</v>
      </c>
      <c r="R230" s="62">
        <f t="shared" si="56"/>
        <v>-9.8116355887985889E-3</v>
      </c>
      <c r="S230" s="63">
        <f t="shared" si="57"/>
        <v>3.2532009118699558E-2</v>
      </c>
      <c r="T230" s="58">
        <v>29722414</v>
      </c>
      <c r="U230" s="60">
        <v>1121</v>
      </c>
      <c r="V230" s="61">
        <f t="shared" si="66"/>
        <v>29723535</v>
      </c>
      <c r="W230" s="62">
        <f t="shared" si="58"/>
        <v>3.7715644496439623E-5</v>
      </c>
      <c r="X230" s="63">
        <f t="shared" si="59"/>
        <v>0.73277025685084152</v>
      </c>
      <c r="Y230" s="58">
        <v>669485271</v>
      </c>
      <c r="Z230" s="60">
        <v>-14817226</v>
      </c>
      <c r="AA230" s="61">
        <f t="shared" si="67"/>
        <v>654668045</v>
      </c>
      <c r="AB230" s="62">
        <f t="shared" si="60"/>
        <v>-2.2132265849355782E-2</v>
      </c>
      <c r="AC230" s="63">
        <f t="shared" si="61"/>
        <v>2.8179093853308069E-2</v>
      </c>
      <c r="AD230" s="58">
        <v>25745434</v>
      </c>
      <c r="AE230" s="63">
        <f t="shared" si="62"/>
        <v>0</v>
      </c>
      <c r="AF230" s="58">
        <v>0</v>
      </c>
      <c r="AG230" s="58">
        <v>913635979</v>
      </c>
      <c r="AH230" s="60">
        <v>-15118306</v>
      </c>
      <c r="AI230" s="61">
        <v>898517673</v>
      </c>
      <c r="AJ230" s="62">
        <f t="shared" si="63"/>
        <v>-1.654740656836589E-2</v>
      </c>
      <c r="AK230" s="58">
        <v>0</v>
      </c>
      <c r="AL230" s="58">
        <v>1144061</v>
      </c>
      <c r="AM230" s="25">
        <v>0</v>
      </c>
      <c r="AN230" s="64"/>
    </row>
    <row r="231" spans="1:40" x14ac:dyDescent="0.2">
      <c r="A231" s="55" t="s">
        <v>463</v>
      </c>
      <c r="B231" s="56" t="s">
        <v>462</v>
      </c>
      <c r="C231" s="24">
        <v>3</v>
      </c>
      <c r="D231" s="24"/>
      <c r="E231" s="57">
        <f t="shared" si="51"/>
        <v>1.9950528109140088E-2</v>
      </c>
      <c r="F231" s="58">
        <v>7193433</v>
      </c>
      <c r="G231" s="59">
        <f t="shared" si="52"/>
        <v>3.1335919496108339E-2</v>
      </c>
      <c r="H231" s="73">
        <v>11298590</v>
      </c>
      <c r="I231" s="59">
        <f t="shared" si="53"/>
        <v>0.16968218788667422</v>
      </c>
      <c r="J231" s="58">
        <v>61181210</v>
      </c>
      <c r="K231" s="60">
        <v>384788</v>
      </c>
      <c r="L231" s="61">
        <f t="shared" si="64"/>
        <v>61565998</v>
      </c>
      <c r="M231" s="62">
        <f t="shared" si="54"/>
        <v>6.2893166055395114E-3</v>
      </c>
      <c r="N231" s="63">
        <f t="shared" si="55"/>
        <v>9.0501455529871128E-2</v>
      </c>
      <c r="O231" s="58">
        <v>32631525</v>
      </c>
      <c r="P231" s="60">
        <v>933378</v>
      </c>
      <c r="Q231" s="61">
        <f t="shared" si="65"/>
        <v>33564903</v>
      </c>
      <c r="R231" s="62">
        <f t="shared" si="56"/>
        <v>2.8603566642993239E-2</v>
      </c>
      <c r="S231" s="63">
        <f t="shared" si="57"/>
        <v>1.7144584375583756E-2</v>
      </c>
      <c r="T231" s="58">
        <v>6181712</v>
      </c>
      <c r="U231" s="60">
        <v>0</v>
      </c>
      <c r="V231" s="61">
        <f t="shared" si="66"/>
        <v>6181712</v>
      </c>
      <c r="W231" s="62">
        <f t="shared" si="58"/>
        <v>0</v>
      </c>
      <c r="X231" s="63">
        <f t="shared" si="59"/>
        <v>0.66151183317931606</v>
      </c>
      <c r="Y231" s="58">
        <v>238517047</v>
      </c>
      <c r="Z231" s="60">
        <v>-5540101</v>
      </c>
      <c r="AA231" s="61">
        <f t="shared" si="67"/>
        <v>232976946</v>
      </c>
      <c r="AB231" s="62">
        <f t="shared" si="60"/>
        <v>-2.3227274820319235E-2</v>
      </c>
      <c r="AC231" s="63">
        <f t="shared" si="61"/>
        <v>9.8705266199157395E-3</v>
      </c>
      <c r="AD231" s="58">
        <v>3558952</v>
      </c>
      <c r="AE231" s="63">
        <f t="shared" si="62"/>
        <v>2.9648033906301419E-6</v>
      </c>
      <c r="AF231" s="58">
        <v>1069</v>
      </c>
      <c r="AG231" s="58">
        <v>360563538</v>
      </c>
      <c r="AH231" s="60">
        <v>-4221935</v>
      </c>
      <c r="AI231" s="61">
        <v>356341603</v>
      </c>
      <c r="AJ231" s="62">
        <f t="shared" si="63"/>
        <v>-1.1709267729672655E-2</v>
      </c>
      <c r="AK231" s="58">
        <v>0</v>
      </c>
      <c r="AL231" s="58">
        <v>0</v>
      </c>
      <c r="AM231" s="25">
        <v>0</v>
      </c>
      <c r="AN231" s="64"/>
    </row>
    <row r="232" spans="1:40" x14ac:dyDescent="0.2">
      <c r="A232" s="55" t="s">
        <v>465</v>
      </c>
      <c r="B232" s="56" t="s">
        <v>464</v>
      </c>
      <c r="C232" s="24">
        <v>3</v>
      </c>
      <c r="D232" s="24"/>
      <c r="E232" s="57">
        <f t="shared" si="51"/>
        <v>5.9079088561909111E-2</v>
      </c>
      <c r="F232" s="58">
        <v>39351355</v>
      </c>
      <c r="G232" s="59">
        <f t="shared" si="52"/>
        <v>2.4675622307705879E-3</v>
      </c>
      <c r="H232" s="73">
        <v>1643592</v>
      </c>
      <c r="I232" s="59">
        <f t="shared" si="53"/>
        <v>8.9983736920193802E-4</v>
      </c>
      <c r="J232" s="58">
        <v>599363</v>
      </c>
      <c r="K232" s="60">
        <v>3769</v>
      </c>
      <c r="L232" s="61">
        <f t="shared" si="64"/>
        <v>603132</v>
      </c>
      <c r="M232" s="62">
        <f t="shared" si="54"/>
        <v>6.2883427905960163E-3</v>
      </c>
      <c r="N232" s="63">
        <f t="shared" si="55"/>
        <v>0.17882925342592493</v>
      </c>
      <c r="O232" s="58">
        <v>119114455</v>
      </c>
      <c r="P232" s="60">
        <v>1251387</v>
      </c>
      <c r="Q232" s="61">
        <f t="shared" si="65"/>
        <v>120365842</v>
      </c>
      <c r="R232" s="62">
        <f t="shared" si="56"/>
        <v>1.0505752639341715E-2</v>
      </c>
      <c r="S232" s="63">
        <f t="shared" si="57"/>
        <v>2.5150175448341919E-2</v>
      </c>
      <c r="T232" s="58">
        <v>16752010</v>
      </c>
      <c r="U232" s="60">
        <v>-38847</v>
      </c>
      <c r="V232" s="61">
        <f t="shared" si="66"/>
        <v>16713163</v>
      </c>
      <c r="W232" s="62">
        <f t="shared" si="58"/>
        <v>-2.3189456071241602E-3</v>
      </c>
      <c r="X232" s="63">
        <f t="shared" si="59"/>
        <v>0.69743389393979771</v>
      </c>
      <c r="Y232" s="58">
        <v>464546245</v>
      </c>
      <c r="Z232" s="60">
        <v>6569647</v>
      </c>
      <c r="AA232" s="61">
        <f t="shared" si="67"/>
        <v>471115892</v>
      </c>
      <c r="AB232" s="62">
        <f t="shared" si="60"/>
        <v>1.4142073196609307E-2</v>
      </c>
      <c r="AC232" s="63">
        <f t="shared" si="61"/>
        <v>3.6140189024053818E-2</v>
      </c>
      <c r="AD232" s="58">
        <v>24072230</v>
      </c>
      <c r="AE232" s="63">
        <f t="shared" si="62"/>
        <v>0</v>
      </c>
      <c r="AF232" s="58">
        <v>0</v>
      </c>
      <c r="AG232" s="58">
        <v>666079250</v>
      </c>
      <c r="AH232" s="60">
        <v>7785956</v>
      </c>
      <c r="AI232" s="61">
        <v>673865206</v>
      </c>
      <c r="AJ232" s="62">
        <f t="shared" si="63"/>
        <v>1.1689233676022785E-2</v>
      </c>
      <c r="AK232" s="58">
        <v>232720</v>
      </c>
      <c r="AL232" s="58">
        <v>340610</v>
      </c>
      <c r="AM232" s="25">
        <v>0</v>
      </c>
      <c r="AN232" s="64"/>
    </row>
    <row r="233" spans="1:40" x14ac:dyDescent="0.2">
      <c r="A233" s="55" t="s">
        <v>467</v>
      </c>
      <c r="B233" s="56" t="s">
        <v>466</v>
      </c>
      <c r="C233" s="24">
        <v>3</v>
      </c>
      <c r="D233" s="24"/>
      <c r="E233" s="57">
        <f t="shared" si="51"/>
        <v>4.8419000818742508E-2</v>
      </c>
      <c r="F233" s="58">
        <v>9518006</v>
      </c>
      <c r="G233" s="59">
        <f t="shared" si="52"/>
        <v>2.2134342090708043E-2</v>
      </c>
      <c r="H233" s="73">
        <v>4351077</v>
      </c>
      <c r="I233" s="59">
        <f t="shared" si="53"/>
        <v>3.5827809871553651E-2</v>
      </c>
      <c r="J233" s="58">
        <v>7042882</v>
      </c>
      <c r="K233" s="60">
        <v>44295</v>
      </c>
      <c r="L233" s="61">
        <f t="shared" si="64"/>
        <v>7087177</v>
      </c>
      <c r="M233" s="62">
        <f t="shared" si="54"/>
        <v>6.289328715148145E-3</v>
      </c>
      <c r="N233" s="63">
        <f t="shared" si="55"/>
        <v>0.10476615272847994</v>
      </c>
      <c r="O233" s="58">
        <v>20594495</v>
      </c>
      <c r="P233" s="60">
        <v>216784</v>
      </c>
      <c r="Q233" s="61">
        <f t="shared" si="65"/>
        <v>20811279</v>
      </c>
      <c r="R233" s="62">
        <f t="shared" si="56"/>
        <v>1.05263081226318E-2</v>
      </c>
      <c r="S233" s="63">
        <f t="shared" si="57"/>
        <v>1.1538116496459675E-2</v>
      </c>
      <c r="T233" s="58">
        <v>2268115</v>
      </c>
      <c r="U233" s="60">
        <v>0</v>
      </c>
      <c r="V233" s="61">
        <f t="shared" si="66"/>
        <v>2268115</v>
      </c>
      <c r="W233" s="62">
        <f t="shared" si="58"/>
        <v>0</v>
      </c>
      <c r="X233" s="63">
        <f t="shared" si="59"/>
        <v>0.7383609618974295</v>
      </c>
      <c r="Y233" s="58">
        <v>145143930</v>
      </c>
      <c r="Z233" s="60">
        <v>4146970</v>
      </c>
      <c r="AA233" s="61">
        <f t="shared" si="67"/>
        <v>149290900</v>
      </c>
      <c r="AB233" s="62">
        <f t="shared" si="60"/>
        <v>2.8571432508407345E-2</v>
      </c>
      <c r="AC233" s="63">
        <f t="shared" si="61"/>
        <v>3.8953616096626724E-2</v>
      </c>
      <c r="AD233" s="58">
        <v>7657340</v>
      </c>
      <c r="AE233" s="63">
        <f t="shared" si="62"/>
        <v>0</v>
      </c>
      <c r="AF233" s="58">
        <v>0</v>
      </c>
      <c r="AG233" s="58">
        <v>196575845</v>
      </c>
      <c r="AH233" s="60">
        <v>4408049</v>
      </c>
      <c r="AI233" s="61">
        <v>200983894</v>
      </c>
      <c r="AJ233" s="62">
        <f t="shared" si="63"/>
        <v>2.2424164067563847E-2</v>
      </c>
      <c r="AK233" s="58">
        <v>0</v>
      </c>
      <c r="AL233" s="58">
        <v>0</v>
      </c>
      <c r="AM233" s="25">
        <v>0</v>
      </c>
      <c r="AN233" s="64"/>
    </row>
    <row r="234" spans="1:40" x14ac:dyDescent="0.2">
      <c r="A234" s="55" t="s">
        <v>469</v>
      </c>
      <c r="B234" s="56" t="s">
        <v>468</v>
      </c>
      <c r="C234" s="24">
        <v>3</v>
      </c>
      <c r="D234" s="24"/>
      <c r="E234" s="57">
        <f t="shared" si="51"/>
        <v>2.1737086026762571E-2</v>
      </c>
      <c r="F234" s="58">
        <v>462512</v>
      </c>
      <c r="G234" s="59">
        <f t="shared" si="52"/>
        <v>1.5991970505254999E-2</v>
      </c>
      <c r="H234" s="73">
        <v>340270</v>
      </c>
      <c r="I234" s="59">
        <f t="shared" si="53"/>
        <v>7.0966807132380306E-6</v>
      </c>
      <c r="J234" s="58">
        <v>151</v>
      </c>
      <c r="K234" s="60">
        <v>1</v>
      </c>
      <c r="L234" s="61">
        <f t="shared" si="64"/>
        <v>152</v>
      </c>
      <c r="M234" s="62">
        <f t="shared" si="54"/>
        <v>6.6225165562913907E-3</v>
      </c>
      <c r="N234" s="63">
        <f t="shared" si="55"/>
        <v>6.174629197257786E-2</v>
      </c>
      <c r="O234" s="58">
        <v>1313810</v>
      </c>
      <c r="P234" s="60">
        <v>13830</v>
      </c>
      <c r="Q234" s="61">
        <f t="shared" si="65"/>
        <v>1327640</v>
      </c>
      <c r="R234" s="62">
        <f t="shared" si="56"/>
        <v>1.0526636271607005E-2</v>
      </c>
      <c r="S234" s="63">
        <f t="shared" si="57"/>
        <v>1.9558170058370902E-3</v>
      </c>
      <c r="T234" s="58">
        <v>41615</v>
      </c>
      <c r="U234" s="60">
        <v>0</v>
      </c>
      <c r="V234" s="61">
        <f t="shared" si="66"/>
        <v>41615</v>
      </c>
      <c r="W234" s="62">
        <f t="shared" si="58"/>
        <v>0</v>
      </c>
      <c r="X234" s="63">
        <f t="shared" si="59"/>
        <v>0.88358492163079094</v>
      </c>
      <c r="Y234" s="58">
        <v>18800525</v>
      </c>
      <c r="Z234" s="60">
        <v>537158</v>
      </c>
      <c r="AA234" s="61">
        <f t="shared" si="67"/>
        <v>19337683</v>
      </c>
      <c r="AB234" s="62">
        <f t="shared" si="60"/>
        <v>2.8571436170000571E-2</v>
      </c>
      <c r="AC234" s="63">
        <f t="shared" si="61"/>
        <v>1.4976816178063334E-2</v>
      </c>
      <c r="AD234" s="58">
        <v>318670</v>
      </c>
      <c r="AE234" s="63">
        <f t="shared" si="62"/>
        <v>0</v>
      </c>
      <c r="AF234" s="58">
        <v>0</v>
      </c>
      <c r="AG234" s="58">
        <v>21277553</v>
      </c>
      <c r="AH234" s="60">
        <v>550989</v>
      </c>
      <c r="AI234" s="61">
        <v>21828542</v>
      </c>
      <c r="AJ234" s="62">
        <f t="shared" si="63"/>
        <v>2.5895317943750391E-2</v>
      </c>
      <c r="AK234" s="58">
        <v>0</v>
      </c>
      <c r="AL234" s="58">
        <v>0</v>
      </c>
      <c r="AM234" s="25">
        <v>0</v>
      </c>
      <c r="AN234" s="64"/>
    </row>
    <row r="235" spans="1:40" x14ac:dyDescent="0.2">
      <c r="A235" s="55" t="s">
        <v>471</v>
      </c>
      <c r="B235" s="56" t="s">
        <v>470</v>
      </c>
      <c r="C235" s="24">
        <v>3</v>
      </c>
      <c r="D235" s="24"/>
      <c r="E235" s="57">
        <f t="shared" si="51"/>
        <v>2.2050541547720667E-2</v>
      </c>
      <c r="F235" s="58">
        <v>2731461</v>
      </c>
      <c r="G235" s="59">
        <f t="shared" si="52"/>
        <v>3.4337498306729955E-2</v>
      </c>
      <c r="H235" s="73">
        <v>4253480</v>
      </c>
      <c r="I235" s="59">
        <f t="shared" si="53"/>
        <v>5.116847338647712E-2</v>
      </c>
      <c r="J235" s="58">
        <v>6338379</v>
      </c>
      <c r="K235" s="60">
        <v>39864</v>
      </c>
      <c r="L235" s="61">
        <f t="shared" si="64"/>
        <v>6378243</v>
      </c>
      <c r="M235" s="62">
        <f t="shared" si="54"/>
        <v>6.2893051993261999E-3</v>
      </c>
      <c r="N235" s="63">
        <f t="shared" si="55"/>
        <v>0.16106017352970475</v>
      </c>
      <c r="O235" s="58">
        <v>19950965</v>
      </c>
      <c r="P235" s="60">
        <v>210010</v>
      </c>
      <c r="Q235" s="61">
        <f t="shared" si="65"/>
        <v>20160975</v>
      </c>
      <c r="R235" s="62">
        <f t="shared" si="56"/>
        <v>1.0526307875333348E-2</v>
      </c>
      <c r="S235" s="63">
        <f t="shared" si="57"/>
        <v>5.893035868908688E-2</v>
      </c>
      <c r="T235" s="58">
        <v>7299865</v>
      </c>
      <c r="U235" s="60">
        <v>0</v>
      </c>
      <c r="V235" s="61">
        <f t="shared" si="66"/>
        <v>7299865</v>
      </c>
      <c r="W235" s="62">
        <f t="shared" si="58"/>
        <v>0</v>
      </c>
      <c r="X235" s="63">
        <f t="shared" si="59"/>
        <v>0.65601527826057615</v>
      </c>
      <c r="Y235" s="58">
        <v>81262410</v>
      </c>
      <c r="Z235" s="60">
        <v>2321783</v>
      </c>
      <c r="AA235" s="61">
        <f t="shared" si="67"/>
        <v>83584193</v>
      </c>
      <c r="AB235" s="62">
        <f t="shared" si="60"/>
        <v>2.8571426813455324E-2</v>
      </c>
      <c r="AC235" s="63">
        <f t="shared" si="61"/>
        <v>1.6437676279704477E-2</v>
      </c>
      <c r="AD235" s="58">
        <v>2036180</v>
      </c>
      <c r="AE235" s="63">
        <f t="shared" si="62"/>
        <v>0</v>
      </c>
      <c r="AF235" s="58">
        <v>0</v>
      </c>
      <c r="AG235" s="58">
        <v>123872740</v>
      </c>
      <c r="AH235" s="60">
        <v>2571657</v>
      </c>
      <c r="AI235" s="61">
        <v>126444397</v>
      </c>
      <c r="AJ235" s="62">
        <f t="shared" si="63"/>
        <v>2.0760475630070021E-2</v>
      </c>
      <c r="AK235" s="58">
        <v>0</v>
      </c>
      <c r="AL235" s="58">
        <v>0</v>
      </c>
      <c r="AM235" s="25">
        <v>0</v>
      </c>
      <c r="AN235" s="64"/>
    </row>
    <row r="236" spans="1:40" x14ac:dyDescent="0.2">
      <c r="A236" s="55" t="s">
        <v>473</v>
      </c>
      <c r="B236" s="56" t="s">
        <v>472</v>
      </c>
      <c r="C236" s="24">
        <v>3</v>
      </c>
      <c r="D236" s="24"/>
      <c r="E236" s="57">
        <f t="shared" si="51"/>
        <v>8.0404253218534491E-2</v>
      </c>
      <c r="F236" s="58">
        <v>70707357</v>
      </c>
      <c r="G236" s="59">
        <f t="shared" si="52"/>
        <v>6.712556244911563E-3</v>
      </c>
      <c r="H236" s="73">
        <v>5903010</v>
      </c>
      <c r="I236" s="59">
        <f t="shared" si="53"/>
        <v>1.1852557563404115E-2</v>
      </c>
      <c r="J236" s="58">
        <v>10423118</v>
      </c>
      <c r="K236" s="60">
        <v>65555</v>
      </c>
      <c r="L236" s="61">
        <f t="shared" si="64"/>
        <v>10488673</v>
      </c>
      <c r="M236" s="62">
        <f t="shared" si="54"/>
        <v>6.2893848078857013E-3</v>
      </c>
      <c r="N236" s="63">
        <f t="shared" si="55"/>
        <v>0.19629666227047096</v>
      </c>
      <c r="O236" s="58">
        <v>172622935</v>
      </c>
      <c r="P236" s="60">
        <v>4534</v>
      </c>
      <c r="Q236" s="61">
        <f t="shared" si="65"/>
        <v>172627469</v>
      </c>
      <c r="R236" s="62">
        <f t="shared" si="56"/>
        <v>2.6265339539036339E-5</v>
      </c>
      <c r="S236" s="63">
        <f t="shared" si="57"/>
        <v>9.6093734636155476E-2</v>
      </c>
      <c r="T236" s="58">
        <v>84504659</v>
      </c>
      <c r="U236" s="60">
        <v>-12321</v>
      </c>
      <c r="V236" s="61">
        <f t="shared" si="66"/>
        <v>84492338</v>
      </c>
      <c r="W236" s="62">
        <f t="shared" si="58"/>
        <v>-1.458026119009604E-4</v>
      </c>
      <c r="X236" s="63">
        <f t="shared" si="59"/>
        <v>0.5827455235985024</v>
      </c>
      <c r="Y236" s="58">
        <v>512465375</v>
      </c>
      <c r="Z236" s="60">
        <v>-6743237</v>
      </c>
      <c r="AA236" s="61">
        <f t="shared" si="67"/>
        <v>505722138</v>
      </c>
      <c r="AB236" s="62">
        <f t="shared" si="60"/>
        <v>-1.3158424605759949E-2</v>
      </c>
      <c r="AC236" s="63">
        <f t="shared" si="61"/>
        <v>2.5894712468020945E-2</v>
      </c>
      <c r="AD236" s="58">
        <v>22771764</v>
      </c>
      <c r="AE236" s="63">
        <f t="shared" si="62"/>
        <v>0</v>
      </c>
      <c r="AF236" s="58">
        <v>0</v>
      </c>
      <c r="AG236" s="58">
        <v>879398218</v>
      </c>
      <c r="AH236" s="60">
        <v>-6685469</v>
      </c>
      <c r="AI236" s="61">
        <v>872712749</v>
      </c>
      <c r="AJ236" s="62">
        <f t="shared" si="63"/>
        <v>-7.6023226601534917E-3</v>
      </c>
      <c r="AK236" s="58">
        <v>0</v>
      </c>
      <c r="AL236" s="58">
        <v>58335</v>
      </c>
      <c r="AM236" s="25">
        <v>0</v>
      </c>
      <c r="AN236" s="64"/>
    </row>
    <row r="237" spans="1:40" x14ac:dyDescent="0.2">
      <c r="A237" s="55" t="s">
        <v>475</v>
      </c>
      <c r="B237" s="56" t="s">
        <v>474</v>
      </c>
      <c r="C237" s="24">
        <v>3</v>
      </c>
      <c r="D237" s="24"/>
      <c r="E237" s="57">
        <f t="shared" si="51"/>
        <v>2.8142073684928652E-2</v>
      </c>
      <c r="F237" s="58">
        <v>4791691</v>
      </c>
      <c r="G237" s="59">
        <f t="shared" si="52"/>
        <v>6.4401286462310399E-3</v>
      </c>
      <c r="H237" s="73">
        <v>1096547</v>
      </c>
      <c r="I237" s="59">
        <f t="shared" si="53"/>
        <v>2.9943405882232441E-4</v>
      </c>
      <c r="J237" s="58">
        <v>50984</v>
      </c>
      <c r="K237" s="60">
        <v>320</v>
      </c>
      <c r="L237" s="61">
        <f t="shared" si="64"/>
        <v>51304</v>
      </c>
      <c r="M237" s="62">
        <f t="shared" si="54"/>
        <v>6.2764788953397141E-3</v>
      </c>
      <c r="N237" s="63">
        <f t="shared" si="55"/>
        <v>0.15154614136482542</v>
      </c>
      <c r="O237" s="58">
        <v>25803439</v>
      </c>
      <c r="P237" s="60">
        <v>0</v>
      </c>
      <c r="Q237" s="61">
        <f t="shared" si="65"/>
        <v>25803439</v>
      </c>
      <c r="R237" s="62">
        <f t="shared" si="56"/>
        <v>0</v>
      </c>
      <c r="S237" s="63">
        <f t="shared" si="57"/>
        <v>1.6290331037907141E-2</v>
      </c>
      <c r="T237" s="58">
        <v>2773720</v>
      </c>
      <c r="U237" s="60">
        <v>0</v>
      </c>
      <c r="V237" s="61">
        <f t="shared" si="66"/>
        <v>2773720</v>
      </c>
      <c r="W237" s="62">
        <f t="shared" si="58"/>
        <v>0</v>
      </c>
      <c r="X237" s="63">
        <f t="shared" si="59"/>
        <v>0.76947677480810939</v>
      </c>
      <c r="Y237" s="58">
        <v>131017173</v>
      </c>
      <c r="Z237" s="60">
        <v>-511561</v>
      </c>
      <c r="AA237" s="61">
        <f t="shared" si="67"/>
        <v>130505612</v>
      </c>
      <c r="AB237" s="62">
        <f t="shared" si="60"/>
        <v>-3.904533949912047E-3</v>
      </c>
      <c r="AC237" s="63">
        <f t="shared" si="61"/>
        <v>2.7805116399175999E-2</v>
      </c>
      <c r="AD237" s="58">
        <v>4734318</v>
      </c>
      <c r="AE237" s="63">
        <f t="shared" si="62"/>
        <v>0</v>
      </c>
      <c r="AF237" s="58">
        <v>0</v>
      </c>
      <c r="AG237" s="58">
        <v>170267872</v>
      </c>
      <c r="AH237" s="60">
        <v>-511241</v>
      </c>
      <c r="AI237" s="61">
        <v>169756631</v>
      </c>
      <c r="AJ237" s="62">
        <f t="shared" si="63"/>
        <v>-3.002568799356346E-3</v>
      </c>
      <c r="AK237" s="58">
        <v>0</v>
      </c>
      <c r="AL237" s="58">
        <v>0</v>
      </c>
      <c r="AM237" s="25">
        <v>0</v>
      </c>
      <c r="AN237" s="64"/>
    </row>
    <row r="238" spans="1:40" x14ac:dyDescent="0.2">
      <c r="A238" s="55" t="s">
        <v>477</v>
      </c>
      <c r="B238" s="56" t="s">
        <v>476</v>
      </c>
      <c r="C238" s="24">
        <v>3</v>
      </c>
      <c r="D238" s="24"/>
      <c r="E238" s="57">
        <f t="shared" si="51"/>
        <v>6.5786961610161163E-2</v>
      </c>
      <c r="F238" s="58">
        <v>173153972</v>
      </c>
      <c r="G238" s="59">
        <f t="shared" si="52"/>
        <v>1.4502655852561561E-2</v>
      </c>
      <c r="H238" s="73">
        <v>38171583</v>
      </c>
      <c r="I238" s="59">
        <f t="shared" si="53"/>
        <v>1.1340798421301113E-2</v>
      </c>
      <c r="J238" s="58">
        <v>29849445</v>
      </c>
      <c r="K238" s="60">
        <v>187732</v>
      </c>
      <c r="L238" s="61">
        <f t="shared" si="64"/>
        <v>30037177</v>
      </c>
      <c r="M238" s="62">
        <f t="shared" si="54"/>
        <v>6.2892961661431225E-3</v>
      </c>
      <c r="N238" s="63">
        <f t="shared" si="55"/>
        <v>0.54484343067050578</v>
      </c>
      <c r="O238" s="58">
        <v>1434050180</v>
      </c>
      <c r="P238" s="60">
        <v>46230330</v>
      </c>
      <c r="Q238" s="61">
        <f t="shared" si="65"/>
        <v>1480280510</v>
      </c>
      <c r="R238" s="62">
        <f t="shared" si="56"/>
        <v>3.223759575832974E-2</v>
      </c>
      <c r="S238" s="63">
        <f t="shared" si="57"/>
        <v>0.22134581211623472</v>
      </c>
      <c r="T238" s="58">
        <v>582591225</v>
      </c>
      <c r="U238" s="60">
        <v>12377935</v>
      </c>
      <c r="V238" s="61">
        <f t="shared" si="66"/>
        <v>594969160</v>
      </c>
      <c r="W238" s="62">
        <f t="shared" si="58"/>
        <v>2.1246346441280504E-2</v>
      </c>
      <c r="X238" s="63">
        <f t="shared" si="59"/>
        <v>0.12818096527471293</v>
      </c>
      <c r="Y238" s="58">
        <v>337377540</v>
      </c>
      <c r="Z238" s="60">
        <v>-13495102</v>
      </c>
      <c r="AA238" s="61">
        <f t="shared" si="67"/>
        <v>323882438</v>
      </c>
      <c r="AB238" s="62">
        <f t="shared" si="60"/>
        <v>-4.0000001185615378E-2</v>
      </c>
      <c r="AC238" s="63">
        <f t="shared" si="61"/>
        <v>1.3999338061191774E-2</v>
      </c>
      <c r="AD238" s="58">
        <v>36846830</v>
      </c>
      <c r="AE238" s="63">
        <f t="shared" si="62"/>
        <v>3.7993330935637538E-8</v>
      </c>
      <c r="AF238" s="58">
        <v>100</v>
      </c>
      <c r="AG238" s="58">
        <v>2632040875</v>
      </c>
      <c r="AH238" s="60">
        <v>45300895</v>
      </c>
      <c r="AI238" s="61">
        <v>2677341770</v>
      </c>
      <c r="AJ238" s="62">
        <f t="shared" si="63"/>
        <v>1.7211318954155681E-2</v>
      </c>
      <c r="AK238" s="58">
        <v>909750</v>
      </c>
      <c r="AL238" s="58">
        <v>828385</v>
      </c>
      <c r="AM238" s="25">
        <v>0</v>
      </c>
      <c r="AN238" s="64"/>
    </row>
    <row r="239" spans="1:40" x14ac:dyDescent="0.2">
      <c r="A239" s="55" t="s">
        <v>479</v>
      </c>
      <c r="B239" s="56" t="s">
        <v>478</v>
      </c>
      <c r="C239" s="24">
        <v>3</v>
      </c>
      <c r="D239" s="24"/>
      <c r="E239" s="57">
        <f t="shared" si="51"/>
        <v>4.6500781614656761E-2</v>
      </c>
      <c r="F239" s="58">
        <v>29025290</v>
      </c>
      <c r="G239" s="59">
        <f t="shared" si="52"/>
        <v>4.4044090964565777E-3</v>
      </c>
      <c r="H239" s="73">
        <v>2749185</v>
      </c>
      <c r="I239" s="59">
        <f t="shared" si="53"/>
        <v>7.333993151337186E-5</v>
      </c>
      <c r="J239" s="58">
        <v>45778</v>
      </c>
      <c r="K239" s="60">
        <v>288</v>
      </c>
      <c r="L239" s="61">
        <f t="shared" si="64"/>
        <v>46066</v>
      </c>
      <c r="M239" s="62">
        <f t="shared" si="54"/>
        <v>6.2912315959631265E-3</v>
      </c>
      <c r="N239" s="63">
        <f t="shared" si="55"/>
        <v>0.79195530193114028</v>
      </c>
      <c r="O239" s="58">
        <v>494330020</v>
      </c>
      <c r="P239" s="60">
        <v>15146222</v>
      </c>
      <c r="Q239" s="61">
        <f t="shared" si="65"/>
        <v>509476242</v>
      </c>
      <c r="R239" s="62">
        <f t="shared" si="56"/>
        <v>3.0639899231691411E-2</v>
      </c>
      <c r="S239" s="63">
        <f t="shared" si="57"/>
        <v>4.3375768062077283E-2</v>
      </c>
      <c r="T239" s="58">
        <v>27074690</v>
      </c>
      <c r="U239" s="60">
        <v>589541</v>
      </c>
      <c r="V239" s="61">
        <f t="shared" si="66"/>
        <v>27664231</v>
      </c>
      <c r="W239" s="62">
        <f t="shared" si="58"/>
        <v>2.1774616810017029E-2</v>
      </c>
      <c r="X239" s="63">
        <f t="shared" si="59"/>
        <v>8.7514517811506265E-2</v>
      </c>
      <c r="Y239" s="58">
        <v>54625625</v>
      </c>
      <c r="Z239" s="60">
        <v>-2137465</v>
      </c>
      <c r="AA239" s="61">
        <f t="shared" si="67"/>
        <v>52488160</v>
      </c>
      <c r="AB239" s="62">
        <f t="shared" si="60"/>
        <v>-3.9129346346151644E-2</v>
      </c>
      <c r="AC239" s="63">
        <f t="shared" si="61"/>
        <v>2.6175881552649445E-2</v>
      </c>
      <c r="AD239" s="58">
        <v>16338705</v>
      </c>
      <c r="AE239" s="63">
        <f t="shared" si="62"/>
        <v>0</v>
      </c>
      <c r="AF239" s="58">
        <v>0</v>
      </c>
      <c r="AG239" s="58">
        <v>624189293</v>
      </c>
      <c r="AH239" s="60">
        <v>13598586</v>
      </c>
      <c r="AI239" s="61">
        <v>637787879</v>
      </c>
      <c r="AJ239" s="62">
        <f t="shared" si="63"/>
        <v>2.1785996896297292E-2</v>
      </c>
      <c r="AK239" s="58">
        <v>0</v>
      </c>
      <c r="AL239" s="58">
        <v>51975</v>
      </c>
      <c r="AM239" s="25">
        <v>0</v>
      </c>
      <c r="AN239" s="64"/>
    </row>
    <row r="240" spans="1:40" x14ac:dyDescent="0.2">
      <c r="A240" s="55" t="s">
        <v>481</v>
      </c>
      <c r="B240" s="56" t="s">
        <v>480</v>
      </c>
      <c r="C240" s="24">
        <v>3</v>
      </c>
      <c r="D240" s="24"/>
      <c r="E240" s="57">
        <f t="shared" si="51"/>
        <v>3.0609219323250243E-2</v>
      </c>
      <c r="F240" s="58">
        <v>26995930</v>
      </c>
      <c r="G240" s="59">
        <f t="shared" si="52"/>
        <v>1.0720383030314107E-2</v>
      </c>
      <c r="H240" s="73">
        <v>9454887</v>
      </c>
      <c r="I240" s="59">
        <f t="shared" si="53"/>
        <v>2.276535296109447E-2</v>
      </c>
      <c r="J240" s="58">
        <v>20077999</v>
      </c>
      <c r="K240" s="60">
        <v>126277</v>
      </c>
      <c r="L240" s="61">
        <f t="shared" si="64"/>
        <v>20204276</v>
      </c>
      <c r="M240" s="62">
        <f t="shared" si="54"/>
        <v>6.2893219588266739E-3</v>
      </c>
      <c r="N240" s="63">
        <f t="shared" si="55"/>
        <v>0.42818848028295892</v>
      </c>
      <c r="O240" s="58">
        <v>377642635</v>
      </c>
      <c r="P240" s="60">
        <v>11868426</v>
      </c>
      <c r="Q240" s="61">
        <f t="shared" si="65"/>
        <v>389511061</v>
      </c>
      <c r="R240" s="62">
        <f t="shared" si="56"/>
        <v>3.142766441082586E-2</v>
      </c>
      <c r="S240" s="63">
        <f t="shared" si="57"/>
        <v>2.1063867810870433E-2</v>
      </c>
      <c r="T240" s="58">
        <v>18577367</v>
      </c>
      <c r="U240" s="60">
        <v>472402</v>
      </c>
      <c r="V240" s="61">
        <f t="shared" si="66"/>
        <v>19049769</v>
      </c>
      <c r="W240" s="62">
        <f t="shared" si="58"/>
        <v>2.5428899585178029E-2</v>
      </c>
      <c r="X240" s="63">
        <f t="shared" si="59"/>
        <v>0.45017881908983221</v>
      </c>
      <c r="Y240" s="58">
        <v>397037107</v>
      </c>
      <c r="Z240" s="60">
        <v>-14571857</v>
      </c>
      <c r="AA240" s="61">
        <f t="shared" si="67"/>
        <v>382465250</v>
      </c>
      <c r="AB240" s="62">
        <f t="shared" si="60"/>
        <v>-3.6701499036461596E-2</v>
      </c>
      <c r="AC240" s="63">
        <f t="shared" si="61"/>
        <v>3.6473877501679609E-2</v>
      </c>
      <c r="AD240" s="58">
        <v>32168290</v>
      </c>
      <c r="AE240" s="63">
        <f t="shared" si="62"/>
        <v>0</v>
      </c>
      <c r="AF240" s="58">
        <v>0</v>
      </c>
      <c r="AG240" s="58">
        <v>881954215</v>
      </c>
      <c r="AH240" s="60">
        <v>-2104752</v>
      </c>
      <c r="AI240" s="61">
        <v>879849463</v>
      </c>
      <c r="AJ240" s="62">
        <f t="shared" si="63"/>
        <v>-2.3864640184298003E-3</v>
      </c>
      <c r="AK240" s="58">
        <v>0</v>
      </c>
      <c r="AL240" s="58">
        <v>0</v>
      </c>
      <c r="AM240" s="25">
        <v>0</v>
      </c>
      <c r="AN240" s="64"/>
    </row>
    <row r="241" spans="1:40" x14ac:dyDescent="0.2">
      <c r="A241" s="55" t="s">
        <v>483</v>
      </c>
      <c r="B241" s="56" t="s">
        <v>482</v>
      </c>
      <c r="C241" s="24">
        <v>3</v>
      </c>
      <c r="D241" s="24"/>
      <c r="E241" s="57">
        <f t="shared" si="51"/>
        <v>3.7803556292730037E-2</v>
      </c>
      <c r="F241" s="58">
        <v>44766822</v>
      </c>
      <c r="G241" s="59">
        <f t="shared" si="52"/>
        <v>5.8237392413390838E-3</v>
      </c>
      <c r="H241" s="73">
        <v>6896449</v>
      </c>
      <c r="I241" s="59">
        <f t="shared" si="53"/>
        <v>1.0118105030090334E-3</v>
      </c>
      <c r="J241" s="58">
        <v>1198182</v>
      </c>
      <c r="K241" s="60">
        <v>7535</v>
      </c>
      <c r="L241" s="61">
        <f t="shared" si="64"/>
        <v>1205717</v>
      </c>
      <c r="M241" s="62">
        <f t="shared" si="54"/>
        <v>6.2886940381344401E-3</v>
      </c>
      <c r="N241" s="63">
        <f t="shared" si="55"/>
        <v>0.29753741476973972</v>
      </c>
      <c r="O241" s="58">
        <v>352342631</v>
      </c>
      <c r="P241" s="60">
        <v>3530272</v>
      </c>
      <c r="Q241" s="61">
        <f t="shared" si="65"/>
        <v>355872903</v>
      </c>
      <c r="R241" s="62">
        <f t="shared" si="56"/>
        <v>1.0019429071016956E-2</v>
      </c>
      <c r="S241" s="63">
        <f t="shared" si="57"/>
        <v>9.3092507860579765E-2</v>
      </c>
      <c r="T241" s="58">
        <v>110239780</v>
      </c>
      <c r="U241" s="60">
        <v>-4376541</v>
      </c>
      <c r="V241" s="61">
        <f t="shared" si="66"/>
        <v>105863239</v>
      </c>
      <c r="W241" s="62">
        <f t="shared" si="58"/>
        <v>-3.9700197152062529E-2</v>
      </c>
      <c r="X241" s="63">
        <f t="shared" si="59"/>
        <v>0.54816214388501139</v>
      </c>
      <c r="Y241" s="58">
        <v>649131445</v>
      </c>
      <c r="Z241" s="60">
        <v>-15967499</v>
      </c>
      <c r="AA241" s="61">
        <f t="shared" si="67"/>
        <v>633163946</v>
      </c>
      <c r="AB241" s="62">
        <f t="shared" si="60"/>
        <v>-2.4598252207609507E-2</v>
      </c>
      <c r="AC241" s="63">
        <f t="shared" si="61"/>
        <v>1.6568827447590986E-2</v>
      </c>
      <c r="AD241" s="58">
        <v>19620740</v>
      </c>
      <c r="AE241" s="63">
        <f t="shared" si="62"/>
        <v>0</v>
      </c>
      <c r="AF241" s="58">
        <v>0</v>
      </c>
      <c r="AG241" s="58">
        <v>1184196049</v>
      </c>
      <c r="AH241" s="60">
        <v>-16806233</v>
      </c>
      <c r="AI241" s="61">
        <v>1167389816</v>
      </c>
      <c r="AJ241" s="62">
        <f t="shared" si="63"/>
        <v>-1.4192103591455235E-2</v>
      </c>
      <c r="AK241" s="58">
        <v>987885</v>
      </c>
      <c r="AL241" s="58">
        <v>826255</v>
      </c>
      <c r="AM241" s="25">
        <v>0</v>
      </c>
      <c r="AN241" s="64"/>
    </row>
    <row r="242" spans="1:40" x14ac:dyDescent="0.2">
      <c r="A242" s="55" t="s">
        <v>485</v>
      </c>
      <c r="B242" s="56" t="s">
        <v>484</v>
      </c>
      <c r="C242" s="24">
        <v>3</v>
      </c>
      <c r="D242" s="24"/>
      <c r="E242" s="57">
        <f t="shared" si="51"/>
        <v>8.7066685171374766E-2</v>
      </c>
      <c r="F242" s="58">
        <v>54004624</v>
      </c>
      <c r="G242" s="59">
        <f t="shared" si="52"/>
        <v>4.0785153535369259E-3</v>
      </c>
      <c r="H242" s="73">
        <v>2529770</v>
      </c>
      <c r="I242" s="59">
        <f t="shared" si="53"/>
        <v>1.0552675016412116E-3</v>
      </c>
      <c r="J242" s="58">
        <v>654548</v>
      </c>
      <c r="K242" s="60">
        <v>4117</v>
      </c>
      <c r="L242" s="61">
        <f t="shared" si="64"/>
        <v>658665</v>
      </c>
      <c r="M242" s="62">
        <f t="shared" si="54"/>
        <v>6.2898366506352471E-3</v>
      </c>
      <c r="N242" s="63">
        <f t="shared" si="55"/>
        <v>0.16814552031603558</v>
      </c>
      <c r="O242" s="58">
        <v>104295180</v>
      </c>
      <c r="P242" s="60">
        <v>-147437</v>
      </c>
      <c r="Q242" s="61">
        <f t="shared" si="65"/>
        <v>104147743</v>
      </c>
      <c r="R242" s="62">
        <f t="shared" si="56"/>
        <v>-1.4136511390075745E-3</v>
      </c>
      <c r="S242" s="63">
        <f t="shared" si="57"/>
        <v>9.6571394376036915E-2</v>
      </c>
      <c r="T242" s="58">
        <v>59900085</v>
      </c>
      <c r="U242" s="60">
        <v>501854</v>
      </c>
      <c r="V242" s="61">
        <f t="shared" si="66"/>
        <v>60401939</v>
      </c>
      <c r="W242" s="62">
        <f t="shared" si="58"/>
        <v>8.3781851060812356E-3</v>
      </c>
      <c r="X242" s="63">
        <f t="shared" si="59"/>
        <v>0.6221605188673377</v>
      </c>
      <c r="Y242" s="58">
        <v>385905870</v>
      </c>
      <c r="Z242" s="60">
        <v>-1069416</v>
      </c>
      <c r="AA242" s="61">
        <f t="shared" si="67"/>
        <v>384836454</v>
      </c>
      <c r="AB242" s="62">
        <f t="shared" si="60"/>
        <v>-2.7711835531291609E-3</v>
      </c>
      <c r="AC242" s="63">
        <f t="shared" si="61"/>
        <v>2.0922098414036843E-2</v>
      </c>
      <c r="AD242" s="58">
        <v>12977295</v>
      </c>
      <c r="AE242" s="63">
        <f t="shared" si="62"/>
        <v>0</v>
      </c>
      <c r="AF242" s="58">
        <v>0</v>
      </c>
      <c r="AG242" s="58">
        <v>620267372</v>
      </c>
      <c r="AH242" s="60">
        <v>-710882</v>
      </c>
      <c r="AI242" s="61">
        <v>619556490</v>
      </c>
      <c r="AJ242" s="62">
        <f t="shared" si="63"/>
        <v>-1.1460896253623993E-3</v>
      </c>
      <c r="AK242" s="58">
        <v>76205</v>
      </c>
      <c r="AL242" s="58">
        <v>3589525</v>
      </c>
      <c r="AM242" s="25">
        <v>0</v>
      </c>
      <c r="AN242" s="64"/>
    </row>
    <row r="243" spans="1:40" x14ac:dyDescent="0.2">
      <c r="A243" s="55" t="s">
        <v>487</v>
      </c>
      <c r="B243" s="56" t="s">
        <v>486</v>
      </c>
      <c r="C243" s="24">
        <v>3</v>
      </c>
      <c r="D243" s="24"/>
      <c r="E243" s="57">
        <f t="shared" si="51"/>
        <v>2.640629378458529E-2</v>
      </c>
      <c r="F243" s="58">
        <v>13887974</v>
      </c>
      <c r="G243" s="59">
        <f t="shared" si="52"/>
        <v>6.1535583085579612E-3</v>
      </c>
      <c r="H243" s="73">
        <v>3236367</v>
      </c>
      <c r="I243" s="59">
        <f t="shared" si="53"/>
        <v>5.0248107254808542E-4</v>
      </c>
      <c r="J243" s="58">
        <v>264272</v>
      </c>
      <c r="K243" s="60">
        <v>1662</v>
      </c>
      <c r="L243" s="61">
        <f t="shared" si="64"/>
        <v>265934</v>
      </c>
      <c r="M243" s="62">
        <f t="shared" si="54"/>
        <v>6.2889749954592239E-3</v>
      </c>
      <c r="N243" s="63">
        <f t="shared" si="55"/>
        <v>0.13381910686712128</v>
      </c>
      <c r="O243" s="58">
        <v>70380050</v>
      </c>
      <c r="P243" s="60">
        <v>727315</v>
      </c>
      <c r="Q243" s="61">
        <f t="shared" si="65"/>
        <v>71107365</v>
      </c>
      <c r="R243" s="62">
        <f t="shared" si="56"/>
        <v>1.0334107463691771E-2</v>
      </c>
      <c r="S243" s="63">
        <f t="shared" si="57"/>
        <v>8.0336840515790875E-2</v>
      </c>
      <c r="T243" s="58">
        <v>42251895</v>
      </c>
      <c r="U243" s="60">
        <v>-1690076</v>
      </c>
      <c r="V243" s="61">
        <f t="shared" si="66"/>
        <v>40561819</v>
      </c>
      <c r="W243" s="62">
        <f t="shared" si="58"/>
        <v>-4.0000004733515504E-2</v>
      </c>
      <c r="X243" s="63">
        <f t="shared" si="59"/>
        <v>0.7366178544930555</v>
      </c>
      <c r="Y243" s="58">
        <v>387412550</v>
      </c>
      <c r="Z243" s="60">
        <v>-10470611</v>
      </c>
      <c r="AA243" s="61">
        <f t="shared" si="67"/>
        <v>376941939</v>
      </c>
      <c r="AB243" s="62">
        <f t="shared" si="60"/>
        <v>-2.7027031003512923E-2</v>
      </c>
      <c r="AC243" s="63">
        <f t="shared" si="61"/>
        <v>1.6163864958341045E-2</v>
      </c>
      <c r="AD243" s="58">
        <v>8501130</v>
      </c>
      <c r="AE243" s="63">
        <f t="shared" si="62"/>
        <v>0</v>
      </c>
      <c r="AF243" s="58">
        <v>0</v>
      </c>
      <c r="AG243" s="58">
        <v>525934238</v>
      </c>
      <c r="AH243" s="60">
        <v>-11431710</v>
      </c>
      <c r="AI243" s="61">
        <v>514502528</v>
      </c>
      <c r="AJ243" s="62">
        <f t="shared" si="63"/>
        <v>-2.1736006470071265E-2</v>
      </c>
      <c r="AK243" s="58">
        <v>0</v>
      </c>
      <c r="AL243" s="58">
        <v>0</v>
      </c>
      <c r="AM243" s="25">
        <v>0</v>
      </c>
      <c r="AN243" s="64"/>
    </row>
    <row r="244" spans="1:40" x14ac:dyDescent="0.2">
      <c r="A244" s="55" t="s">
        <v>489</v>
      </c>
      <c r="B244" s="56" t="s">
        <v>488</v>
      </c>
      <c r="C244" s="24">
        <v>3</v>
      </c>
      <c r="D244" s="24"/>
      <c r="E244" s="57">
        <f t="shared" si="51"/>
        <v>3.2487607150092496E-2</v>
      </c>
      <c r="F244" s="58">
        <v>14285473</v>
      </c>
      <c r="G244" s="59">
        <f t="shared" si="52"/>
        <v>1.3993628578163171E-2</v>
      </c>
      <c r="H244" s="73">
        <v>6153288</v>
      </c>
      <c r="I244" s="59">
        <f t="shared" si="53"/>
        <v>2.3295146797152409E-2</v>
      </c>
      <c r="J244" s="58">
        <v>10243358</v>
      </c>
      <c r="K244" s="60">
        <v>64424</v>
      </c>
      <c r="L244" s="61">
        <f t="shared" si="64"/>
        <v>10307782</v>
      </c>
      <c r="M244" s="62">
        <f t="shared" si="54"/>
        <v>6.2893437874571995E-3</v>
      </c>
      <c r="N244" s="63">
        <f t="shared" si="55"/>
        <v>0.15623729271469416</v>
      </c>
      <c r="O244" s="58">
        <v>68700770</v>
      </c>
      <c r="P244" s="60">
        <v>5384</v>
      </c>
      <c r="Q244" s="61">
        <f t="shared" si="65"/>
        <v>68706154</v>
      </c>
      <c r="R244" s="62">
        <f t="shared" si="56"/>
        <v>7.8368845065346428E-5</v>
      </c>
      <c r="S244" s="63">
        <f t="shared" si="57"/>
        <v>7.0284605143971293E-2</v>
      </c>
      <c r="T244" s="58">
        <v>30905595</v>
      </c>
      <c r="U244" s="60">
        <v>0</v>
      </c>
      <c r="V244" s="61">
        <f t="shared" si="66"/>
        <v>30905595</v>
      </c>
      <c r="W244" s="62">
        <f t="shared" si="58"/>
        <v>0</v>
      </c>
      <c r="X244" s="63">
        <f t="shared" si="59"/>
        <v>0.68057649432092104</v>
      </c>
      <c r="Y244" s="58">
        <v>299263565</v>
      </c>
      <c r="Z244" s="60">
        <v>-8045881</v>
      </c>
      <c r="AA244" s="61">
        <f t="shared" si="67"/>
        <v>291217684</v>
      </c>
      <c r="AB244" s="62">
        <f t="shared" si="60"/>
        <v>-2.6885601660195421E-2</v>
      </c>
      <c r="AC244" s="63">
        <f t="shared" si="61"/>
        <v>2.3125225295005394E-2</v>
      </c>
      <c r="AD244" s="58">
        <v>10168640</v>
      </c>
      <c r="AE244" s="63">
        <f t="shared" si="62"/>
        <v>0</v>
      </c>
      <c r="AF244" s="58">
        <v>0</v>
      </c>
      <c r="AG244" s="58">
        <v>439720689</v>
      </c>
      <c r="AH244" s="60">
        <v>-7976073</v>
      </c>
      <c r="AI244" s="61">
        <v>431744616</v>
      </c>
      <c r="AJ244" s="62">
        <f t="shared" si="63"/>
        <v>-1.8138953202631772E-2</v>
      </c>
      <c r="AK244" s="58">
        <v>0</v>
      </c>
      <c r="AL244" s="58">
        <v>0</v>
      </c>
      <c r="AM244" s="25">
        <v>0</v>
      </c>
      <c r="AN244" s="64"/>
    </row>
    <row r="245" spans="1:40" x14ac:dyDescent="0.2">
      <c r="A245" s="55" t="s">
        <v>491</v>
      </c>
      <c r="B245" s="56" t="s">
        <v>490</v>
      </c>
      <c r="C245" s="24">
        <v>3</v>
      </c>
      <c r="D245" s="24"/>
      <c r="E245" s="57">
        <f t="shared" si="51"/>
        <v>3.2914028882553022E-2</v>
      </c>
      <c r="F245" s="58">
        <v>13540626</v>
      </c>
      <c r="G245" s="59">
        <f t="shared" si="52"/>
        <v>2.2304222764372189E-2</v>
      </c>
      <c r="H245" s="73">
        <v>9175818</v>
      </c>
      <c r="I245" s="59">
        <f t="shared" si="53"/>
        <v>2.5122024396690104E-2</v>
      </c>
      <c r="J245" s="58">
        <v>10335044</v>
      </c>
      <c r="K245" s="60">
        <v>65001</v>
      </c>
      <c r="L245" s="61">
        <f t="shared" si="64"/>
        <v>10400045</v>
      </c>
      <c r="M245" s="62">
        <f t="shared" si="54"/>
        <v>6.2893781584287397E-3</v>
      </c>
      <c r="N245" s="63">
        <f t="shared" si="55"/>
        <v>0.22824874564151443</v>
      </c>
      <c r="O245" s="58">
        <v>93900109</v>
      </c>
      <c r="P245" s="60">
        <v>832830</v>
      </c>
      <c r="Q245" s="61">
        <f t="shared" si="65"/>
        <v>94732939</v>
      </c>
      <c r="R245" s="62">
        <f t="shared" si="56"/>
        <v>8.8693187778940696E-3</v>
      </c>
      <c r="S245" s="63">
        <f t="shared" si="57"/>
        <v>2.0226850452667419E-2</v>
      </c>
      <c r="T245" s="58">
        <v>8321200</v>
      </c>
      <c r="U245" s="60">
        <v>0</v>
      </c>
      <c r="V245" s="61">
        <f t="shared" si="66"/>
        <v>8321200</v>
      </c>
      <c r="W245" s="62">
        <f t="shared" si="58"/>
        <v>0</v>
      </c>
      <c r="X245" s="63">
        <f t="shared" si="59"/>
        <v>0.63509598177981097</v>
      </c>
      <c r="Y245" s="58">
        <v>261274522</v>
      </c>
      <c r="Z245" s="60">
        <v>1931723</v>
      </c>
      <c r="AA245" s="61">
        <f t="shared" si="67"/>
        <v>263206245</v>
      </c>
      <c r="AB245" s="62">
        <f t="shared" si="60"/>
        <v>7.3934610432470713E-3</v>
      </c>
      <c r="AC245" s="63">
        <f t="shared" si="61"/>
        <v>3.6088146082391817E-2</v>
      </c>
      <c r="AD245" s="58">
        <v>14846438</v>
      </c>
      <c r="AE245" s="63">
        <f t="shared" si="62"/>
        <v>0</v>
      </c>
      <c r="AF245" s="58">
        <v>0</v>
      </c>
      <c r="AG245" s="58">
        <v>411393757</v>
      </c>
      <c r="AH245" s="60">
        <v>2829554</v>
      </c>
      <c r="AI245" s="61">
        <v>414223311</v>
      </c>
      <c r="AJ245" s="62">
        <f t="shared" si="63"/>
        <v>6.877970197296893E-3</v>
      </c>
      <c r="AK245" s="58">
        <v>5240</v>
      </c>
      <c r="AL245" s="58">
        <v>0</v>
      </c>
      <c r="AM245" s="25">
        <v>0</v>
      </c>
      <c r="AN245" s="64"/>
    </row>
    <row r="246" spans="1:40" x14ac:dyDescent="0.2">
      <c r="A246" s="55" t="s">
        <v>493</v>
      </c>
      <c r="B246" s="56" t="s">
        <v>492</v>
      </c>
      <c r="C246" s="24">
        <v>3</v>
      </c>
      <c r="D246" s="24"/>
      <c r="E246" s="57">
        <f t="shared" si="51"/>
        <v>2.9431778866274825E-2</v>
      </c>
      <c r="F246" s="58">
        <v>20611284</v>
      </c>
      <c r="G246" s="59">
        <f t="shared" si="52"/>
        <v>1.7939843563775898E-3</v>
      </c>
      <c r="H246" s="73">
        <v>1256340</v>
      </c>
      <c r="I246" s="59">
        <f t="shared" si="53"/>
        <v>2.4345033423978804E-4</v>
      </c>
      <c r="J246" s="58">
        <v>170490</v>
      </c>
      <c r="K246" s="60">
        <v>1072</v>
      </c>
      <c r="L246" s="61">
        <f t="shared" si="64"/>
        <v>171562</v>
      </c>
      <c r="M246" s="62">
        <f t="shared" si="54"/>
        <v>6.2877588128335974E-3</v>
      </c>
      <c r="N246" s="63">
        <f t="shared" si="55"/>
        <v>7.8430641665197434E-2</v>
      </c>
      <c r="O246" s="58">
        <v>54925536</v>
      </c>
      <c r="P246" s="60">
        <v>-1050743</v>
      </c>
      <c r="Q246" s="61">
        <f t="shared" si="65"/>
        <v>53874793</v>
      </c>
      <c r="R246" s="62">
        <f t="shared" si="56"/>
        <v>-1.9130318546185875E-2</v>
      </c>
      <c r="S246" s="63">
        <f t="shared" si="57"/>
        <v>6.039735909578299E-3</v>
      </c>
      <c r="T246" s="58">
        <v>4229670</v>
      </c>
      <c r="U246" s="60">
        <v>0</v>
      </c>
      <c r="V246" s="61">
        <f t="shared" si="66"/>
        <v>4229670</v>
      </c>
      <c r="W246" s="62">
        <f t="shared" si="58"/>
        <v>0</v>
      </c>
      <c r="X246" s="63">
        <f t="shared" si="59"/>
        <v>0.85119472369772176</v>
      </c>
      <c r="Y246" s="58">
        <v>596097717</v>
      </c>
      <c r="Z246" s="60">
        <v>23204841</v>
      </c>
      <c r="AA246" s="61">
        <f t="shared" si="67"/>
        <v>619302558</v>
      </c>
      <c r="AB246" s="62">
        <f t="shared" si="60"/>
        <v>3.8927914565389958E-2</v>
      </c>
      <c r="AC246" s="63">
        <f t="shared" si="61"/>
        <v>3.2865685170610365E-2</v>
      </c>
      <c r="AD246" s="58">
        <v>23016073</v>
      </c>
      <c r="AE246" s="63">
        <f t="shared" si="62"/>
        <v>0</v>
      </c>
      <c r="AF246" s="58">
        <v>0</v>
      </c>
      <c r="AG246" s="58">
        <v>700307110</v>
      </c>
      <c r="AH246" s="60">
        <v>22155170</v>
      </c>
      <c r="AI246" s="61">
        <v>722462280</v>
      </c>
      <c r="AJ246" s="62">
        <f t="shared" si="63"/>
        <v>3.1636363080763237E-2</v>
      </c>
      <c r="AK246" s="58">
        <v>0</v>
      </c>
      <c r="AL246" s="58">
        <v>0</v>
      </c>
      <c r="AM246" s="25">
        <v>0</v>
      </c>
      <c r="AN246" s="64"/>
    </row>
    <row r="247" spans="1:40" x14ac:dyDescent="0.2">
      <c r="A247" s="55" t="s">
        <v>495</v>
      </c>
      <c r="B247" s="56" t="s">
        <v>494</v>
      </c>
      <c r="C247" s="24">
        <v>3</v>
      </c>
      <c r="D247" s="24"/>
      <c r="E247" s="57">
        <f t="shared" si="51"/>
        <v>5.4602159890678112E-2</v>
      </c>
      <c r="F247" s="58">
        <v>71348588</v>
      </c>
      <c r="G247" s="59">
        <f t="shared" si="52"/>
        <v>1.2742943046780694E-2</v>
      </c>
      <c r="H247" s="73">
        <v>16651191</v>
      </c>
      <c r="I247" s="59">
        <f t="shared" si="53"/>
        <v>2.8555371097110462E-2</v>
      </c>
      <c r="J247" s="58">
        <v>37313275</v>
      </c>
      <c r="K247" s="60">
        <v>234675</v>
      </c>
      <c r="L247" s="61">
        <f t="shared" si="64"/>
        <v>37547950</v>
      </c>
      <c r="M247" s="62">
        <f t="shared" si="54"/>
        <v>6.289316603809234E-3</v>
      </c>
      <c r="N247" s="63">
        <f t="shared" si="55"/>
        <v>0.37136532601859601</v>
      </c>
      <c r="O247" s="58">
        <v>485262702</v>
      </c>
      <c r="P247" s="60">
        <v>-5002709</v>
      </c>
      <c r="Q247" s="61">
        <f t="shared" si="65"/>
        <v>480259993</v>
      </c>
      <c r="R247" s="62">
        <f t="shared" si="56"/>
        <v>-1.0309279858891771E-2</v>
      </c>
      <c r="S247" s="63">
        <f t="shared" si="57"/>
        <v>0.22244627560575819</v>
      </c>
      <c r="T247" s="58">
        <v>290670327</v>
      </c>
      <c r="U247" s="60">
        <v>-8791509</v>
      </c>
      <c r="V247" s="61">
        <f t="shared" si="66"/>
        <v>281878818</v>
      </c>
      <c r="W247" s="62">
        <f t="shared" si="58"/>
        <v>-3.0245636321866456E-2</v>
      </c>
      <c r="X247" s="63">
        <f t="shared" si="59"/>
        <v>0.30173476102095909</v>
      </c>
      <c r="Y247" s="58">
        <v>394276512</v>
      </c>
      <c r="Z247" s="60">
        <v>11265044</v>
      </c>
      <c r="AA247" s="61">
        <f t="shared" si="67"/>
        <v>405541556</v>
      </c>
      <c r="AB247" s="62">
        <f t="shared" si="60"/>
        <v>2.8571430600461436E-2</v>
      </c>
      <c r="AC247" s="63">
        <f t="shared" si="61"/>
        <v>8.553163320117475E-3</v>
      </c>
      <c r="AD247" s="58">
        <v>11176410</v>
      </c>
      <c r="AE247" s="63">
        <f t="shared" si="62"/>
        <v>0</v>
      </c>
      <c r="AF247" s="58">
        <v>0</v>
      </c>
      <c r="AG247" s="58">
        <v>1306699005</v>
      </c>
      <c r="AH247" s="60">
        <v>-2294499</v>
      </c>
      <c r="AI247" s="61">
        <v>1304404506</v>
      </c>
      <c r="AJ247" s="62">
        <f t="shared" si="63"/>
        <v>-1.7559506751135851E-3</v>
      </c>
      <c r="AK247" s="58">
        <v>0</v>
      </c>
      <c r="AL247" s="58">
        <v>550525</v>
      </c>
      <c r="AM247" s="25">
        <v>0</v>
      </c>
      <c r="AN247" s="64"/>
    </row>
    <row r="248" spans="1:40" x14ac:dyDescent="0.2">
      <c r="A248" s="55" t="s">
        <v>497</v>
      </c>
      <c r="B248" s="56" t="s">
        <v>496</v>
      </c>
      <c r="C248" s="24">
        <v>3</v>
      </c>
      <c r="D248" s="24"/>
      <c r="E248" s="57">
        <f t="shared" si="51"/>
        <v>4.3466025659809129E-2</v>
      </c>
      <c r="F248" s="58">
        <v>16701245</v>
      </c>
      <c r="G248" s="59">
        <f t="shared" si="52"/>
        <v>2.2577615770722073E-3</v>
      </c>
      <c r="H248" s="73">
        <v>867515</v>
      </c>
      <c r="I248" s="59">
        <f t="shared" si="53"/>
        <v>3.3022087477871035E-4</v>
      </c>
      <c r="J248" s="58">
        <v>126883</v>
      </c>
      <c r="K248" s="60">
        <v>798</v>
      </c>
      <c r="L248" s="61">
        <f t="shared" si="64"/>
        <v>127681</v>
      </c>
      <c r="M248" s="62">
        <f t="shared" si="54"/>
        <v>6.2892586083242042E-3</v>
      </c>
      <c r="N248" s="63">
        <f t="shared" si="55"/>
        <v>0.16995538763686702</v>
      </c>
      <c r="O248" s="58">
        <v>65303108</v>
      </c>
      <c r="P248" s="60">
        <v>-661867</v>
      </c>
      <c r="Q248" s="61">
        <f t="shared" si="65"/>
        <v>64641241</v>
      </c>
      <c r="R248" s="62">
        <f t="shared" si="56"/>
        <v>-1.0135306270568316E-2</v>
      </c>
      <c r="S248" s="63">
        <f t="shared" si="57"/>
        <v>3.1895375924765428E-2</v>
      </c>
      <c r="T248" s="58">
        <v>12255376</v>
      </c>
      <c r="U248" s="60">
        <v>-359300</v>
      </c>
      <c r="V248" s="61">
        <f t="shared" si="66"/>
        <v>11896076</v>
      </c>
      <c r="W248" s="62">
        <f t="shared" si="58"/>
        <v>-2.9317745942678542E-2</v>
      </c>
      <c r="X248" s="63">
        <f t="shared" si="59"/>
        <v>0.7346137594855805</v>
      </c>
      <c r="Y248" s="58">
        <v>282265613</v>
      </c>
      <c r="Z248" s="60">
        <v>7955644</v>
      </c>
      <c r="AA248" s="61">
        <f t="shared" si="67"/>
        <v>290221257</v>
      </c>
      <c r="AB248" s="62">
        <f t="shared" si="60"/>
        <v>2.8184956415502161E-2</v>
      </c>
      <c r="AC248" s="63">
        <f t="shared" si="61"/>
        <v>1.7481468841127001E-2</v>
      </c>
      <c r="AD248" s="58">
        <v>6717023</v>
      </c>
      <c r="AE248" s="63">
        <f t="shared" si="62"/>
        <v>0</v>
      </c>
      <c r="AF248" s="58">
        <v>0</v>
      </c>
      <c r="AG248" s="58">
        <v>384236763</v>
      </c>
      <c r="AH248" s="60">
        <v>6935275</v>
      </c>
      <c r="AI248" s="61">
        <v>391172038</v>
      </c>
      <c r="AJ248" s="62">
        <f t="shared" si="63"/>
        <v>1.8049483203667317E-2</v>
      </c>
      <c r="AK248" s="58">
        <v>336946</v>
      </c>
      <c r="AL248" s="58">
        <v>398484</v>
      </c>
      <c r="AM248" s="25">
        <v>0</v>
      </c>
      <c r="AN248" s="64"/>
    </row>
    <row r="249" spans="1:40" x14ac:dyDescent="0.2">
      <c r="A249" s="55" t="s">
        <v>499</v>
      </c>
      <c r="B249" s="56" t="s">
        <v>498</v>
      </c>
      <c r="C249" s="24">
        <v>3</v>
      </c>
      <c r="D249" s="24"/>
      <c r="E249" s="57">
        <f t="shared" si="51"/>
        <v>4.8988314919407826E-2</v>
      </c>
      <c r="F249" s="58">
        <v>42156437</v>
      </c>
      <c r="G249" s="59">
        <f t="shared" si="52"/>
        <v>7.8653993832247301E-3</v>
      </c>
      <c r="H249" s="73">
        <v>6768496</v>
      </c>
      <c r="I249" s="59">
        <f t="shared" si="53"/>
        <v>1.8301228143126107E-2</v>
      </c>
      <c r="J249" s="58">
        <v>15748951</v>
      </c>
      <c r="K249" s="60">
        <v>99050</v>
      </c>
      <c r="L249" s="61">
        <f t="shared" si="64"/>
        <v>15848001</v>
      </c>
      <c r="M249" s="62">
        <f t="shared" si="54"/>
        <v>6.2893077767528774E-3</v>
      </c>
      <c r="N249" s="63">
        <f t="shared" si="55"/>
        <v>0.15598786294657641</v>
      </c>
      <c r="O249" s="58">
        <v>134233899</v>
      </c>
      <c r="P249" s="60">
        <v>-800022</v>
      </c>
      <c r="Q249" s="61">
        <f t="shared" si="65"/>
        <v>133433877</v>
      </c>
      <c r="R249" s="62">
        <f t="shared" si="56"/>
        <v>-5.9599103204176461E-3</v>
      </c>
      <c r="S249" s="63">
        <f t="shared" si="57"/>
        <v>3.0026130212047863E-2</v>
      </c>
      <c r="T249" s="58">
        <v>25838706</v>
      </c>
      <c r="U249" s="60">
        <v>-760120</v>
      </c>
      <c r="V249" s="61">
        <f t="shared" si="66"/>
        <v>25078586</v>
      </c>
      <c r="W249" s="62">
        <f t="shared" si="58"/>
        <v>-2.9417881839748476E-2</v>
      </c>
      <c r="X249" s="63">
        <f t="shared" si="59"/>
        <v>0.70595630761030059</v>
      </c>
      <c r="Y249" s="58">
        <v>607504109</v>
      </c>
      <c r="Z249" s="60">
        <v>15333888</v>
      </c>
      <c r="AA249" s="61">
        <f t="shared" si="67"/>
        <v>622837997</v>
      </c>
      <c r="AB249" s="62">
        <f t="shared" si="60"/>
        <v>2.5240797177883779E-2</v>
      </c>
      <c r="AC249" s="63">
        <f t="shared" si="61"/>
        <v>3.287475678531649E-2</v>
      </c>
      <c r="AD249" s="58">
        <v>28290065</v>
      </c>
      <c r="AE249" s="63">
        <f t="shared" si="62"/>
        <v>0</v>
      </c>
      <c r="AF249" s="58">
        <v>0</v>
      </c>
      <c r="AG249" s="58">
        <v>860540663</v>
      </c>
      <c r="AH249" s="60">
        <v>13872796</v>
      </c>
      <c r="AI249" s="61">
        <v>874413459</v>
      </c>
      <c r="AJ249" s="62">
        <f t="shared" si="63"/>
        <v>1.6121023208405898E-2</v>
      </c>
      <c r="AK249" s="58">
        <v>752534</v>
      </c>
      <c r="AL249" s="58">
        <v>0</v>
      </c>
      <c r="AM249" s="25">
        <v>0</v>
      </c>
      <c r="AN249" s="64"/>
    </row>
    <row r="250" spans="1:40" x14ac:dyDescent="0.2">
      <c r="A250" s="23"/>
      <c r="B250" s="65" t="s">
        <v>539</v>
      </c>
      <c r="C250" s="24"/>
      <c r="D250" s="24"/>
      <c r="E250" s="57">
        <f>+F250/$AG250</f>
        <v>3.7607115603127711E-2</v>
      </c>
      <c r="F250" s="66">
        <f>SUM(F6:F249)</f>
        <v>11951975092</v>
      </c>
      <c r="G250" s="59">
        <f t="shared" si="52"/>
        <v>1.1660618010218338E-2</v>
      </c>
      <c r="H250" s="66">
        <f>SUM(H6:H249)</f>
        <v>3705878895</v>
      </c>
      <c r="I250" s="59">
        <f t="shared" si="53"/>
        <v>2.0776689013897058E-2</v>
      </c>
      <c r="J250" s="66">
        <f>SUM(J6:J249)</f>
        <v>6603071403</v>
      </c>
      <c r="K250" s="67">
        <f>SUM(K6:K249)</f>
        <v>41528758</v>
      </c>
      <c r="L250" s="68">
        <f>SUM(L6:L249)</f>
        <v>6644600161</v>
      </c>
      <c r="M250" s="69">
        <f t="shared" si="54"/>
        <v>6.2893092419282447E-3</v>
      </c>
      <c r="N250" s="63">
        <f t="shared" si="55"/>
        <v>0.46338998667695963</v>
      </c>
      <c r="O250" s="66">
        <f>SUM(O6:O249)</f>
        <v>147270682418</v>
      </c>
      <c r="P250" s="70">
        <f>SUM(P6:P249)</f>
        <v>1114732122</v>
      </c>
      <c r="Q250" s="68">
        <f>SUM(Q6:Q249)</f>
        <v>148385414540</v>
      </c>
      <c r="R250" s="69">
        <f t="shared" si="56"/>
        <v>7.5692738276043536E-3</v>
      </c>
      <c r="S250" s="63">
        <f t="shared" si="57"/>
        <v>0.1517598828456439</v>
      </c>
      <c r="T250" s="66">
        <f>SUM(T6:T249)</f>
        <v>48231041138</v>
      </c>
      <c r="U250" s="70">
        <f>SUM(U6:U249)</f>
        <v>546894401</v>
      </c>
      <c r="V250" s="68">
        <f>SUM(V6:V249)</f>
        <v>48777935539</v>
      </c>
      <c r="W250" s="69">
        <f t="shared" si="58"/>
        <v>1.1339054436648184E-2</v>
      </c>
      <c r="X250" s="63">
        <f t="shared" si="59"/>
        <v>0.29901965337045866</v>
      </c>
      <c r="Y250" s="66">
        <f>SUM(Y6:Y249)</f>
        <v>95031894677</v>
      </c>
      <c r="Z250" s="70">
        <f>SUM(Z6:Z249)</f>
        <v>-28392555</v>
      </c>
      <c r="AA250" s="68">
        <f>SUM(AA6:AA249)</f>
        <v>95003502122</v>
      </c>
      <c r="AB250" s="69">
        <f t="shared" si="60"/>
        <v>-2.9876869335818557E-4</v>
      </c>
      <c r="AC250" s="63">
        <f t="shared" si="61"/>
        <v>1.5289504052124822E-2</v>
      </c>
      <c r="AD250" s="66">
        <f>SUM(AD6:AD249)</f>
        <v>4859180734</v>
      </c>
      <c r="AE250" s="63">
        <f t="shared" si="62"/>
        <v>4.9655042756989616E-4</v>
      </c>
      <c r="AF250" s="66">
        <f>SUM(AF6:AF249)</f>
        <v>157809453</v>
      </c>
      <c r="AG250" s="66">
        <f>SUM(AG6:AG249)</f>
        <v>317811533810</v>
      </c>
      <c r="AH250" s="70">
        <f>SUM(AH6:AH249)</f>
        <v>1674762726</v>
      </c>
      <c r="AI250" s="68">
        <f>SUM(AI6:AI249)</f>
        <v>319486296536</v>
      </c>
      <c r="AJ250" s="69">
        <f t="shared" si="63"/>
        <v>5.2696725821198102E-3</v>
      </c>
      <c r="AK250" s="66">
        <f>SUM(AK6:AK249)</f>
        <v>289732034</v>
      </c>
      <c r="AL250" s="66">
        <f>SUM(AL6:AL249)</f>
        <v>1607101310</v>
      </c>
      <c r="AM250" s="66">
        <f>SUM(AM6:AM249)</f>
        <v>544655</v>
      </c>
    </row>
    <row r="251" spans="1:40" x14ac:dyDescent="0.2">
      <c r="F251" s="38" t="s">
        <v>11</v>
      </c>
      <c r="G251" s="44" t="s">
        <v>505</v>
      </c>
      <c r="H251" s="38" t="s">
        <v>11</v>
      </c>
      <c r="I251" s="44" t="s">
        <v>506</v>
      </c>
      <c r="J251" s="38" t="s">
        <v>11</v>
      </c>
      <c r="K251" s="45" t="s">
        <v>507</v>
      </c>
      <c r="L251" s="40" t="s">
        <v>508</v>
      </c>
      <c r="M251" s="41" t="s">
        <v>509</v>
      </c>
      <c r="N251" s="44" t="s">
        <v>510</v>
      </c>
      <c r="O251" s="38" t="s">
        <v>11</v>
      </c>
      <c r="P251" s="45" t="s">
        <v>507</v>
      </c>
      <c r="Q251" s="40" t="s">
        <v>508</v>
      </c>
      <c r="R251" s="41" t="s">
        <v>509</v>
      </c>
      <c r="S251" s="44" t="s">
        <v>511</v>
      </c>
      <c r="T251" s="38" t="s">
        <v>11</v>
      </c>
      <c r="U251" s="45" t="s">
        <v>507</v>
      </c>
      <c r="V251" s="40" t="s">
        <v>508</v>
      </c>
      <c r="W251" s="41" t="s">
        <v>509</v>
      </c>
      <c r="X251" s="44" t="s">
        <v>512</v>
      </c>
      <c r="Y251" s="38" t="s">
        <v>11</v>
      </c>
      <c r="Z251" s="45" t="s">
        <v>513</v>
      </c>
      <c r="AA251" s="40" t="s">
        <v>508</v>
      </c>
      <c r="AB251" s="41" t="s">
        <v>509</v>
      </c>
      <c r="AC251" s="44" t="s">
        <v>514</v>
      </c>
      <c r="AD251" s="38" t="s">
        <v>11</v>
      </c>
      <c r="AE251" s="44" t="s">
        <v>515</v>
      </c>
      <c r="AF251" s="38" t="s">
        <v>11</v>
      </c>
      <c r="AG251" s="42" t="s">
        <v>516</v>
      </c>
      <c r="AH251" s="39" t="s">
        <v>517</v>
      </c>
      <c r="AI251" s="40" t="s">
        <v>518</v>
      </c>
      <c r="AJ251" s="41" t="s">
        <v>509</v>
      </c>
      <c r="AK251" s="43" t="s">
        <v>519</v>
      </c>
      <c r="AL251" s="38"/>
    </row>
    <row r="252" spans="1:40" x14ac:dyDescent="0.2">
      <c r="F252" s="46" t="s">
        <v>523</v>
      </c>
      <c r="G252" s="49" t="s">
        <v>522</v>
      </c>
      <c r="H252" s="46" t="s">
        <v>524</v>
      </c>
      <c r="I252" s="49" t="s">
        <v>522</v>
      </c>
      <c r="J252" s="46" t="s">
        <v>525</v>
      </c>
      <c r="K252" s="50" t="s">
        <v>526</v>
      </c>
      <c r="L252" s="51" t="s">
        <v>526</v>
      </c>
      <c r="M252" s="52" t="s">
        <v>526</v>
      </c>
      <c r="N252" s="49" t="s">
        <v>522</v>
      </c>
      <c r="O252" s="46" t="s">
        <v>527</v>
      </c>
      <c r="P252" s="50" t="s">
        <v>527</v>
      </c>
      <c r="Q252" s="51" t="s">
        <v>527</v>
      </c>
      <c r="R252" s="52" t="s">
        <v>527</v>
      </c>
      <c r="S252" s="49" t="s">
        <v>522</v>
      </c>
      <c r="T252" s="46" t="s">
        <v>528</v>
      </c>
      <c r="U252" s="50" t="s">
        <v>528</v>
      </c>
      <c r="V252" s="51" t="s">
        <v>528</v>
      </c>
      <c r="W252" s="52" t="s">
        <v>528</v>
      </c>
      <c r="X252" s="49" t="s">
        <v>522</v>
      </c>
      <c r="Y252" s="46" t="s">
        <v>529</v>
      </c>
      <c r="Z252" s="50" t="s">
        <v>529</v>
      </c>
      <c r="AA252" s="51" t="s">
        <v>529</v>
      </c>
      <c r="AB252" s="52" t="s">
        <v>529</v>
      </c>
      <c r="AC252" s="49" t="s">
        <v>522</v>
      </c>
      <c r="AD252" s="53" t="s">
        <v>530</v>
      </c>
      <c r="AE252" s="49" t="s">
        <v>522</v>
      </c>
      <c r="AF252" s="46" t="s">
        <v>531</v>
      </c>
      <c r="AG252" s="54" t="s">
        <v>532</v>
      </c>
      <c r="AH252" s="50" t="s">
        <v>10</v>
      </c>
      <c r="AI252" s="51" t="s">
        <v>533</v>
      </c>
      <c r="AJ252" s="52" t="s">
        <v>534</v>
      </c>
      <c r="AK252" s="46" t="s">
        <v>535</v>
      </c>
      <c r="AL252" s="46" t="s">
        <v>536</v>
      </c>
      <c r="AM252" s="46" t="s">
        <v>537</v>
      </c>
    </row>
    <row r="253" spans="1:40" x14ac:dyDescent="0.2">
      <c r="AF253" s="22" t="s">
        <v>540</v>
      </c>
      <c r="AG253" s="33">
        <f>+K250+P250+U250+Z250</f>
        <v>1674762726</v>
      </c>
    </row>
    <row r="254" spans="1:40" s="22" customFormat="1" x14ac:dyDescent="0.2">
      <c r="C254" s="36"/>
      <c r="D254" s="36"/>
      <c r="E254" s="36"/>
      <c r="M254" s="37"/>
      <c r="R254" s="37"/>
      <c r="W254" s="37"/>
      <c r="AB254" s="37"/>
      <c r="AF254" s="22" t="s">
        <v>541</v>
      </c>
      <c r="AG254" s="33">
        <f>F250+H250+L250+Q250+V250+AA250+AD250+AF250</f>
        <v>319486296536</v>
      </c>
      <c r="AJ254" s="37"/>
      <c r="AM254"/>
      <c r="AN254"/>
    </row>
    <row r="255" spans="1:40" s="22" customFormat="1" x14ac:dyDescent="0.2">
      <c r="C255" s="36"/>
      <c r="D255" s="36"/>
      <c r="E255" s="36"/>
      <c r="M255" s="37"/>
      <c r="R255" s="37"/>
      <c r="W255" s="37"/>
      <c r="AB255" s="37"/>
      <c r="AG255" s="33"/>
      <c r="AJ255" s="37"/>
      <c r="AM255"/>
      <c r="AN255"/>
    </row>
    <row r="256" spans="1:40" s="22" customFormat="1" x14ac:dyDescent="0.2">
      <c r="C256" s="36"/>
      <c r="D256" s="36"/>
      <c r="E256" s="36"/>
      <c r="M256" s="37"/>
      <c r="R256" s="37"/>
      <c r="W256" s="37"/>
      <c r="AB256" s="37"/>
      <c r="AF256" s="71" t="s">
        <v>542</v>
      </c>
      <c r="AG256" s="33">
        <f>+AG250+AG253</f>
        <v>319486296536</v>
      </c>
      <c r="AJ256" s="37"/>
      <c r="AM256"/>
      <c r="AN256"/>
    </row>
    <row r="258" spans="3:40" s="22" customFormat="1" x14ac:dyDescent="0.2">
      <c r="C258" s="36"/>
      <c r="D258" s="36"/>
      <c r="E258" s="36"/>
      <c r="M258" s="37"/>
      <c r="R258" s="37"/>
      <c r="W258" s="37"/>
      <c r="AB258" s="37"/>
      <c r="AF258" s="72" t="s">
        <v>543</v>
      </c>
      <c r="AG258" s="33">
        <f>+F250+H250+J250+O250+T250+Y250+AD250+AF250</f>
        <v>317811533810</v>
      </c>
      <c r="AJ258" s="37"/>
      <c r="AM258"/>
      <c r="AN258"/>
    </row>
  </sheetData>
  <printOptions horizontalCentered="1"/>
  <pageMargins left="0" right="0" top="0.25" bottom="0.25" header="0" footer="0"/>
  <pageSetup paperSize="5" scale="38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sysadj2023 Oct 10, 2023</vt:lpstr>
      <vt:lpstr>sysadj2023sectors cert 10-10-23</vt:lpstr>
      <vt:lpstr>'sysadj2023 Oct 10, 2023'!Print_Area</vt:lpstr>
      <vt:lpstr>'sysadj2023sectors cert 10-10-23'!Print_Area</vt:lpstr>
      <vt:lpstr>'sysadj2023 Oct 10, 2023'!Print_Titles</vt:lpstr>
      <vt:lpstr>'sysadj2023sectors cert 10-10-23'!Print_Titles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O'Donnell, Kamisah</dc:creator>
  <cp:lastModifiedBy>O'Donnell, Kamisah</cp:lastModifiedBy>
  <dcterms:created xsi:type="dcterms:W3CDTF">2022-10-03T16:07:12Z</dcterms:created>
  <dcterms:modified xsi:type="dcterms:W3CDTF">2023-09-27T19:53:00Z</dcterms:modified>
</cp:coreProperties>
</file>