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(T) Property\SCHAID_Access\SCHAID_2021\Analysis\"/>
    </mc:Choice>
  </mc:AlternateContent>
  <xr:revisionPtr revIDLastSave="0" documentId="13_ncr:1_{1985BE55-A586-4FA9-8040-B6A69669F0A8}" xr6:coauthVersionLast="46" xr6:coauthVersionMax="46" xr10:uidLastSave="{00000000-0000-0000-0000-000000000000}"/>
  <bookViews>
    <workbookView xWindow="-24420" yWindow="1830" windowWidth="19395" windowHeight="9360" xr2:uid="{81416708-2642-4539-93E5-F211D20150AA}"/>
  </bookViews>
  <sheets>
    <sheet name="sysadj2021 Oct 7, 2021" sheetId="1" r:id="rId1"/>
    <sheet name="sysadj2021sectors cert10-7-2021" sheetId="2" r:id="rId2"/>
  </sheets>
  <definedNames>
    <definedName name="_xlnm.Print_Area" localSheetId="0">'sysadj2021 Oct 7, 2021'!$A$8:$G$252</definedName>
    <definedName name="_xlnm.Print_Area" localSheetId="1">'sysadj2021sectors cert10-7-2021'!$A$6:$AJ$250</definedName>
    <definedName name="_xlnm.Print_Titles" localSheetId="0">'sysadj2021 Oct 7, 2021'!$1:$7</definedName>
    <definedName name="_xlnm.Print_Titles" localSheetId="1">'sysadj2021sectors cert10-7-2021'!$1:$5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50" i="2" l="1"/>
  <c r="AL250" i="2"/>
  <c r="AK250" i="2"/>
  <c r="AJ250" i="2"/>
  <c r="AI250" i="2"/>
  <c r="AH250" i="2"/>
  <c r="AG250" i="2"/>
  <c r="AG256" i="2" s="1"/>
  <c r="AF250" i="2"/>
  <c r="AE250" i="2" s="1"/>
  <c r="AD250" i="2"/>
  <c r="AC250" i="2"/>
  <c r="AB250" i="2"/>
  <c r="Z250" i="2"/>
  <c r="Y250" i="2"/>
  <c r="X250" i="2"/>
  <c r="U250" i="2"/>
  <c r="W250" i="2" s="1"/>
  <c r="T250" i="2"/>
  <c r="S250" i="2" s="1"/>
  <c r="P250" i="2"/>
  <c r="R250" i="2" s="1"/>
  <c r="O250" i="2"/>
  <c r="N250" i="2"/>
  <c r="M250" i="2"/>
  <c r="K250" i="2"/>
  <c r="AG253" i="2" s="1"/>
  <c r="J250" i="2"/>
  <c r="I250" i="2" s="1"/>
  <c r="H250" i="2"/>
  <c r="G250" i="2" s="1"/>
  <c r="F250" i="2"/>
  <c r="AG258" i="2" s="1"/>
  <c r="E250" i="2"/>
  <c r="AJ249" i="2"/>
  <c r="AE249" i="2"/>
  <c r="AC249" i="2"/>
  <c r="AB249" i="2"/>
  <c r="AA249" i="2"/>
  <c r="X249" i="2"/>
  <c r="W249" i="2"/>
  <c r="V249" i="2"/>
  <c r="S249" i="2"/>
  <c r="R249" i="2"/>
  <c r="Q249" i="2"/>
  <c r="N249" i="2"/>
  <c r="M249" i="2"/>
  <c r="L249" i="2"/>
  <c r="I249" i="2"/>
  <c r="G249" i="2"/>
  <c r="E249" i="2"/>
  <c r="AJ248" i="2"/>
  <c r="AE248" i="2"/>
  <c r="AC248" i="2"/>
  <c r="AB248" i="2"/>
  <c r="AA248" i="2"/>
  <c r="X248" i="2"/>
  <c r="W248" i="2"/>
  <c r="V248" i="2"/>
  <c r="S248" i="2"/>
  <c r="R248" i="2"/>
  <c r="Q248" i="2"/>
  <c r="N248" i="2"/>
  <c r="M248" i="2"/>
  <c r="L248" i="2"/>
  <c r="I248" i="2"/>
  <c r="G248" i="2"/>
  <c r="E248" i="2"/>
  <c r="AJ247" i="2"/>
  <c r="AE247" i="2"/>
  <c r="AC247" i="2"/>
  <c r="AB247" i="2"/>
  <c r="AA247" i="2"/>
  <c r="X247" i="2"/>
  <c r="W247" i="2"/>
  <c r="V247" i="2"/>
  <c r="S247" i="2"/>
  <c r="R247" i="2"/>
  <c r="Q247" i="2"/>
  <c r="N247" i="2"/>
  <c r="M247" i="2"/>
  <c r="L247" i="2"/>
  <c r="I247" i="2"/>
  <c r="G247" i="2"/>
  <c r="E247" i="2"/>
  <c r="AJ246" i="2"/>
  <c r="AE246" i="2"/>
  <c r="AC246" i="2"/>
  <c r="AB246" i="2"/>
  <c r="AA246" i="2"/>
  <c r="X246" i="2"/>
  <c r="W246" i="2"/>
  <c r="V246" i="2"/>
  <c r="S246" i="2"/>
  <c r="R246" i="2"/>
  <c r="Q246" i="2"/>
  <c r="N246" i="2"/>
  <c r="M246" i="2"/>
  <c r="L246" i="2"/>
  <c r="I246" i="2"/>
  <c r="G246" i="2"/>
  <c r="E246" i="2"/>
  <c r="AJ245" i="2"/>
  <c r="AE245" i="2"/>
  <c r="AC245" i="2"/>
  <c r="AB245" i="2"/>
  <c r="AA245" i="2"/>
  <c r="X245" i="2"/>
  <c r="W245" i="2"/>
  <c r="V245" i="2"/>
  <c r="S245" i="2"/>
  <c r="R245" i="2"/>
  <c r="Q245" i="2"/>
  <c r="N245" i="2"/>
  <c r="M245" i="2"/>
  <c r="L245" i="2"/>
  <c r="I245" i="2"/>
  <c r="G245" i="2"/>
  <c r="E245" i="2"/>
  <c r="AJ244" i="2"/>
  <c r="AE244" i="2"/>
  <c r="AC244" i="2"/>
  <c r="AB244" i="2"/>
  <c r="AA244" i="2"/>
  <c r="X244" i="2"/>
  <c r="W244" i="2"/>
  <c r="V244" i="2"/>
  <c r="S244" i="2"/>
  <c r="R244" i="2"/>
  <c r="Q244" i="2"/>
  <c r="N244" i="2"/>
  <c r="M244" i="2"/>
  <c r="L244" i="2"/>
  <c r="I244" i="2"/>
  <c r="G244" i="2"/>
  <c r="E244" i="2"/>
  <c r="AJ243" i="2"/>
  <c r="AE243" i="2"/>
  <c r="AC243" i="2"/>
  <c r="AB243" i="2"/>
  <c r="AA243" i="2"/>
  <c r="X243" i="2"/>
  <c r="W243" i="2"/>
  <c r="V243" i="2"/>
  <c r="S243" i="2"/>
  <c r="R243" i="2"/>
  <c r="Q243" i="2"/>
  <c r="N243" i="2"/>
  <c r="M243" i="2"/>
  <c r="L243" i="2"/>
  <c r="I243" i="2"/>
  <c r="G243" i="2"/>
  <c r="E243" i="2"/>
  <c r="AJ242" i="2"/>
  <c r="AE242" i="2"/>
  <c r="AC242" i="2"/>
  <c r="AB242" i="2"/>
  <c r="AA242" i="2"/>
  <c r="X242" i="2"/>
  <c r="W242" i="2"/>
  <c r="V242" i="2"/>
  <c r="S242" i="2"/>
  <c r="R242" i="2"/>
  <c r="Q242" i="2"/>
  <c r="N242" i="2"/>
  <c r="M242" i="2"/>
  <c r="L242" i="2"/>
  <c r="I242" i="2"/>
  <c r="G242" i="2"/>
  <c r="E242" i="2"/>
  <c r="AJ241" i="2"/>
  <c r="AE241" i="2"/>
  <c r="AC241" i="2"/>
  <c r="AB241" i="2"/>
  <c r="AA241" i="2"/>
  <c r="X241" i="2"/>
  <c r="W241" i="2"/>
  <c r="V241" i="2"/>
  <c r="S241" i="2"/>
  <c r="R241" i="2"/>
  <c r="Q241" i="2"/>
  <c r="N241" i="2"/>
  <c r="M241" i="2"/>
  <c r="L241" i="2"/>
  <c r="I241" i="2"/>
  <c r="G241" i="2"/>
  <c r="E241" i="2"/>
  <c r="AJ240" i="2"/>
  <c r="AE240" i="2"/>
  <c r="AC240" i="2"/>
  <c r="AB240" i="2"/>
  <c r="AA240" i="2"/>
  <c r="X240" i="2"/>
  <c r="W240" i="2"/>
  <c r="V240" i="2"/>
  <c r="S240" i="2"/>
  <c r="R240" i="2"/>
  <c r="Q240" i="2"/>
  <c r="N240" i="2"/>
  <c r="M240" i="2"/>
  <c r="L240" i="2"/>
  <c r="I240" i="2"/>
  <c r="G240" i="2"/>
  <c r="E240" i="2"/>
  <c r="AJ239" i="2"/>
  <c r="AE239" i="2"/>
  <c r="AC239" i="2"/>
  <c r="AB239" i="2"/>
  <c r="AA239" i="2"/>
  <c r="X239" i="2"/>
  <c r="W239" i="2"/>
  <c r="V239" i="2"/>
  <c r="S239" i="2"/>
  <c r="R239" i="2"/>
  <c r="Q239" i="2"/>
  <c r="N239" i="2"/>
  <c r="M239" i="2"/>
  <c r="L239" i="2"/>
  <c r="I239" i="2"/>
  <c r="G239" i="2"/>
  <c r="E239" i="2"/>
  <c r="AJ238" i="2"/>
  <c r="AE238" i="2"/>
  <c r="AC238" i="2"/>
  <c r="AB238" i="2"/>
  <c r="AA238" i="2"/>
  <c r="X238" i="2"/>
  <c r="W238" i="2"/>
  <c r="V238" i="2"/>
  <c r="S238" i="2"/>
  <c r="R238" i="2"/>
  <c r="Q238" i="2"/>
  <c r="N238" i="2"/>
  <c r="M238" i="2"/>
  <c r="L238" i="2"/>
  <c r="I238" i="2"/>
  <c r="G238" i="2"/>
  <c r="E238" i="2"/>
  <c r="AJ237" i="2"/>
  <c r="AE237" i="2"/>
  <c r="AC237" i="2"/>
  <c r="AB237" i="2"/>
  <c r="AA237" i="2"/>
  <c r="X237" i="2"/>
  <c r="W237" i="2"/>
  <c r="V237" i="2"/>
  <c r="S237" i="2"/>
  <c r="R237" i="2"/>
  <c r="Q237" i="2"/>
  <c r="N237" i="2"/>
  <c r="M237" i="2"/>
  <c r="L237" i="2"/>
  <c r="I237" i="2"/>
  <c r="G237" i="2"/>
  <c r="E237" i="2"/>
  <c r="AJ236" i="2"/>
  <c r="AE236" i="2"/>
  <c r="AC236" i="2"/>
  <c r="AB236" i="2"/>
  <c r="AA236" i="2"/>
  <c r="X236" i="2"/>
  <c r="W236" i="2"/>
  <c r="V236" i="2"/>
  <c r="S236" i="2"/>
  <c r="R236" i="2"/>
  <c r="Q236" i="2"/>
  <c r="N236" i="2"/>
  <c r="M236" i="2"/>
  <c r="L236" i="2"/>
  <c r="I236" i="2"/>
  <c r="G236" i="2"/>
  <c r="E236" i="2"/>
  <c r="AJ235" i="2"/>
  <c r="AE235" i="2"/>
  <c r="AC235" i="2"/>
  <c r="AB235" i="2"/>
  <c r="AA235" i="2"/>
  <c r="X235" i="2"/>
  <c r="W235" i="2"/>
  <c r="V235" i="2"/>
  <c r="S235" i="2"/>
  <c r="R235" i="2"/>
  <c r="Q235" i="2"/>
  <c r="N235" i="2"/>
  <c r="M235" i="2"/>
  <c r="L235" i="2"/>
  <c r="I235" i="2"/>
  <c r="G235" i="2"/>
  <c r="E235" i="2"/>
  <c r="AJ234" i="2"/>
  <c r="AE234" i="2"/>
  <c r="AC234" i="2"/>
  <c r="AB234" i="2"/>
  <c r="AA234" i="2"/>
  <c r="X234" i="2"/>
  <c r="W234" i="2"/>
  <c r="V234" i="2"/>
  <c r="S234" i="2"/>
  <c r="R234" i="2"/>
  <c r="Q234" i="2"/>
  <c r="N234" i="2"/>
  <c r="M234" i="2"/>
  <c r="L234" i="2"/>
  <c r="I234" i="2"/>
  <c r="G234" i="2"/>
  <c r="E234" i="2"/>
  <c r="AJ233" i="2"/>
  <c r="AE233" i="2"/>
  <c r="AC233" i="2"/>
  <c r="AB233" i="2"/>
  <c r="AA233" i="2"/>
  <c r="X233" i="2"/>
  <c r="W233" i="2"/>
  <c r="V233" i="2"/>
  <c r="S233" i="2"/>
  <c r="R233" i="2"/>
  <c r="Q233" i="2"/>
  <c r="N233" i="2"/>
  <c r="M233" i="2"/>
  <c r="L233" i="2"/>
  <c r="I233" i="2"/>
  <c r="G233" i="2"/>
  <c r="E233" i="2"/>
  <c r="AJ232" i="2"/>
  <c r="AE232" i="2"/>
  <c r="AC232" i="2"/>
  <c r="AB232" i="2"/>
  <c r="AA232" i="2"/>
  <c r="X232" i="2"/>
  <c r="W232" i="2"/>
  <c r="V232" i="2"/>
  <c r="S232" i="2"/>
  <c r="R232" i="2"/>
  <c r="Q232" i="2"/>
  <c r="N232" i="2"/>
  <c r="M232" i="2"/>
  <c r="L232" i="2"/>
  <c r="I232" i="2"/>
  <c r="G232" i="2"/>
  <c r="E232" i="2"/>
  <c r="AJ231" i="2"/>
  <c r="AE231" i="2"/>
  <c r="AC231" i="2"/>
  <c r="AB231" i="2"/>
  <c r="AA231" i="2"/>
  <c r="X231" i="2"/>
  <c r="W231" i="2"/>
  <c r="V231" i="2"/>
  <c r="S231" i="2"/>
  <c r="R231" i="2"/>
  <c r="Q231" i="2"/>
  <c r="N231" i="2"/>
  <c r="M231" i="2"/>
  <c r="L231" i="2"/>
  <c r="I231" i="2"/>
  <c r="G231" i="2"/>
  <c r="E231" i="2"/>
  <c r="AJ230" i="2"/>
  <c r="AE230" i="2"/>
  <c r="AC230" i="2"/>
  <c r="AB230" i="2"/>
  <c r="AA230" i="2"/>
  <c r="X230" i="2"/>
  <c r="W230" i="2"/>
  <c r="V230" i="2"/>
  <c r="S230" i="2"/>
  <c r="R230" i="2"/>
  <c r="Q230" i="2"/>
  <c r="N230" i="2"/>
  <c r="M230" i="2"/>
  <c r="L230" i="2"/>
  <c r="I230" i="2"/>
  <c r="G230" i="2"/>
  <c r="E230" i="2"/>
  <c r="AJ229" i="2"/>
  <c r="AE229" i="2"/>
  <c r="AC229" i="2"/>
  <c r="AB229" i="2"/>
  <c r="AA229" i="2"/>
  <c r="X229" i="2"/>
  <c r="W229" i="2"/>
  <c r="V229" i="2"/>
  <c r="S229" i="2"/>
  <c r="R229" i="2"/>
  <c r="Q229" i="2"/>
  <c r="N229" i="2"/>
  <c r="M229" i="2"/>
  <c r="L229" i="2"/>
  <c r="I229" i="2"/>
  <c r="G229" i="2"/>
  <c r="E229" i="2"/>
  <c r="AJ228" i="2"/>
  <c r="AE228" i="2"/>
  <c r="AC228" i="2"/>
  <c r="AB228" i="2"/>
  <c r="AA228" i="2"/>
  <c r="X228" i="2"/>
  <c r="W228" i="2"/>
  <c r="V228" i="2"/>
  <c r="S228" i="2"/>
  <c r="R228" i="2"/>
  <c r="Q228" i="2"/>
  <c r="N228" i="2"/>
  <c r="M228" i="2"/>
  <c r="L228" i="2"/>
  <c r="I228" i="2"/>
  <c r="G228" i="2"/>
  <c r="E228" i="2"/>
  <c r="AJ227" i="2"/>
  <c r="AE227" i="2"/>
  <c r="AC227" i="2"/>
  <c r="AB227" i="2"/>
  <c r="AA227" i="2"/>
  <c r="X227" i="2"/>
  <c r="W227" i="2"/>
  <c r="V227" i="2"/>
  <c r="S227" i="2"/>
  <c r="R227" i="2"/>
  <c r="Q227" i="2"/>
  <c r="N227" i="2"/>
  <c r="M227" i="2"/>
  <c r="L227" i="2"/>
  <c r="I227" i="2"/>
  <c r="G227" i="2"/>
  <c r="E227" i="2"/>
  <c r="AJ226" i="2"/>
  <c r="AE226" i="2"/>
  <c r="AC226" i="2"/>
  <c r="AB226" i="2"/>
  <c r="AA226" i="2"/>
  <c r="X226" i="2"/>
  <c r="W226" i="2"/>
  <c r="V226" i="2"/>
  <c r="S226" i="2"/>
  <c r="R226" i="2"/>
  <c r="Q226" i="2"/>
  <c r="N226" i="2"/>
  <c r="M226" i="2"/>
  <c r="L226" i="2"/>
  <c r="I226" i="2"/>
  <c r="G226" i="2"/>
  <c r="E226" i="2"/>
  <c r="AJ225" i="2"/>
  <c r="AE225" i="2"/>
  <c r="AC225" i="2"/>
  <c r="AB225" i="2"/>
  <c r="AA225" i="2"/>
  <c r="X225" i="2"/>
  <c r="W225" i="2"/>
  <c r="V225" i="2"/>
  <c r="S225" i="2"/>
  <c r="R225" i="2"/>
  <c r="Q225" i="2"/>
  <c r="N225" i="2"/>
  <c r="M225" i="2"/>
  <c r="L225" i="2"/>
  <c r="I225" i="2"/>
  <c r="G225" i="2"/>
  <c r="E225" i="2"/>
  <c r="AJ224" i="2"/>
  <c r="AE224" i="2"/>
  <c r="AC224" i="2"/>
  <c r="AB224" i="2"/>
  <c r="AA224" i="2"/>
  <c r="X224" i="2"/>
  <c r="W224" i="2"/>
  <c r="V224" i="2"/>
  <c r="S224" i="2"/>
  <c r="R224" i="2"/>
  <c r="Q224" i="2"/>
  <c r="N224" i="2"/>
  <c r="M224" i="2"/>
  <c r="L224" i="2"/>
  <c r="I224" i="2"/>
  <c r="G224" i="2"/>
  <c r="E224" i="2"/>
  <c r="AJ223" i="2"/>
  <c r="AE223" i="2"/>
  <c r="AC223" i="2"/>
  <c r="AB223" i="2"/>
  <c r="AA223" i="2"/>
  <c r="X223" i="2"/>
  <c r="W223" i="2"/>
  <c r="V223" i="2"/>
  <c r="S223" i="2"/>
  <c r="R223" i="2"/>
  <c r="Q223" i="2"/>
  <c r="N223" i="2"/>
  <c r="M223" i="2"/>
  <c r="L223" i="2"/>
  <c r="I223" i="2"/>
  <c r="G223" i="2"/>
  <c r="E223" i="2"/>
  <c r="AJ222" i="2"/>
  <c r="AE222" i="2"/>
  <c r="AC222" i="2"/>
  <c r="AB222" i="2"/>
  <c r="AA222" i="2"/>
  <c r="X222" i="2"/>
  <c r="W222" i="2"/>
  <c r="V222" i="2"/>
  <c r="S222" i="2"/>
  <c r="R222" i="2"/>
  <c r="Q222" i="2"/>
  <c r="N222" i="2"/>
  <c r="M222" i="2"/>
  <c r="L222" i="2"/>
  <c r="I222" i="2"/>
  <c r="G222" i="2"/>
  <c r="E222" i="2"/>
  <c r="AJ221" i="2"/>
  <c r="AE221" i="2"/>
  <c r="AC221" i="2"/>
  <c r="AB221" i="2"/>
  <c r="AA221" i="2"/>
  <c r="X221" i="2"/>
  <c r="W221" i="2"/>
  <c r="V221" i="2"/>
  <c r="S221" i="2"/>
  <c r="R221" i="2"/>
  <c r="Q221" i="2"/>
  <c r="N221" i="2"/>
  <c r="M221" i="2"/>
  <c r="L221" i="2"/>
  <c r="I221" i="2"/>
  <c r="G221" i="2"/>
  <c r="E221" i="2"/>
  <c r="AJ220" i="2"/>
  <c r="AE220" i="2"/>
  <c r="AC220" i="2"/>
  <c r="AB220" i="2"/>
  <c r="AA220" i="2"/>
  <c r="X220" i="2"/>
  <c r="W220" i="2"/>
  <c r="V220" i="2"/>
  <c r="S220" i="2"/>
  <c r="R220" i="2"/>
  <c r="Q220" i="2"/>
  <c r="N220" i="2"/>
  <c r="M220" i="2"/>
  <c r="L220" i="2"/>
  <c r="I220" i="2"/>
  <c r="G220" i="2"/>
  <c r="E220" i="2"/>
  <c r="AJ219" i="2"/>
  <c r="AE219" i="2"/>
  <c r="AC219" i="2"/>
  <c r="AB219" i="2"/>
  <c r="AA219" i="2"/>
  <c r="X219" i="2"/>
  <c r="W219" i="2"/>
  <c r="V219" i="2"/>
  <c r="S219" i="2"/>
  <c r="R219" i="2"/>
  <c r="Q219" i="2"/>
  <c r="N219" i="2"/>
  <c r="M219" i="2"/>
  <c r="L219" i="2"/>
  <c r="I219" i="2"/>
  <c r="G219" i="2"/>
  <c r="E219" i="2"/>
  <c r="AJ218" i="2"/>
  <c r="AE218" i="2"/>
  <c r="AC218" i="2"/>
  <c r="AB218" i="2"/>
  <c r="AA218" i="2"/>
  <c r="X218" i="2"/>
  <c r="W218" i="2"/>
  <c r="V218" i="2"/>
  <c r="S218" i="2"/>
  <c r="R218" i="2"/>
  <c r="Q218" i="2"/>
  <c r="N218" i="2"/>
  <c r="M218" i="2"/>
  <c r="L218" i="2"/>
  <c r="I218" i="2"/>
  <c r="G218" i="2"/>
  <c r="E218" i="2"/>
  <c r="AJ217" i="2"/>
  <c r="AE217" i="2"/>
  <c r="AC217" i="2"/>
  <c r="AB217" i="2"/>
  <c r="AA217" i="2"/>
  <c r="X217" i="2"/>
  <c r="W217" i="2"/>
  <c r="V217" i="2"/>
  <c r="S217" i="2"/>
  <c r="R217" i="2"/>
  <c r="Q217" i="2"/>
  <c r="N217" i="2"/>
  <c r="M217" i="2"/>
  <c r="L217" i="2"/>
  <c r="I217" i="2"/>
  <c r="G217" i="2"/>
  <c r="E217" i="2"/>
  <c r="AJ216" i="2"/>
  <c r="AE216" i="2"/>
  <c r="AC216" i="2"/>
  <c r="AB216" i="2"/>
  <c r="AA216" i="2"/>
  <c r="X216" i="2"/>
  <c r="W216" i="2"/>
  <c r="V216" i="2"/>
  <c r="S216" i="2"/>
  <c r="R216" i="2"/>
  <c r="Q216" i="2"/>
  <c r="N216" i="2"/>
  <c r="M216" i="2"/>
  <c r="L216" i="2"/>
  <c r="I216" i="2"/>
  <c r="G216" i="2"/>
  <c r="E216" i="2"/>
  <c r="AJ215" i="2"/>
  <c r="AE215" i="2"/>
  <c r="AC215" i="2"/>
  <c r="AB215" i="2"/>
  <c r="AA215" i="2"/>
  <c r="X215" i="2"/>
  <c r="W215" i="2"/>
  <c r="V215" i="2"/>
  <c r="S215" i="2"/>
  <c r="R215" i="2"/>
  <c r="Q215" i="2"/>
  <c r="N215" i="2"/>
  <c r="M215" i="2"/>
  <c r="L215" i="2"/>
  <c r="I215" i="2"/>
  <c r="G215" i="2"/>
  <c r="E215" i="2"/>
  <c r="AJ214" i="2"/>
  <c r="AE214" i="2"/>
  <c r="AC214" i="2"/>
  <c r="AB214" i="2"/>
  <c r="AA214" i="2"/>
  <c r="X214" i="2"/>
  <c r="W214" i="2"/>
  <c r="V214" i="2"/>
  <c r="S214" i="2"/>
  <c r="R214" i="2"/>
  <c r="Q214" i="2"/>
  <c r="N214" i="2"/>
  <c r="M214" i="2"/>
  <c r="L214" i="2"/>
  <c r="I214" i="2"/>
  <c r="G214" i="2"/>
  <c r="E214" i="2"/>
  <c r="AJ213" i="2"/>
  <c r="AE213" i="2"/>
  <c r="AC213" i="2"/>
  <c r="AB213" i="2"/>
  <c r="AA213" i="2"/>
  <c r="X213" i="2"/>
  <c r="W213" i="2"/>
  <c r="V213" i="2"/>
  <c r="S213" i="2"/>
  <c r="R213" i="2"/>
  <c r="Q213" i="2"/>
  <c r="N213" i="2"/>
  <c r="M213" i="2"/>
  <c r="L213" i="2"/>
  <c r="I213" i="2"/>
  <c r="G213" i="2"/>
  <c r="E213" i="2"/>
  <c r="AJ212" i="2"/>
  <c r="AE212" i="2"/>
  <c r="AC212" i="2"/>
  <c r="AB212" i="2"/>
  <c r="AA212" i="2"/>
  <c r="X212" i="2"/>
  <c r="W212" i="2"/>
  <c r="V212" i="2"/>
  <c r="S212" i="2"/>
  <c r="R212" i="2"/>
  <c r="Q212" i="2"/>
  <c r="N212" i="2"/>
  <c r="M212" i="2"/>
  <c r="L212" i="2"/>
  <c r="I212" i="2"/>
  <c r="G212" i="2"/>
  <c r="E212" i="2"/>
  <c r="AJ211" i="2"/>
  <c r="AE211" i="2"/>
  <c r="AC211" i="2"/>
  <c r="AB211" i="2"/>
  <c r="AA211" i="2"/>
  <c r="X211" i="2"/>
  <c r="W211" i="2"/>
  <c r="V211" i="2"/>
  <c r="S211" i="2"/>
  <c r="R211" i="2"/>
  <c r="Q211" i="2"/>
  <c r="N211" i="2"/>
  <c r="M211" i="2"/>
  <c r="L211" i="2"/>
  <c r="I211" i="2"/>
  <c r="G211" i="2"/>
  <c r="E211" i="2"/>
  <c r="AJ210" i="2"/>
  <c r="AE210" i="2"/>
  <c r="AC210" i="2"/>
  <c r="AB210" i="2"/>
  <c r="AA210" i="2"/>
  <c r="X210" i="2"/>
  <c r="W210" i="2"/>
  <c r="V210" i="2"/>
  <c r="S210" i="2"/>
  <c r="R210" i="2"/>
  <c r="Q210" i="2"/>
  <c r="N210" i="2"/>
  <c r="M210" i="2"/>
  <c r="L210" i="2"/>
  <c r="I210" i="2"/>
  <c r="G210" i="2"/>
  <c r="E210" i="2"/>
  <c r="AJ209" i="2"/>
  <c r="AE209" i="2"/>
  <c r="AC209" i="2"/>
  <c r="AB209" i="2"/>
  <c r="AA209" i="2"/>
  <c r="X209" i="2"/>
  <c r="W209" i="2"/>
  <c r="V209" i="2"/>
  <c r="S209" i="2"/>
  <c r="R209" i="2"/>
  <c r="Q209" i="2"/>
  <c r="N209" i="2"/>
  <c r="M209" i="2"/>
  <c r="L209" i="2"/>
  <c r="I209" i="2"/>
  <c r="G209" i="2"/>
  <c r="E209" i="2"/>
  <c r="AJ208" i="2"/>
  <c r="AE208" i="2"/>
  <c r="AC208" i="2"/>
  <c r="AB208" i="2"/>
  <c r="AA208" i="2"/>
  <c r="X208" i="2"/>
  <c r="W208" i="2"/>
  <c r="V208" i="2"/>
  <c r="S208" i="2"/>
  <c r="R208" i="2"/>
  <c r="Q208" i="2"/>
  <c r="N208" i="2"/>
  <c r="M208" i="2"/>
  <c r="L208" i="2"/>
  <c r="I208" i="2"/>
  <c r="G208" i="2"/>
  <c r="E208" i="2"/>
  <c r="AJ207" i="2"/>
  <c r="AE207" i="2"/>
  <c r="AC207" i="2"/>
  <c r="AB207" i="2"/>
  <c r="AA207" i="2"/>
  <c r="X207" i="2"/>
  <c r="W207" i="2"/>
  <c r="V207" i="2"/>
  <c r="S207" i="2"/>
  <c r="R207" i="2"/>
  <c r="Q207" i="2"/>
  <c r="N207" i="2"/>
  <c r="M207" i="2"/>
  <c r="L207" i="2"/>
  <c r="I207" i="2"/>
  <c r="G207" i="2"/>
  <c r="E207" i="2"/>
  <c r="AJ206" i="2"/>
  <c r="AE206" i="2"/>
  <c r="AC206" i="2"/>
  <c r="AB206" i="2"/>
  <c r="AA206" i="2"/>
  <c r="X206" i="2"/>
  <c r="W206" i="2"/>
  <c r="V206" i="2"/>
  <c r="S206" i="2"/>
  <c r="R206" i="2"/>
  <c r="Q206" i="2"/>
  <c r="N206" i="2"/>
  <c r="M206" i="2"/>
  <c r="L206" i="2"/>
  <c r="I206" i="2"/>
  <c r="G206" i="2"/>
  <c r="E206" i="2"/>
  <c r="AJ205" i="2"/>
  <c r="AE205" i="2"/>
  <c r="AC205" i="2"/>
  <c r="AB205" i="2"/>
  <c r="AA205" i="2"/>
  <c r="X205" i="2"/>
  <c r="W205" i="2"/>
  <c r="V205" i="2"/>
  <c r="S205" i="2"/>
  <c r="R205" i="2"/>
  <c r="Q205" i="2"/>
  <c r="N205" i="2"/>
  <c r="M205" i="2"/>
  <c r="L205" i="2"/>
  <c r="I205" i="2"/>
  <c r="G205" i="2"/>
  <c r="E205" i="2"/>
  <c r="AJ204" i="2"/>
  <c r="AE204" i="2"/>
  <c r="AC204" i="2"/>
  <c r="AB204" i="2"/>
  <c r="AA204" i="2"/>
  <c r="X204" i="2"/>
  <c r="W204" i="2"/>
  <c r="V204" i="2"/>
  <c r="S204" i="2"/>
  <c r="R204" i="2"/>
  <c r="Q204" i="2"/>
  <c r="N204" i="2"/>
  <c r="M204" i="2"/>
  <c r="L204" i="2"/>
  <c r="I204" i="2"/>
  <c r="G204" i="2"/>
  <c r="E204" i="2"/>
  <c r="AJ203" i="2"/>
  <c r="AE203" i="2"/>
  <c r="AC203" i="2"/>
  <c r="AB203" i="2"/>
  <c r="AA203" i="2"/>
  <c r="X203" i="2"/>
  <c r="W203" i="2"/>
  <c r="V203" i="2"/>
  <c r="S203" i="2"/>
  <c r="R203" i="2"/>
  <c r="Q203" i="2"/>
  <c r="N203" i="2"/>
  <c r="M203" i="2"/>
  <c r="L203" i="2"/>
  <c r="I203" i="2"/>
  <c r="G203" i="2"/>
  <c r="E203" i="2"/>
  <c r="AJ202" i="2"/>
  <c r="AE202" i="2"/>
  <c r="AC202" i="2"/>
  <c r="AB202" i="2"/>
  <c r="AA202" i="2"/>
  <c r="X202" i="2"/>
  <c r="W202" i="2"/>
  <c r="V202" i="2"/>
  <c r="S202" i="2"/>
  <c r="R202" i="2"/>
  <c r="Q202" i="2"/>
  <c r="N202" i="2"/>
  <c r="M202" i="2"/>
  <c r="L202" i="2"/>
  <c r="I202" i="2"/>
  <c r="G202" i="2"/>
  <c r="E202" i="2"/>
  <c r="AJ201" i="2"/>
  <c r="AE201" i="2"/>
  <c r="AC201" i="2"/>
  <c r="AB201" i="2"/>
  <c r="AA201" i="2"/>
  <c r="X201" i="2"/>
  <c r="W201" i="2"/>
  <c r="V201" i="2"/>
  <c r="S201" i="2"/>
  <c r="R201" i="2"/>
  <c r="Q201" i="2"/>
  <c r="N201" i="2"/>
  <c r="M201" i="2"/>
  <c r="L201" i="2"/>
  <c r="I201" i="2"/>
  <c r="G201" i="2"/>
  <c r="E201" i="2"/>
  <c r="AJ200" i="2"/>
  <c r="AE200" i="2"/>
  <c r="AC200" i="2"/>
  <c r="AB200" i="2"/>
  <c r="AA200" i="2"/>
  <c r="X200" i="2"/>
  <c r="W200" i="2"/>
  <c r="V200" i="2"/>
  <c r="S200" i="2"/>
  <c r="R200" i="2"/>
  <c r="Q200" i="2"/>
  <c r="N200" i="2"/>
  <c r="M200" i="2"/>
  <c r="L200" i="2"/>
  <c r="I200" i="2"/>
  <c r="G200" i="2"/>
  <c r="E200" i="2"/>
  <c r="AJ199" i="2"/>
  <c r="AE199" i="2"/>
  <c r="AC199" i="2"/>
  <c r="AB199" i="2"/>
  <c r="AA199" i="2"/>
  <c r="X199" i="2"/>
  <c r="W199" i="2"/>
  <c r="V199" i="2"/>
  <c r="S199" i="2"/>
  <c r="R199" i="2"/>
  <c r="Q199" i="2"/>
  <c r="N199" i="2"/>
  <c r="M199" i="2"/>
  <c r="L199" i="2"/>
  <c r="I199" i="2"/>
  <c r="G199" i="2"/>
  <c r="E199" i="2"/>
  <c r="AJ198" i="2"/>
  <c r="AE198" i="2"/>
  <c r="AC198" i="2"/>
  <c r="AB198" i="2"/>
  <c r="AA198" i="2"/>
  <c r="X198" i="2"/>
  <c r="W198" i="2"/>
  <c r="V198" i="2"/>
  <c r="S198" i="2"/>
  <c r="R198" i="2"/>
  <c r="Q198" i="2"/>
  <c r="N198" i="2"/>
  <c r="M198" i="2"/>
  <c r="L198" i="2"/>
  <c r="I198" i="2"/>
  <c r="G198" i="2"/>
  <c r="E198" i="2"/>
  <c r="AJ197" i="2"/>
  <c r="AE197" i="2"/>
  <c r="AC197" i="2"/>
  <c r="AB197" i="2"/>
  <c r="AA197" i="2"/>
  <c r="X197" i="2"/>
  <c r="W197" i="2"/>
  <c r="V197" i="2"/>
  <c r="S197" i="2"/>
  <c r="R197" i="2"/>
  <c r="Q197" i="2"/>
  <c r="N197" i="2"/>
  <c r="M197" i="2"/>
  <c r="L197" i="2"/>
  <c r="I197" i="2"/>
  <c r="G197" i="2"/>
  <c r="E197" i="2"/>
  <c r="AJ196" i="2"/>
  <c r="AE196" i="2"/>
  <c r="AC196" i="2"/>
  <c r="AB196" i="2"/>
  <c r="AA196" i="2"/>
  <c r="X196" i="2"/>
  <c r="W196" i="2"/>
  <c r="V196" i="2"/>
  <c r="S196" i="2"/>
  <c r="R196" i="2"/>
  <c r="Q196" i="2"/>
  <c r="N196" i="2"/>
  <c r="M196" i="2"/>
  <c r="L196" i="2"/>
  <c r="I196" i="2"/>
  <c r="G196" i="2"/>
  <c r="E196" i="2"/>
  <c r="AJ195" i="2"/>
  <c r="AE195" i="2"/>
  <c r="AC195" i="2"/>
  <c r="AB195" i="2"/>
  <c r="AA195" i="2"/>
  <c r="X195" i="2"/>
  <c r="W195" i="2"/>
  <c r="V195" i="2"/>
  <c r="S195" i="2"/>
  <c r="R195" i="2"/>
  <c r="Q195" i="2"/>
  <c r="N195" i="2"/>
  <c r="M195" i="2"/>
  <c r="L195" i="2"/>
  <c r="I195" i="2"/>
  <c r="G195" i="2"/>
  <c r="E195" i="2"/>
  <c r="AJ194" i="2"/>
  <c r="AE194" i="2"/>
  <c r="AC194" i="2"/>
  <c r="AB194" i="2"/>
  <c r="AA194" i="2"/>
  <c r="X194" i="2"/>
  <c r="W194" i="2"/>
  <c r="V194" i="2"/>
  <c r="S194" i="2"/>
  <c r="R194" i="2"/>
  <c r="Q194" i="2"/>
  <c r="N194" i="2"/>
  <c r="M194" i="2"/>
  <c r="L194" i="2"/>
  <c r="I194" i="2"/>
  <c r="G194" i="2"/>
  <c r="E194" i="2"/>
  <c r="AJ193" i="2"/>
  <c r="AE193" i="2"/>
  <c r="AC193" i="2"/>
  <c r="AB193" i="2"/>
  <c r="AA193" i="2"/>
  <c r="X193" i="2"/>
  <c r="W193" i="2"/>
  <c r="V193" i="2"/>
  <c r="S193" i="2"/>
  <c r="R193" i="2"/>
  <c r="Q193" i="2"/>
  <c r="N193" i="2"/>
  <c r="M193" i="2"/>
  <c r="L193" i="2"/>
  <c r="I193" i="2"/>
  <c r="G193" i="2"/>
  <c r="E193" i="2"/>
  <c r="AJ192" i="2"/>
  <c r="AE192" i="2"/>
  <c r="AC192" i="2"/>
  <c r="AB192" i="2"/>
  <c r="AA192" i="2"/>
  <c r="X192" i="2"/>
  <c r="W192" i="2"/>
  <c r="V192" i="2"/>
  <c r="S192" i="2"/>
  <c r="R192" i="2"/>
  <c r="Q192" i="2"/>
  <c r="N192" i="2"/>
  <c r="M192" i="2"/>
  <c r="L192" i="2"/>
  <c r="I192" i="2"/>
  <c r="G192" i="2"/>
  <c r="E192" i="2"/>
  <c r="AJ191" i="2"/>
  <c r="AE191" i="2"/>
  <c r="AC191" i="2"/>
  <c r="AB191" i="2"/>
  <c r="AA191" i="2"/>
  <c r="X191" i="2"/>
  <c r="W191" i="2"/>
  <c r="V191" i="2"/>
  <c r="S191" i="2"/>
  <c r="R191" i="2"/>
  <c r="Q191" i="2"/>
  <c r="N191" i="2"/>
  <c r="M191" i="2"/>
  <c r="L191" i="2"/>
  <c r="I191" i="2"/>
  <c r="G191" i="2"/>
  <c r="E191" i="2"/>
  <c r="AJ190" i="2"/>
  <c r="AE190" i="2"/>
  <c r="AC190" i="2"/>
  <c r="AB190" i="2"/>
  <c r="AA190" i="2"/>
  <c r="X190" i="2"/>
  <c r="W190" i="2"/>
  <c r="V190" i="2"/>
  <c r="S190" i="2"/>
  <c r="R190" i="2"/>
  <c r="Q190" i="2"/>
  <c r="N190" i="2"/>
  <c r="M190" i="2"/>
  <c r="L190" i="2"/>
  <c r="I190" i="2"/>
  <c r="G190" i="2"/>
  <c r="E190" i="2"/>
  <c r="AJ189" i="2"/>
  <c r="AE189" i="2"/>
  <c r="AC189" i="2"/>
  <c r="AB189" i="2"/>
  <c r="AA189" i="2"/>
  <c r="X189" i="2"/>
  <c r="W189" i="2"/>
  <c r="V189" i="2"/>
  <c r="S189" i="2"/>
  <c r="R189" i="2"/>
  <c r="Q189" i="2"/>
  <c r="N189" i="2"/>
  <c r="M189" i="2"/>
  <c r="L189" i="2"/>
  <c r="I189" i="2"/>
  <c r="G189" i="2"/>
  <c r="E189" i="2"/>
  <c r="AJ188" i="2"/>
  <c r="AE188" i="2"/>
  <c r="AC188" i="2"/>
  <c r="AB188" i="2"/>
  <c r="AA188" i="2"/>
  <c r="X188" i="2"/>
  <c r="W188" i="2"/>
  <c r="V188" i="2"/>
  <c r="S188" i="2"/>
  <c r="R188" i="2"/>
  <c r="Q188" i="2"/>
  <c r="N188" i="2"/>
  <c r="M188" i="2"/>
  <c r="L188" i="2"/>
  <c r="I188" i="2"/>
  <c r="G188" i="2"/>
  <c r="E188" i="2"/>
  <c r="AJ187" i="2"/>
  <c r="AE187" i="2"/>
  <c r="AC187" i="2"/>
  <c r="AB187" i="2"/>
  <c r="AA187" i="2"/>
  <c r="X187" i="2"/>
  <c r="W187" i="2"/>
  <c r="V187" i="2"/>
  <c r="S187" i="2"/>
  <c r="R187" i="2"/>
  <c r="Q187" i="2"/>
  <c r="N187" i="2"/>
  <c r="M187" i="2"/>
  <c r="L187" i="2"/>
  <c r="I187" i="2"/>
  <c r="G187" i="2"/>
  <c r="E187" i="2"/>
  <c r="AJ186" i="2"/>
  <c r="AE186" i="2"/>
  <c r="AC186" i="2"/>
  <c r="AB186" i="2"/>
  <c r="AA186" i="2"/>
  <c r="X186" i="2"/>
  <c r="W186" i="2"/>
  <c r="V186" i="2"/>
  <c r="S186" i="2"/>
  <c r="R186" i="2"/>
  <c r="Q186" i="2"/>
  <c r="N186" i="2"/>
  <c r="M186" i="2"/>
  <c r="L186" i="2"/>
  <c r="I186" i="2"/>
  <c r="G186" i="2"/>
  <c r="E186" i="2"/>
  <c r="AJ185" i="2"/>
  <c r="AE185" i="2"/>
  <c r="AC185" i="2"/>
  <c r="AB185" i="2"/>
  <c r="AA185" i="2"/>
  <c r="X185" i="2"/>
  <c r="W185" i="2"/>
  <c r="V185" i="2"/>
  <c r="S185" i="2"/>
  <c r="R185" i="2"/>
  <c r="Q185" i="2"/>
  <c r="N185" i="2"/>
  <c r="M185" i="2"/>
  <c r="L185" i="2"/>
  <c r="I185" i="2"/>
  <c r="G185" i="2"/>
  <c r="E185" i="2"/>
  <c r="AJ184" i="2"/>
  <c r="AE184" i="2"/>
  <c r="AC184" i="2"/>
  <c r="AB184" i="2"/>
  <c r="AA184" i="2"/>
  <c r="X184" i="2"/>
  <c r="W184" i="2"/>
  <c r="V184" i="2"/>
  <c r="S184" i="2"/>
  <c r="R184" i="2"/>
  <c r="Q184" i="2"/>
  <c r="N184" i="2"/>
  <c r="M184" i="2"/>
  <c r="L184" i="2"/>
  <c r="I184" i="2"/>
  <c r="G184" i="2"/>
  <c r="E184" i="2"/>
  <c r="AJ183" i="2"/>
  <c r="AE183" i="2"/>
  <c r="AC183" i="2"/>
  <c r="AB183" i="2"/>
  <c r="AA183" i="2"/>
  <c r="X183" i="2"/>
  <c r="W183" i="2"/>
  <c r="V183" i="2"/>
  <c r="S183" i="2"/>
  <c r="R183" i="2"/>
  <c r="Q183" i="2"/>
  <c r="N183" i="2"/>
  <c r="M183" i="2"/>
  <c r="L183" i="2"/>
  <c r="I183" i="2"/>
  <c r="G183" i="2"/>
  <c r="E183" i="2"/>
  <c r="AJ182" i="2"/>
  <c r="AE182" i="2"/>
  <c r="AC182" i="2"/>
  <c r="AB182" i="2"/>
  <c r="AA182" i="2"/>
  <c r="X182" i="2"/>
  <c r="W182" i="2"/>
  <c r="V182" i="2"/>
  <c r="S182" i="2"/>
  <c r="R182" i="2"/>
  <c r="Q182" i="2"/>
  <c r="N182" i="2"/>
  <c r="M182" i="2"/>
  <c r="L182" i="2"/>
  <c r="I182" i="2"/>
  <c r="G182" i="2"/>
  <c r="E182" i="2"/>
  <c r="AJ181" i="2"/>
  <c r="AE181" i="2"/>
  <c r="AC181" i="2"/>
  <c r="AB181" i="2"/>
  <c r="AA181" i="2"/>
  <c r="X181" i="2"/>
  <c r="W181" i="2"/>
  <c r="V181" i="2"/>
  <c r="S181" i="2"/>
  <c r="R181" i="2"/>
  <c r="Q181" i="2"/>
  <c r="N181" i="2"/>
  <c r="M181" i="2"/>
  <c r="L181" i="2"/>
  <c r="I181" i="2"/>
  <c r="G181" i="2"/>
  <c r="E181" i="2"/>
  <c r="AJ180" i="2"/>
  <c r="AE180" i="2"/>
  <c r="AC180" i="2"/>
  <c r="AB180" i="2"/>
  <c r="AA180" i="2"/>
  <c r="X180" i="2"/>
  <c r="W180" i="2"/>
  <c r="V180" i="2"/>
  <c r="S180" i="2"/>
  <c r="R180" i="2"/>
  <c r="Q180" i="2"/>
  <c r="N180" i="2"/>
  <c r="M180" i="2"/>
  <c r="L180" i="2"/>
  <c r="I180" i="2"/>
  <c r="G180" i="2"/>
  <c r="E180" i="2"/>
  <c r="AJ179" i="2"/>
  <c r="AE179" i="2"/>
  <c r="AC179" i="2"/>
  <c r="AB179" i="2"/>
  <c r="AA179" i="2"/>
  <c r="X179" i="2"/>
  <c r="W179" i="2"/>
  <c r="V179" i="2"/>
  <c r="S179" i="2"/>
  <c r="R179" i="2"/>
  <c r="Q179" i="2"/>
  <c r="N179" i="2"/>
  <c r="M179" i="2"/>
  <c r="L179" i="2"/>
  <c r="I179" i="2"/>
  <c r="G179" i="2"/>
  <c r="E179" i="2"/>
  <c r="AJ178" i="2"/>
  <c r="AE178" i="2"/>
  <c r="AC178" i="2"/>
  <c r="AB178" i="2"/>
  <c r="AA178" i="2"/>
  <c r="X178" i="2"/>
  <c r="W178" i="2"/>
  <c r="V178" i="2"/>
  <c r="S178" i="2"/>
  <c r="R178" i="2"/>
  <c r="Q178" i="2"/>
  <c r="N178" i="2"/>
  <c r="M178" i="2"/>
  <c r="L178" i="2"/>
  <c r="I178" i="2"/>
  <c r="G178" i="2"/>
  <c r="E178" i="2"/>
  <c r="AJ177" i="2"/>
  <c r="AE177" i="2"/>
  <c r="AC177" i="2"/>
  <c r="AB177" i="2"/>
  <c r="AA177" i="2"/>
  <c r="X177" i="2"/>
  <c r="W177" i="2"/>
  <c r="V177" i="2"/>
  <c r="S177" i="2"/>
  <c r="R177" i="2"/>
  <c r="Q177" i="2"/>
  <c r="N177" i="2"/>
  <c r="M177" i="2"/>
  <c r="L177" i="2"/>
  <c r="I177" i="2"/>
  <c r="G177" i="2"/>
  <c r="E177" i="2"/>
  <c r="AJ176" i="2"/>
  <c r="AE176" i="2"/>
  <c r="AC176" i="2"/>
  <c r="AB176" i="2"/>
  <c r="AA176" i="2"/>
  <c r="X176" i="2"/>
  <c r="W176" i="2"/>
  <c r="V176" i="2"/>
  <c r="S176" i="2"/>
  <c r="R176" i="2"/>
  <c r="Q176" i="2"/>
  <c r="N176" i="2"/>
  <c r="M176" i="2"/>
  <c r="L176" i="2"/>
  <c r="I176" i="2"/>
  <c r="G176" i="2"/>
  <c r="E176" i="2"/>
  <c r="AJ175" i="2"/>
  <c r="AE175" i="2"/>
  <c r="AC175" i="2"/>
  <c r="AB175" i="2"/>
  <c r="AA175" i="2"/>
  <c r="X175" i="2"/>
  <c r="W175" i="2"/>
  <c r="V175" i="2"/>
  <c r="S175" i="2"/>
  <c r="R175" i="2"/>
  <c r="Q175" i="2"/>
  <c r="N175" i="2"/>
  <c r="M175" i="2"/>
  <c r="L175" i="2"/>
  <c r="I175" i="2"/>
  <c r="G175" i="2"/>
  <c r="E175" i="2"/>
  <c r="AJ174" i="2"/>
  <c r="AE174" i="2"/>
  <c r="AC174" i="2"/>
  <c r="AB174" i="2"/>
  <c r="AA174" i="2"/>
  <c r="X174" i="2"/>
  <c r="W174" i="2"/>
  <c r="V174" i="2"/>
  <c r="S174" i="2"/>
  <c r="R174" i="2"/>
  <c r="Q174" i="2"/>
  <c r="N174" i="2"/>
  <c r="M174" i="2"/>
  <c r="L174" i="2"/>
  <c r="I174" i="2"/>
  <c r="G174" i="2"/>
  <c r="E174" i="2"/>
  <c r="AJ173" i="2"/>
  <c r="AE173" i="2"/>
  <c r="AC173" i="2"/>
  <c r="AB173" i="2"/>
  <c r="AA173" i="2"/>
  <c r="X173" i="2"/>
  <c r="W173" i="2"/>
  <c r="V173" i="2"/>
  <c r="S173" i="2"/>
  <c r="R173" i="2"/>
  <c r="Q173" i="2"/>
  <c r="N173" i="2"/>
  <c r="M173" i="2"/>
  <c r="L173" i="2"/>
  <c r="I173" i="2"/>
  <c r="G173" i="2"/>
  <c r="E173" i="2"/>
  <c r="AJ172" i="2"/>
  <c r="AE172" i="2"/>
  <c r="AC172" i="2"/>
  <c r="AB172" i="2"/>
  <c r="AA172" i="2"/>
  <c r="X172" i="2"/>
  <c r="W172" i="2"/>
  <c r="V172" i="2"/>
  <c r="S172" i="2"/>
  <c r="R172" i="2"/>
  <c r="Q172" i="2"/>
  <c r="N172" i="2"/>
  <c r="M172" i="2"/>
  <c r="L172" i="2"/>
  <c r="I172" i="2"/>
  <c r="G172" i="2"/>
  <c r="E172" i="2"/>
  <c r="AJ171" i="2"/>
  <c r="AE171" i="2"/>
  <c r="AC171" i="2"/>
  <c r="AB171" i="2"/>
  <c r="AA171" i="2"/>
  <c r="X171" i="2"/>
  <c r="W171" i="2"/>
  <c r="V171" i="2"/>
  <c r="S171" i="2"/>
  <c r="R171" i="2"/>
  <c r="Q171" i="2"/>
  <c r="N171" i="2"/>
  <c r="M171" i="2"/>
  <c r="L171" i="2"/>
  <c r="I171" i="2"/>
  <c r="G171" i="2"/>
  <c r="E171" i="2"/>
  <c r="AJ170" i="2"/>
  <c r="AE170" i="2"/>
  <c r="AC170" i="2"/>
  <c r="AB170" i="2"/>
  <c r="AA170" i="2"/>
  <c r="X170" i="2"/>
  <c r="W170" i="2"/>
  <c r="V170" i="2"/>
  <c r="S170" i="2"/>
  <c r="R170" i="2"/>
  <c r="Q170" i="2"/>
  <c r="N170" i="2"/>
  <c r="M170" i="2"/>
  <c r="L170" i="2"/>
  <c r="I170" i="2"/>
  <c r="G170" i="2"/>
  <c r="E170" i="2"/>
  <c r="AJ169" i="2"/>
  <c r="AE169" i="2"/>
  <c r="AC169" i="2"/>
  <c r="AB169" i="2"/>
  <c r="AA169" i="2"/>
  <c r="X169" i="2"/>
  <c r="W169" i="2"/>
  <c r="V169" i="2"/>
  <c r="S169" i="2"/>
  <c r="R169" i="2"/>
  <c r="Q169" i="2"/>
  <c r="N169" i="2"/>
  <c r="M169" i="2"/>
  <c r="L169" i="2"/>
  <c r="I169" i="2"/>
  <c r="G169" i="2"/>
  <c r="E169" i="2"/>
  <c r="AJ168" i="2"/>
  <c r="AE168" i="2"/>
  <c r="AC168" i="2"/>
  <c r="AB168" i="2"/>
  <c r="AA168" i="2"/>
  <c r="X168" i="2"/>
  <c r="W168" i="2"/>
  <c r="V168" i="2"/>
  <c r="S168" i="2"/>
  <c r="R168" i="2"/>
  <c r="Q168" i="2"/>
  <c r="N168" i="2"/>
  <c r="M168" i="2"/>
  <c r="L168" i="2"/>
  <c r="I168" i="2"/>
  <c r="G168" i="2"/>
  <c r="E168" i="2"/>
  <c r="AJ167" i="2"/>
  <c r="AE167" i="2"/>
  <c r="AC167" i="2"/>
  <c r="AB167" i="2"/>
  <c r="AA167" i="2"/>
  <c r="X167" i="2"/>
  <c r="W167" i="2"/>
  <c r="V167" i="2"/>
  <c r="S167" i="2"/>
  <c r="R167" i="2"/>
  <c r="Q167" i="2"/>
  <c r="N167" i="2"/>
  <c r="M167" i="2"/>
  <c r="L167" i="2"/>
  <c r="I167" i="2"/>
  <c r="G167" i="2"/>
  <c r="E167" i="2"/>
  <c r="AJ166" i="2"/>
  <c r="AE166" i="2"/>
  <c r="AC166" i="2"/>
  <c r="AB166" i="2"/>
  <c r="AA166" i="2"/>
  <c r="X166" i="2"/>
  <c r="W166" i="2"/>
  <c r="V166" i="2"/>
  <c r="S166" i="2"/>
  <c r="R166" i="2"/>
  <c r="Q166" i="2"/>
  <c r="N166" i="2"/>
  <c r="M166" i="2"/>
  <c r="L166" i="2"/>
  <c r="I166" i="2"/>
  <c r="G166" i="2"/>
  <c r="E166" i="2"/>
  <c r="AJ165" i="2"/>
  <c r="AE165" i="2"/>
  <c r="AC165" i="2"/>
  <c r="AB165" i="2"/>
  <c r="AA165" i="2"/>
  <c r="X165" i="2"/>
  <c r="W165" i="2"/>
  <c r="V165" i="2"/>
  <c r="S165" i="2"/>
  <c r="R165" i="2"/>
  <c r="Q165" i="2"/>
  <c r="N165" i="2"/>
  <c r="M165" i="2"/>
  <c r="L165" i="2"/>
  <c r="I165" i="2"/>
  <c r="G165" i="2"/>
  <c r="E165" i="2"/>
  <c r="AJ164" i="2"/>
  <c r="AE164" i="2"/>
  <c r="AC164" i="2"/>
  <c r="AB164" i="2"/>
  <c r="AA164" i="2"/>
  <c r="X164" i="2"/>
  <c r="W164" i="2"/>
  <c r="V164" i="2"/>
  <c r="S164" i="2"/>
  <c r="R164" i="2"/>
  <c r="Q164" i="2"/>
  <c r="N164" i="2"/>
  <c r="M164" i="2"/>
  <c r="L164" i="2"/>
  <c r="I164" i="2"/>
  <c r="G164" i="2"/>
  <c r="E164" i="2"/>
  <c r="AJ163" i="2"/>
  <c r="AE163" i="2"/>
  <c r="AC163" i="2"/>
  <c r="AB163" i="2"/>
  <c r="AA163" i="2"/>
  <c r="X163" i="2"/>
  <c r="W163" i="2"/>
  <c r="V163" i="2"/>
  <c r="S163" i="2"/>
  <c r="R163" i="2"/>
  <c r="Q163" i="2"/>
  <c r="N163" i="2"/>
  <c r="M163" i="2"/>
  <c r="L163" i="2"/>
  <c r="I163" i="2"/>
  <c r="G163" i="2"/>
  <c r="E163" i="2"/>
  <c r="AJ162" i="2"/>
  <c r="AE162" i="2"/>
  <c r="AC162" i="2"/>
  <c r="AB162" i="2"/>
  <c r="AA162" i="2"/>
  <c r="X162" i="2"/>
  <c r="W162" i="2"/>
  <c r="V162" i="2"/>
  <c r="S162" i="2"/>
  <c r="R162" i="2"/>
  <c r="Q162" i="2"/>
  <c r="N162" i="2"/>
  <c r="M162" i="2"/>
  <c r="L162" i="2"/>
  <c r="I162" i="2"/>
  <c r="G162" i="2"/>
  <c r="E162" i="2"/>
  <c r="AJ161" i="2"/>
  <c r="AE161" i="2"/>
  <c r="AC161" i="2"/>
  <c r="AB161" i="2"/>
  <c r="AA161" i="2"/>
  <c r="X161" i="2"/>
  <c r="W161" i="2"/>
  <c r="V161" i="2"/>
  <c r="S161" i="2"/>
  <c r="R161" i="2"/>
  <c r="Q161" i="2"/>
  <c r="N161" i="2"/>
  <c r="M161" i="2"/>
  <c r="L161" i="2"/>
  <c r="I161" i="2"/>
  <c r="G161" i="2"/>
  <c r="E161" i="2"/>
  <c r="AJ160" i="2"/>
  <c r="AE160" i="2"/>
  <c r="AC160" i="2"/>
  <c r="AB160" i="2"/>
  <c r="AA160" i="2"/>
  <c r="X160" i="2"/>
  <c r="W160" i="2"/>
  <c r="V160" i="2"/>
  <c r="S160" i="2"/>
  <c r="R160" i="2"/>
  <c r="Q160" i="2"/>
  <c r="N160" i="2"/>
  <c r="M160" i="2"/>
  <c r="L160" i="2"/>
  <c r="I160" i="2"/>
  <c r="G160" i="2"/>
  <c r="E160" i="2"/>
  <c r="AJ159" i="2"/>
  <c r="AE159" i="2"/>
  <c r="AC159" i="2"/>
  <c r="AB159" i="2"/>
  <c r="AA159" i="2"/>
  <c r="X159" i="2"/>
  <c r="W159" i="2"/>
  <c r="V159" i="2"/>
  <c r="S159" i="2"/>
  <c r="R159" i="2"/>
  <c r="Q159" i="2"/>
  <c r="N159" i="2"/>
  <c r="M159" i="2"/>
  <c r="L159" i="2"/>
  <c r="I159" i="2"/>
  <c r="G159" i="2"/>
  <c r="E159" i="2"/>
  <c r="AJ158" i="2"/>
  <c r="AE158" i="2"/>
  <c r="AC158" i="2"/>
  <c r="AB158" i="2"/>
  <c r="AA158" i="2"/>
  <c r="X158" i="2"/>
  <c r="W158" i="2"/>
  <c r="V158" i="2"/>
  <c r="S158" i="2"/>
  <c r="R158" i="2"/>
  <c r="Q158" i="2"/>
  <c r="N158" i="2"/>
  <c r="M158" i="2"/>
  <c r="L158" i="2"/>
  <c r="I158" i="2"/>
  <c r="G158" i="2"/>
  <c r="E158" i="2"/>
  <c r="AJ157" i="2"/>
  <c r="AE157" i="2"/>
  <c r="AC157" i="2"/>
  <c r="AB157" i="2"/>
  <c r="AA157" i="2"/>
  <c r="X157" i="2"/>
  <c r="W157" i="2"/>
  <c r="V157" i="2"/>
  <c r="S157" i="2"/>
  <c r="R157" i="2"/>
  <c r="Q157" i="2"/>
  <c r="N157" i="2"/>
  <c r="M157" i="2"/>
  <c r="L157" i="2"/>
  <c r="I157" i="2"/>
  <c r="G157" i="2"/>
  <c r="E157" i="2"/>
  <c r="AJ156" i="2"/>
  <c r="AE156" i="2"/>
  <c r="AC156" i="2"/>
  <c r="AB156" i="2"/>
  <c r="AA156" i="2"/>
  <c r="X156" i="2"/>
  <c r="W156" i="2"/>
  <c r="V156" i="2"/>
  <c r="S156" i="2"/>
  <c r="R156" i="2"/>
  <c r="Q156" i="2"/>
  <c r="N156" i="2"/>
  <c r="M156" i="2"/>
  <c r="L156" i="2"/>
  <c r="I156" i="2"/>
  <c r="G156" i="2"/>
  <c r="E156" i="2"/>
  <c r="AJ155" i="2"/>
  <c r="AE155" i="2"/>
  <c r="AC155" i="2"/>
  <c r="AB155" i="2"/>
  <c r="AA155" i="2"/>
  <c r="X155" i="2"/>
  <c r="W155" i="2"/>
  <c r="V155" i="2"/>
  <c r="S155" i="2"/>
  <c r="R155" i="2"/>
  <c r="Q155" i="2"/>
  <c r="N155" i="2"/>
  <c r="M155" i="2"/>
  <c r="L155" i="2"/>
  <c r="I155" i="2"/>
  <c r="G155" i="2"/>
  <c r="E155" i="2"/>
  <c r="AJ154" i="2"/>
  <c r="AE154" i="2"/>
  <c r="AC154" i="2"/>
  <c r="AB154" i="2"/>
  <c r="AA154" i="2"/>
  <c r="X154" i="2"/>
  <c r="W154" i="2"/>
  <c r="V154" i="2"/>
  <c r="S154" i="2"/>
  <c r="R154" i="2"/>
  <c r="Q154" i="2"/>
  <c r="N154" i="2"/>
  <c r="M154" i="2"/>
  <c r="L154" i="2"/>
  <c r="I154" i="2"/>
  <c r="G154" i="2"/>
  <c r="E154" i="2"/>
  <c r="AJ153" i="2"/>
  <c r="AE153" i="2"/>
  <c r="AC153" i="2"/>
  <c r="AB153" i="2"/>
  <c r="AA153" i="2"/>
  <c r="X153" i="2"/>
  <c r="W153" i="2"/>
  <c r="V153" i="2"/>
  <c r="S153" i="2"/>
  <c r="R153" i="2"/>
  <c r="Q153" i="2"/>
  <c r="N153" i="2"/>
  <c r="M153" i="2"/>
  <c r="L153" i="2"/>
  <c r="I153" i="2"/>
  <c r="G153" i="2"/>
  <c r="E153" i="2"/>
  <c r="AJ152" i="2"/>
  <c r="AE152" i="2"/>
  <c r="AC152" i="2"/>
  <c r="AB152" i="2"/>
  <c r="AA152" i="2"/>
  <c r="X152" i="2"/>
  <c r="W152" i="2"/>
  <c r="V152" i="2"/>
  <c r="S152" i="2"/>
  <c r="R152" i="2"/>
  <c r="Q152" i="2"/>
  <c r="N152" i="2"/>
  <c r="M152" i="2"/>
  <c r="L152" i="2"/>
  <c r="I152" i="2"/>
  <c r="G152" i="2"/>
  <c r="E152" i="2"/>
  <c r="AJ151" i="2"/>
  <c r="AE151" i="2"/>
  <c r="AC151" i="2"/>
  <c r="AB151" i="2"/>
  <c r="AA151" i="2"/>
  <c r="X151" i="2"/>
  <c r="W151" i="2"/>
  <c r="V151" i="2"/>
  <c r="S151" i="2"/>
  <c r="R151" i="2"/>
  <c r="Q151" i="2"/>
  <c r="N151" i="2"/>
  <c r="M151" i="2"/>
  <c r="L151" i="2"/>
  <c r="I151" i="2"/>
  <c r="G151" i="2"/>
  <c r="E151" i="2"/>
  <c r="AJ150" i="2"/>
  <c r="AE150" i="2"/>
  <c r="AC150" i="2"/>
  <c r="AB150" i="2"/>
  <c r="AA150" i="2"/>
  <c r="X150" i="2"/>
  <c r="W150" i="2"/>
  <c r="V150" i="2"/>
  <c r="S150" i="2"/>
  <c r="R150" i="2"/>
  <c r="Q150" i="2"/>
  <c r="N150" i="2"/>
  <c r="M150" i="2"/>
  <c r="L150" i="2"/>
  <c r="I150" i="2"/>
  <c r="G150" i="2"/>
  <c r="E150" i="2"/>
  <c r="AJ149" i="2"/>
  <c r="AE149" i="2"/>
  <c r="AC149" i="2"/>
  <c r="AB149" i="2"/>
  <c r="AA149" i="2"/>
  <c r="X149" i="2"/>
  <c r="W149" i="2"/>
  <c r="V149" i="2"/>
  <c r="S149" i="2"/>
  <c r="R149" i="2"/>
  <c r="Q149" i="2"/>
  <c r="N149" i="2"/>
  <c r="M149" i="2"/>
  <c r="L149" i="2"/>
  <c r="I149" i="2"/>
  <c r="G149" i="2"/>
  <c r="E149" i="2"/>
  <c r="AJ148" i="2"/>
  <c r="AE148" i="2"/>
  <c r="AC148" i="2"/>
  <c r="AB148" i="2"/>
  <c r="AA148" i="2"/>
  <c r="X148" i="2"/>
  <c r="W148" i="2"/>
  <c r="V148" i="2"/>
  <c r="S148" i="2"/>
  <c r="R148" i="2"/>
  <c r="Q148" i="2"/>
  <c r="N148" i="2"/>
  <c r="M148" i="2"/>
  <c r="L148" i="2"/>
  <c r="I148" i="2"/>
  <c r="G148" i="2"/>
  <c r="E148" i="2"/>
  <c r="AJ147" i="2"/>
  <c r="AE147" i="2"/>
  <c r="AC147" i="2"/>
  <c r="AB147" i="2"/>
  <c r="AA147" i="2"/>
  <c r="X147" i="2"/>
  <c r="W147" i="2"/>
  <c r="V147" i="2"/>
  <c r="S147" i="2"/>
  <c r="R147" i="2"/>
  <c r="Q147" i="2"/>
  <c r="N147" i="2"/>
  <c r="M147" i="2"/>
  <c r="L147" i="2"/>
  <c r="I147" i="2"/>
  <c r="G147" i="2"/>
  <c r="E147" i="2"/>
  <c r="AJ146" i="2"/>
  <c r="AE146" i="2"/>
  <c r="AC146" i="2"/>
  <c r="AB146" i="2"/>
  <c r="AA146" i="2"/>
  <c r="X146" i="2"/>
  <c r="W146" i="2"/>
  <c r="V146" i="2"/>
  <c r="S146" i="2"/>
  <c r="R146" i="2"/>
  <c r="Q146" i="2"/>
  <c r="N146" i="2"/>
  <c r="M146" i="2"/>
  <c r="L146" i="2"/>
  <c r="I146" i="2"/>
  <c r="G146" i="2"/>
  <c r="E146" i="2"/>
  <c r="AJ145" i="2"/>
  <c r="AE145" i="2"/>
  <c r="AC145" i="2"/>
  <c r="AB145" i="2"/>
  <c r="AA145" i="2"/>
  <c r="X145" i="2"/>
  <c r="W145" i="2"/>
  <c r="V145" i="2"/>
  <c r="S145" i="2"/>
  <c r="R145" i="2"/>
  <c r="Q145" i="2"/>
  <c r="N145" i="2"/>
  <c r="M145" i="2"/>
  <c r="L145" i="2"/>
  <c r="I145" i="2"/>
  <c r="G145" i="2"/>
  <c r="E145" i="2"/>
  <c r="AJ144" i="2"/>
  <c r="AE144" i="2"/>
  <c r="AC144" i="2"/>
  <c r="AB144" i="2"/>
  <c r="AA144" i="2"/>
  <c r="X144" i="2"/>
  <c r="W144" i="2"/>
  <c r="V144" i="2"/>
  <c r="S144" i="2"/>
  <c r="R144" i="2"/>
  <c r="Q144" i="2"/>
  <c r="N144" i="2"/>
  <c r="M144" i="2"/>
  <c r="L144" i="2"/>
  <c r="I144" i="2"/>
  <c r="G144" i="2"/>
  <c r="E144" i="2"/>
  <c r="AJ143" i="2"/>
  <c r="AE143" i="2"/>
  <c r="AC143" i="2"/>
  <c r="AB143" i="2"/>
  <c r="AA143" i="2"/>
  <c r="X143" i="2"/>
  <c r="W143" i="2"/>
  <c r="V143" i="2"/>
  <c r="S143" i="2"/>
  <c r="R143" i="2"/>
  <c r="Q143" i="2"/>
  <c r="N143" i="2"/>
  <c r="M143" i="2"/>
  <c r="L143" i="2"/>
  <c r="I143" i="2"/>
  <c r="G143" i="2"/>
  <c r="E143" i="2"/>
  <c r="AJ142" i="2"/>
  <c r="AE142" i="2"/>
  <c r="AC142" i="2"/>
  <c r="AB142" i="2"/>
  <c r="AA142" i="2"/>
  <c r="X142" i="2"/>
  <c r="W142" i="2"/>
  <c r="V142" i="2"/>
  <c r="S142" i="2"/>
  <c r="R142" i="2"/>
  <c r="Q142" i="2"/>
  <c r="N142" i="2"/>
  <c r="M142" i="2"/>
  <c r="L142" i="2"/>
  <c r="I142" i="2"/>
  <c r="G142" i="2"/>
  <c r="E142" i="2"/>
  <c r="AJ141" i="2"/>
  <c r="AE141" i="2"/>
  <c r="AC141" i="2"/>
  <c r="AB141" i="2"/>
  <c r="AA141" i="2"/>
  <c r="X141" i="2"/>
  <c r="W141" i="2"/>
  <c r="V141" i="2"/>
  <c r="S141" i="2"/>
  <c r="R141" i="2"/>
  <c r="Q141" i="2"/>
  <c r="N141" i="2"/>
  <c r="M141" i="2"/>
  <c r="L141" i="2"/>
  <c r="I141" i="2"/>
  <c r="G141" i="2"/>
  <c r="E141" i="2"/>
  <c r="AJ140" i="2"/>
  <c r="AE140" i="2"/>
  <c r="AC140" i="2"/>
  <c r="AB140" i="2"/>
  <c r="AA140" i="2"/>
  <c r="X140" i="2"/>
  <c r="W140" i="2"/>
  <c r="V140" i="2"/>
  <c r="S140" i="2"/>
  <c r="R140" i="2"/>
  <c r="Q140" i="2"/>
  <c r="N140" i="2"/>
  <c r="M140" i="2"/>
  <c r="L140" i="2"/>
  <c r="I140" i="2"/>
  <c r="G140" i="2"/>
  <c r="E140" i="2"/>
  <c r="AJ139" i="2"/>
  <c r="AE139" i="2"/>
  <c r="AC139" i="2"/>
  <c r="AB139" i="2"/>
  <c r="AA139" i="2"/>
  <c r="X139" i="2"/>
  <c r="W139" i="2"/>
  <c r="V139" i="2"/>
  <c r="S139" i="2"/>
  <c r="R139" i="2"/>
  <c r="Q139" i="2"/>
  <c r="N139" i="2"/>
  <c r="M139" i="2"/>
  <c r="L139" i="2"/>
  <c r="I139" i="2"/>
  <c r="G139" i="2"/>
  <c r="E139" i="2"/>
  <c r="AJ138" i="2"/>
  <c r="AE138" i="2"/>
  <c r="AC138" i="2"/>
  <c r="AB138" i="2"/>
  <c r="AA138" i="2"/>
  <c r="X138" i="2"/>
  <c r="W138" i="2"/>
  <c r="V138" i="2"/>
  <c r="S138" i="2"/>
  <c r="R138" i="2"/>
  <c r="Q138" i="2"/>
  <c r="N138" i="2"/>
  <c r="M138" i="2"/>
  <c r="L138" i="2"/>
  <c r="I138" i="2"/>
  <c r="G138" i="2"/>
  <c r="E138" i="2"/>
  <c r="AJ137" i="2"/>
  <c r="AE137" i="2"/>
  <c r="AC137" i="2"/>
  <c r="AB137" i="2"/>
  <c r="AA137" i="2"/>
  <c r="X137" i="2"/>
  <c r="W137" i="2"/>
  <c r="V137" i="2"/>
  <c r="S137" i="2"/>
  <c r="R137" i="2"/>
  <c r="Q137" i="2"/>
  <c r="N137" i="2"/>
  <c r="M137" i="2"/>
  <c r="L137" i="2"/>
  <c r="I137" i="2"/>
  <c r="G137" i="2"/>
  <c r="E137" i="2"/>
  <c r="AJ136" i="2"/>
  <c r="AE136" i="2"/>
  <c r="AC136" i="2"/>
  <c r="AB136" i="2"/>
  <c r="AA136" i="2"/>
  <c r="X136" i="2"/>
  <c r="W136" i="2"/>
  <c r="V136" i="2"/>
  <c r="S136" i="2"/>
  <c r="R136" i="2"/>
  <c r="Q136" i="2"/>
  <c r="N136" i="2"/>
  <c r="M136" i="2"/>
  <c r="L136" i="2"/>
  <c r="I136" i="2"/>
  <c r="G136" i="2"/>
  <c r="E136" i="2"/>
  <c r="AJ135" i="2"/>
  <c r="AE135" i="2"/>
  <c r="AC135" i="2"/>
  <c r="AB135" i="2"/>
  <c r="AA135" i="2"/>
  <c r="X135" i="2"/>
  <c r="W135" i="2"/>
  <c r="V135" i="2"/>
  <c r="S135" i="2"/>
  <c r="R135" i="2"/>
  <c r="Q135" i="2"/>
  <c r="N135" i="2"/>
  <c r="M135" i="2"/>
  <c r="L135" i="2"/>
  <c r="I135" i="2"/>
  <c r="G135" i="2"/>
  <c r="E135" i="2"/>
  <c r="AJ134" i="2"/>
  <c r="AE134" i="2"/>
  <c r="AC134" i="2"/>
  <c r="AB134" i="2"/>
  <c r="AA134" i="2"/>
  <c r="X134" i="2"/>
  <c r="W134" i="2"/>
  <c r="V134" i="2"/>
  <c r="S134" i="2"/>
  <c r="R134" i="2"/>
  <c r="Q134" i="2"/>
  <c r="N134" i="2"/>
  <c r="M134" i="2"/>
  <c r="L134" i="2"/>
  <c r="I134" i="2"/>
  <c r="G134" i="2"/>
  <c r="E134" i="2"/>
  <c r="AJ133" i="2"/>
  <c r="AE133" i="2"/>
  <c r="AC133" i="2"/>
  <c r="AB133" i="2"/>
  <c r="AA133" i="2"/>
  <c r="X133" i="2"/>
  <c r="W133" i="2"/>
  <c r="V133" i="2"/>
  <c r="S133" i="2"/>
  <c r="R133" i="2"/>
  <c r="Q133" i="2"/>
  <c r="N133" i="2"/>
  <c r="M133" i="2"/>
  <c r="L133" i="2"/>
  <c r="I133" i="2"/>
  <c r="G133" i="2"/>
  <c r="E133" i="2"/>
  <c r="AJ132" i="2"/>
  <c r="AE132" i="2"/>
  <c r="AC132" i="2"/>
  <c r="AB132" i="2"/>
  <c r="AA132" i="2"/>
  <c r="X132" i="2"/>
  <c r="W132" i="2"/>
  <c r="V132" i="2"/>
  <c r="S132" i="2"/>
  <c r="R132" i="2"/>
  <c r="Q132" i="2"/>
  <c r="N132" i="2"/>
  <c r="M132" i="2"/>
  <c r="L132" i="2"/>
  <c r="I132" i="2"/>
  <c r="G132" i="2"/>
  <c r="E132" i="2"/>
  <c r="AJ131" i="2"/>
  <c r="AE131" i="2"/>
  <c r="AC131" i="2"/>
  <c r="AB131" i="2"/>
  <c r="AA131" i="2"/>
  <c r="X131" i="2"/>
  <c r="W131" i="2"/>
  <c r="V131" i="2"/>
  <c r="S131" i="2"/>
  <c r="R131" i="2"/>
  <c r="Q131" i="2"/>
  <c r="N131" i="2"/>
  <c r="M131" i="2"/>
  <c r="L131" i="2"/>
  <c r="I131" i="2"/>
  <c r="G131" i="2"/>
  <c r="E131" i="2"/>
  <c r="AJ130" i="2"/>
  <c r="AE130" i="2"/>
  <c r="AC130" i="2"/>
  <c r="AB130" i="2"/>
  <c r="AA130" i="2"/>
  <c r="X130" i="2"/>
  <c r="W130" i="2"/>
  <c r="V130" i="2"/>
  <c r="S130" i="2"/>
  <c r="R130" i="2"/>
  <c r="Q130" i="2"/>
  <c r="N130" i="2"/>
  <c r="M130" i="2"/>
  <c r="L130" i="2"/>
  <c r="I130" i="2"/>
  <c r="G130" i="2"/>
  <c r="E130" i="2"/>
  <c r="AJ129" i="2"/>
  <c r="AE129" i="2"/>
  <c r="AC129" i="2"/>
  <c r="AB129" i="2"/>
  <c r="AA129" i="2"/>
  <c r="X129" i="2"/>
  <c r="W129" i="2"/>
  <c r="V129" i="2"/>
  <c r="S129" i="2"/>
  <c r="R129" i="2"/>
  <c r="Q129" i="2"/>
  <c r="N129" i="2"/>
  <c r="M129" i="2"/>
  <c r="L129" i="2"/>
  <c r="I129" i="2"/>
  <c r="G129" i="2"/>
  <c r="E129" i="2"/>
  <c r="AJ128" i="2"/>
  <c r="AE128" i="2"/>
  <c r="AC128" i="2"/>
  <c r="AB128" i="2"/>
  <c r="AA128" i="2"/>
  <c r="X128" i="2"/>
  <c r="W128" i="2"/>
  <c r="V128" i="2"/>
  <c r="S128" i="2"/>
  <c r="R128" i="2"/>
  <c r="Q128" i="2"/>
  <c r="N128" i="2"/>
  <c r="M128" i="2"/>
  <c r="L128" i="2"/>
  <c r="I128" i="2"/>
  <c r="G128" i="2"/>
  <c r="E128" i="2"/>
  <c r="AJ127" i="2"/>
  <c r="AE127" i="2"/>
  <c r="AC127" i="2"/>
  <c r="AB127" i="2"/>
  <c r="AA127" i="2"/>
  <c r="X127" i="2"/>
  <c r="W127" i="2"/>
  <c r="V127" i="2"/>
  <c r="S127" i="2"/>
  <c r="R127" i="2"/>
  <c r="Q127" i="2"/>
  <c r="N127" i="2"/>
  <c r="M127" i="2"/>
  <c r="L127" i="2"/>
  <c r="I127" i="2"/>
  <c r="G127" i="2"/>
  <c r="E127" i="2"/>
  <c r="AJ126" i="2"/>
  <c r="AE126" i="2"/>
  <c r="AC126" i="2"/>
  <c r="AB126" i="2"/>
  <c r="AA126" i="2"/>
  <c r="X126" i="2"/>
  <c r="W126" i="2"/>
  <c r="V126" i="2"/>
  <c r="S126" i="2"/>
  <c r="R126" i="2"/>
  <c r="Q126" i="2"/>
  <c r="N126" i="2"/>
  <c r="M126" i="2"/>
  <c r="L126" i="2"/>
  <c r="I126" i="2"/>
  <c r="G126" i="2"/>
  <c r="E126" i="2"/>
  <c r="AJ125" i="2"/>
  <c r="AE125" i="2"/>
  <c r="AC125" i="2"/>
  <c r="AB125" i="2"/>
  <c r="AA125" i="2"/>
  <c r="X125" i="2"/>
  <c r="W125" i="2"/>
  <c r="V125" i="2"/>
  <c r="S125" i="2"/>
  <c r="R125" i="2"/>
  <c r="Q125" i="2"/>
  <c r="N125" i="2"/>
  <c r="M125" i="2"/>
  <c r="L125" i="2"/>
  <c r="I125" i="2"/>
  <c r="G125" i="2"/>
  <c r="E125" i="2"/>
  <c r="AJ124" i="2"/>
  <c r="AE124" i="2"/>
  <c r="AC124" i="2"/>
  <c r="AB124" i="2"/>
  <c r="AA124" i="2"/>
  <c r="X124" i="2"/>
  <c r="W124" i="2"/>
  <c r="V124" i="2"/>
  <c r="S124" i="2"/>
  <c r="R124" i="2"/>
  <c r="Q124" i="2"/>
  <c r="N124" i="2"/>
  <c r="M124" i="2"/>
  <c r="L124" i="2"/>
  <c r="I124" i="2"/>
  <c r="G124" i="2"/>
  <c r="E124" i="2"/>
  <c r="AJ123" i="2"/>
  <c r="AE123" i="2"/>
  <c r="AC123" i="2"/>
  <c r="AB123" i="2"/>
  <c r="AA123" i="2"/>
  <c r="X123" i="2"/>
  <c r="W123" i="2"/>
  <c r="V123" i="2"/>
  <c r="S123" i="2"/>
  <c r="R123" i="2"/>
  <c r="Q123" i="2"/>
  <c r="N123" i="2"/>
  <c r="M123" i="2"/>
  <c r="L123" i="2"/>
  <c r="I123" i="2"/>
  <c r="G123" i="2"/>
  <c r="E123" i="2"/>
  <c r="AJ122" i="2"/>
  <c r="AE122" i="2"/>
  <c r="AC122" i="2"/>
  <c r="AB122" i="2"/>
  <c r="AA122" i="2"/>
  <c r="X122" i="2"/>
  <c r="W122" i="2"/>
  <c r="V122" i="2"/>
  <c r="S122" i="2"/>
  <c r="R122" i="2"/>
  <c r="Q122" i="2"/>
  <c r="N122" i="2"/>
  <c r="M122" i="2"/>
  <c r="L122" i="2"/>
  <c r="I122" i="2"/>
  <c r="G122" i="2"/>
  <c r="E122" i="2"/>
  <c r="AJ121" i="2"/>
  <c r="AE121" i="2"/>
  <c r="AC121" i="2"/>
  <c r="AB121" i="2"/>
  <c r="AA121" i="2"/>
  <c r="X121" i="2"/>
  <c r="W121" i="2"/>
  <c r="V121" i="2"/>
  <c r="S121" i="2"/>
  <c r="R121" i="2"/>
  <c r="Q121" i="2"/>
  <c r="N121" i="2"/>
  <c r="M121" i="2"/>
  <c r="L121" i="2"/>
  <c r="I121" i="2"/>
  <c r="G121" i="2"/>
  <c r="E121" i="2"/>
  <c r="AJ120" i="2"/>
  <c r="AE120" i="2"/>
  <c r="AC120" i="2"/>
  <c r="AB120" i="2"/>
  <c r="AA120" i="2"/>
  <c r="X120" i="2"/>
  <c r="W120" i="2"/>
  <c r="V120" i="2"/>
  <c r="S120" i="2"/>
  <c r="R120" i="2"/>
  <c r="Q120" i="2"/>
  <c r="N120" i="2"/>
  <c r="M120" i="2"/>
  <c r="L120" i="2"/>
  <c r="I120" i="2"/>
  <c r="G120" i="2"/>
  <c r="E120" i="2"/>
  <c r="AJ119" i="2"/>
  <c r="AE119" i="2"/>
  <c r="AC119" i="2"/>
  <c r="AB119" i="2"/>
  <c r="AA119" i="2"/>
  <c r="X119" i="2"/>
  <c r="W119" i="2"/>
  <c r="V119" i="2"/>
  <c r="S119" i="2"/>
  <c r="R119" i="2"/>
  <c r="Q119" i="2"/>
  <c r="N119" i="2"/>
  <c r="M119" i="2"/>
  <c r="L119" i="2"/>
  <c r="I119" i="2"/>
  <c r="G119" i="2"/>
  <c r="E119" i="2"/>
  <c r="AJ118" i="2"/>
  <c r="AE118" i="2"/>
  <c r="AC118" i="2"/>
  <c r="AB118" i="2"/>
  <c r="AA118" i="2"/>
  <c r="X118" i="2"/>
  <c r="W118" i="2"/>
  <c r="V118" i="2"/>
  <c r="S118" i="2"/>
  <c r="R118" i="2"/>
  <c r="Q118" i="2"/>
  <c r="N118" i="2"/>
  <c r="M118" i="2"/>
  <c r="L118" i="2"/>
  <c r="I118" i="2"/>
  <c r="G118" i="2"/>
  <c r="E118" i="2"/>
  <c r="AJ117" i="2"/>
  <c r="AE117" i="2"/>
  <c r="AC117" i="2"/>
  <c r="AB117" i="2"/>
  <c r="AA117" i="2"/>
  <c r="X117" i="2"/>
  <c r="W117" i="2"/>
  <c r="V117" i="2"/>
  <c r="S117" i="2"/>
  <c r="R117" i="2"/>
  <c r="Q117" i="2"/>
  <c r="N117" i="2"/>
  <c r="M117" i="2"/>
  <c r="L117" i="2"/>
  <c r="I117" i="2"/>
  <c r="G117" i="2"/>
  <c r="E117" i="2"/>
  <c r="AJ116" i="2"/>
  <c r="AE116" i="2"/>
  <c r="AC116" i="2"/>
  <c r="AB116" i="2"/>
  <c r="AA116" i="2"/>
  <c r="X116" i="2"/>
  <c r="W116" i="2"/>
  <c r="V116" i="2"/>
  <c r="S116" i="2"/>
  <c r="R116" i="2"/>
  <c r="Q116" i="2"/>
  <c r="N116" i="2"/>
  <c r="M116" i="2"/>
  <c r="L116" i="2"/>
  <c r="I116" i="2"/>
  <c r="G116" i="2"/>
  <c r="E116" i="2"/>
  <c r="AJ115" i="2"/>
  <c r="AE115" i="2"/>
  <c r="AC115" i="2"/>
  <c r="AB115" i="2"/>
  <c r="AA115" i="2"/>
  <c r="X115" i="2"/>
  <c r="W115" i="2"/>
  <c r="V115" i="2"/>
  <c r="S115" i="2"/>
  <c r="R115" i="2"/>
  <c r="Q115" i="2"/>
  <c r="N115" i="2"/>
  <c r="M115" i="2"/>
  <c r="L115" i="2"/>
  <c r="I115" i="2"/>
  <c r="G115" i="2"/>
  <c r="E115" i="2"/>
  <c r="AJ114" i="2"/>
  <c r="AE114" i="2"/>
  <c r="AC114" i="2"/>
  <c r="AB114" i="2"/>
  <c r="AA114" i="2"/>
  <c r="X114" i="2"/>
  <c r="W114" i="2"/>
  <c r="V114" i="2"/>
  <c r="S114" i="2"/>
  <c r="R114" i="2"/>
  <c r="Q114" i="2"/>
  <c r="N114" i="2"/>
  <c r="M114" i="2"/>
  <c r="L114" i="2"/>
  <c r="I114" i="2"/>
  <c r="G114" i="2"/>
  <c r="E114" i="2"/>
  <c r="AJ113" i="2"/>
  <c r="AE113" i="2"/>
  <c r="AC113" i="2"/>
  <c r="AB113" i="2"/>
  <c r="AA113" i="2"/>
  <c r="X113" i="2"/>
  <c r="W113" i="2"/>
  <c r="V113" i="2"/>
  <c r="S113" i="2"/>
  <c r="R113" i="2"/>
  <c r="Q113" i="2"/>
  <c r="N113" i="2"/>
  <c r="M113" i="2"/>
  <c r="L113" i="2"/>
  <c r="I113" i="2"/>
  <c r="G113" i="2"/>
  <c r="E113" i="2"/>
  <c r="AJ112" i="2"/>
  <c r="AE112" i="2"/>
  <c r="AC112" i="2"/>
  <c r="AB112" i="2"/>
  <c r="AA112" i="2"/>
  <c r="X112" i="2"/>
  <c r="W112" i="2"/>
  <c r="V112" i="2"/>
  <c r="S112" i="2"/>
  <c r="R112" i="2"/>
  <c r="Q112" i="2"/>
  <c r="N112" i="2"/>
  <c r="M112" i="2"/>
  <c r="L112" i="2"/>
  <c r="I112" i="2"/>
  <c r="G112" i="2"/>
  <c r="E112" i="2"/>
  <c r="AJ111" i="2"/>
  <c r="AE111" i="2"/>
  <c r="AC111" i="2"/>
  <c r="AB111" i="2"/>
  <c r="AA111" i="2"/>
  <c r="X111" i="2"/>
  <c r="W111" i="2"/>
  <c r="V111" i="2"/>
  <c r="S111" i="2"/>
  <c r="R111" i="2"/>
  <c r="Q111" i="2"/>
  <c r="N111" i="2"/>
  <c r="M111" i="2"/>
  <c r="L111" i="2"/>
  <c r="I111" i="2"/>
  <c r="G111" i="2"/>
  <c r="E111" i="2"/>
  <c r="AJ110" i="2"/>
  <c r="AE110" i="2"/>
  <c r="AC110" i="2"/>
  <c r="AB110" i="2"/>
  <c r="AA110" i="2"/>
  <c r="X110" i="2"/>
  <c r="W110" i="2"/>
  <c r="V110" i="2"/>
  <c r="S110" i="2"/>
  <c r="R110" i="2"/>
  <c r="Q110" i="2"/>
  <c r="N110" i="2"/>
  <c r="M110" i="2"/>
  <c r="L110" i="2"/>
  <c r="I110" i="2"/>
  <c r="G110" i="2"/>
  <c r="E110" i="2"/>
  <c r="AJ109" i="2"/>
  <c r="AE109" i="2"/>
  <c r="AC109" i="2"/>
  <c r="AB109" i="2"/>
  <c r="AA109" i="2"/>
  <c r="X109" i="2"/>
  <c r="W109" i="2"/>
  <c r="V109" i="2"/>
  <c r="S109" i="2"/>
  <c r="R109" i="2"/>
  <c r="Q109" i="2"/>
  <c r="N109" i="2"/>
  <c r="M109" i="2"/>
  <c r="L109" i="2"/>
  <c r="I109" i="2"/>
  <c r="G109" i="2"/>
  <c r="E109" i="2"/>
  <c r="AJ108" i="2"/>
  <c r="AE108" i="2"/>
  <c r="AC108" i="2"/>
  <c r="AB108" i="2"/>
  <c r="AA108" i="2"/>
  <c r="X108" i="2"/>
  <c r="W108" i="2"/>
  <c r="V108" i="2"/>
  <c r="S108" i="2"/>
  <c r="R108" i="2"/>
  <c r="Q108" i="2"/>
  <c r="N108" i="2"/>
  <c r="M108" i="2"/>
  <c r="L108" i="2"/>
  <c r="I108" i="2"/>
  <c r="G108" i="2"/>
  <c r="E108" i="2"/>
  <c r="AJ107" i="2"/>
  <c r="AE107" i="2"/>
  <c r="AC107" i="2"/>
  <c r="AB107" i="2"/>
  <c r="AA107" i="2"/>
  <c r="X107" i="2"/>
  <c r="W107" i="2"/>
  <c r="V107" i="2"/>
  <c r="S107" i="2"/>
  <c r="R107" i="2"/>
  <c r="Q107" i="2"/>
  <c r="N107" i="2"/>
  <c r="M107" i="2"/>
  <c r="L107" i="2"/>
  <c r="I107" i="2"/>
  <c r="G107" i="2"/>
  <c r="E107" i="2"/>
  <c r="AJ106" i="2"/>
  <c r="AE106" i="2"/>
  <c r="AC106" i="2"/>
  <c r="AB106" i="2"/>
  <c r="AA106" i="2"/>
  <c r="X106" i="2"/>
  <c r="W106" i="2"/>
  <c r="V106" i="2"/>
  <c r="S106" i="2"/>
  <c r="R106" i="2"/>
  <c r="Q106" i="2"/>
  <c r="N106" i="2"/>
  <c r="M106" i="2"/>
  <c r="L106" i="2"/>
  <c r="I106" i="2"/>
  <c r="G106" i="2"/>
  <c r="E106" i="2"/>
  <c r="AJ105" i="2"/>
  <c r="AE105" i="2"/>
  <c r="AC105" i="2"/>
  <c r="AB105" i="2"/>
  <c r="AA105" i="2"/>
  <c r="X105" i="2"/>
  <c r="W105" i="2"/>
  <c r="V105" i="2"/>
  <c r="S105" i="2"/>
  <c r="R105" i="2"/>
  <c r="Q105" i="2"/>
  <c r="N105" i="2"/>
  <c r="M105" i="2"/>
  <c r="L105" i="2"/>
  <c r="I105" i="2"/>
  <c r="G105" i="2"/>
  <c r="E105" i="2"/>
  <c r="AJ104" i="2"/>
  <c r="AE104" i="2"/>
  <c r="AC104" i="2"/>
  <c r="AB104" i="2"/>
  <c r="AA104" i="2"/>
  <c r="X104" i="2"/>
  <c r="W104" i="2"/>
  <c r="V104" i="2"/>
  <c r="S104" i="2"/>
  <c r="R104" i="2"/>
  <c r="Q104" i="2"/>
  <c r="N104" i="2"/>
  <c r="M104" i="2"/>
  <c r="L104" i="2"/>
  <c r="I104" i="2"/>
  <c r="G104" i="2"/>
  <c r="E104" i="2"/>
  <c r="AJ103" i="2"/>
  <c r="AE103" i="2"/>
  <c r="AC103" i="2"/>
  <c r="AB103" i="2"/>
  <c r="AA103" i="2"/>
  <c r="X103" i="2"/>
  <c r="W103" i="2"/>
  <c r="V103" i="2"/>
  <c r="S103" i="2"/>
  <c r="R103" i="2"/>
  <c r="Q103" i="2"/>
  <c r="N103" i="2"/>
  <c r="M103" i="2"/>
  <c r="L103" i="2"/>
  <c r="I103" i="2"/>
  <c r="G103" i="2"/>
  <c r="E103" i="2"/>
  <c r="AJ102" i="2"/>
  <c r="AE102" i="2"/>
  <c r="AC102" i="2"/>
  <c r="AB102" i="2"/>
  <c r="AA102" i="2"/>
  <c r="X102" i="2"/>
  <c r="W102" i="2"/>
  <c r="V102" i="2"/>
  <c r="S102" i="2"/>
  <c r="R102" i="2"/>
  <c r="Q102" i="2"/>
  <c r="N102" i="2"/>
  <c r="M102" i="2"/>
  <c r="L102" i="2"/>
  <c r="I102" i="2"/>
  <c r="G102" i="2"/>
  <c r="E102" i="2"/>
  <c r="AJ101" i="2"/>
  <c r="AE101" i="2"/>
  <c r="AC101" i="2"/>
  <c r="AB101" i="2"/>
  <c r="AA101" i="2"/>
  <c r="X101" i="2"/>
  <c r="W101" i="2"/>
  <c r="V101" i="2"/>
  <c r="S101" i="2"/>
  <c r="R101" i="2"/>
  <c r="Q101" i="2"/>
  <c r="N101" i="2"/>
  <c r="M101" i="2"/>
  <c r="L101" i="2"/>
  <c r="I101" i="2"/>
  <c r="G101" i="2"/>
  <c r="E101" i="2"/>
  <c r="AJ100" i="2"/>
  <c r="AE100" i="2"/>
  <c r="AC100" i="2"/>
  <c r="AB100" i="2"/>
  <c r="AA100" i="2"/>
  <c r="X100" i="2"/>
  <c r="W100" i="2"/>
  <c r="V100" i="2"/>
  <c r="S100" i="2"/>
  <c r="R100" i="2"/>
  <c r="Q100" i="2"/>
  <c r="N100" i="2"/>
  <c r="M100" i="2"/>
  <c r="L100" i="2"/>
  <c r="I100" i="2"/>
  <c r="G100" i="2"/>
  <c r="E100" i="2"/>
  <c r="AJ99" i="2"/>
  <c r="AE99" i="2"/>
  <c r="AC99" i="2"/>
  <c r="AB99" i="2"/>
  <c r="AA99" i="2"/>
  <c r="X99" i="2"/>
  <c r="W99" i="2"/>
  <c r="V99" i="2"/>
  <c r="S99" i="2"/>
  <c r="R99" i="2"/>
  <c r="Q99" i="2"/>
  <c r="N99" i="2"/>
  <c r="M99" i="2"/>
  <c r="L99" i="2"/>
  <c r="I99" i="2"/>
  <c r="G99" i="2"/>
  <c r="E99" i="2"/>
  <c r="AJ98" i="2"/>
  <c r="AE98" i="2"/>
  <c r="AC98" i="2"/>
  <c r="AB98" i="2"/>
  <c r="AA98" i="2"/>
  <c r="X98" i="2"/>
  <c r="W98" i="2"/>
  <c r="V98" i="2"/>
  <c r="S98" i="2"/>
  <c r="R98" i="2"/>
  <c r="Q98" i="2"/>
  <c r="N98" i="2"/>
  <c r="M98" i="2"/>
  <c r="L98" i="2"/>
  <c r="I98" i="2"/>
  <c r="G98" i="2"/>
  <c r="E98" i="2"/>
  <c r="AJ97" i="2"/>
  <c r="AE97" i="2"/>
  <c r="AC97" i="2"/>
  <c r="AB97" i="2"/>
  <c r="AA97" i="2"/>
  <c r="X97" i="2"/>
  <c r="W97" i="2"/>
  <c r="V97" i="2"/>
  <c r="S97" i="2"/>
  <c r="R97" i="2"/>
  <c r="Q97" i="2"/>
  <c r="N97" i="2"/>
  <c r="M97" i="2"/>
  <c r="L97" i="2"/>
  <c r="I97" i="2"/>
  <c r="G97" i="2"/>
  <c r="E97" i="2"/>
  <c r="AJ96" i="2"/>
  <c r="AE96" i="2"/>
  <c r="AC96" i="2"/>
  <c r="AB96" i="2"/>
  <c r="AA96" i="2"/>
  <c r="X96" i="2"/>
  <c r="W96" i="2"/>
  <c r="V96" i="2"/>
  <c r="S96" i="2"/>
  <c r="R96" i="2"/>
  <c r="Q96" i="2"/>
  <c r="N96" i="2"/>
  <c r="M96" i="2"/>
  <c r="L96" i="2"/>
  <c r="I96" i="2"/>
  <c r="G96" i="2"/>
  <c r="E96" i="2"/>
  <c r="AJ95" i="2"/>
  <c r="AE95" i="2"/>
  <c r="AC95" i="2"/>
  <c r="AB95" i="2"/>
  <c r="AA95" i="2"/>
  <c r="X95" i="2"/>
  <c r="W95" i="2"/>
  <c r="V95" i="2"/>
  <c r="S95" i="2"/>
  <c r="R95" i="2"/>
  <c r="Q95" i="2"/>
  <c r="N95" i="2"/>
  <c r="M95" i="2"/>
  <c r="L95" i="2"/>
  <c r="I95" i="2"/>
  <c r="G95" i="2"/>
  <c r="E95" i="2"/>
  <c r="AJ94" i="2"/>
  <c r="AE94" i="2"/>
  <c r="AC94" i="2"/>
  <c r="AB94" i="2"/>
  <c r="AA94" i="2"/>
  <c r="X94" i="2"/>
  <c r="W94" i="2"/>
  <c r="V94" i="2"/>
  <c r="S94" i="2"/>
  <c r="R94" i="2"/>
  <c r="Q94" i="2"/>
  <c r="N94" i="2"/>
  <c r="M94" i="2"/>
  <c r="L94" i="2"/>
  <c r="I94" i="2"/>
  <c r="G94" i="2"/>
  <c r="E94" i="2"/>
  <c r="AJ93" i="2"/>
  <c r="AE93" i="2"/>
  <c r="AC93" i="2"/>
  <c r="AB93" i="2"/>
  <c r="AA93" i="2"/>
  <c r="X93" i="2"/>
  <c r="W93" i="2"/>
  <c r="V93" i="2"/>
  <c r="S93" i="2"/>
  <c r="R93" i="2"/>
  <c r="Q93" i="2"/>
  <c r="N93" i="2"/>
  <c r="M93" i="2"/>
  <c r="L93" i="2"/>
  <c r="I93" i="2"/>
  <c r="G93" i="2"/>
  <c r="E93" i="2"/>
  <c r="AJ92" i="2"/>
  <c r="AE92" i="2"/>
  <c r="AC92" i="2"/>
  <c r="AB92" i="2"/>
  <c r="AA92" i="2"/>
  <c r="X92" i="2"/>
  <c r="W92" i="2"/>
  <c r="V92" i="2"/>
  <c r="S92" i="2"/>
  <c r="R92" i="2"/>
  <c r="Q92" i="2"/>
  <c r="N92" i="2"/>
  <c r="M92" i="2"/>
  <c r="L92" i="2"/>
  <c r="I92" i="2"/>
  <c r="G92" i="2"/>
  <c r="E92" i="2"/>
  <c r="AJ91" i="2"/>
  <c r="AE91" i="2"/>
  <c r="AC91" i="2"/>
  <c r="AB91" i="2"/>
  <c r="AA91" i="2"/>
  <c r="X91" i="2"/>
  <c r="W91" i="2"/>
  <c r="V91" i="2"/>
  <c r="S91" i="2"/>
  <c r="R91" i="2"/>
  <c r="Q91" i="2"/>
  <c r="N91" i="2"/>
  <c r="M91" i="2"/>
  <c r="L91" i="2"/>
  <c r="I91" i="2"/>
  <c r="G91" i="2"/>
  <c r="E91" i="2"/>
  <c r="AJ90" i="2"/>
  <c r="AE90" i="2"/>
  <c r="AC90" i="2"/>
  <c r="AB90" i="2"/>
  <c r="AA90" i="2"/>
  <c r="X90" i="2"/>
  <c r="W90" i="2"/>
  <c r="V90" i="2"/>
  <c r="S90" i="2"/>
  <c r="R90" i="2"/>
  <c r="Q90" i="2"/>
  <c r="N90" i="2"/>
  <c r="M90" i="2"/>
  <c r="L90" i="2"/>
  <c r="I90" i="2"/>
  <c r="G90" i="2"/>
  <c r="E90" i="2"/>
  <c r="AJ89" i="2"/>
  <c r="AE89" i="2"/>
  <c r="AC89" i="2"/>
  <c r="AB89" i="2"/>
  <c r="AA89" i="2"/>
  <c r="X89" i="2"/>
  <c r="W89" i="2"/>
  <c r="V89" i="2"/>
  <c r="S89" i="2"/>
  <c r="R89" i="2"/>
  <c r="Q89" i="2"/>
  <c r="N89" i="2"/>
  <c r="M89" i="2"/>
  <c r="L89" i="2"/>
  <c r="I89" i="2"/>
  <c r="G89" i="2"/>
  <c r="E89" i="2"/>
  <c r="AJ88" i="2"/>
  <c r="AE88" i="2"/>
  <c r="AC88" i="2"/>
  <c r="AB88" i="2"/>
  <c r="AA88" i="2"/>
  <c r="X88" i="2"/>
  <c r="W88" i="2"/>
  <c r="V88" i="2"/>
  <c r="S88" i="2"/>
  <c r="R88" i="2"/>
  <c r="Q88" i="2"/>
  <c r="N88" i="2"/>
  <c r="M88" i="2"/>
  <c r="L88" i="2"/>
  <c r="I88" i="2"/>
  <c r="G88" i="2"/>
  <c r="E88" i="2"/>
  <c r="AJ87" i="2"/>
  <c r="AE87" i="2"/>
  <c r="AC87" i="2"/>
  <c r="AB87" i="2"/>
  <c r="AA87" i="2"/>
  <c r="X87" i="2"/>
  <c r="W87" i="2"/>
  <c r="V87" i="2"/>
  <c r="S87" i="2"/>
  <c r="R87" i="2"/>
  <c r="Q87" i="2"/>
  <c r="N87" i="2"/>
  <c r="M87" i="2"/>
  <c r="L87" i="2"/>
  <c r="I87" i="2"/>
  <c r="G87" i="2"/>
  <c r="E87" i="2"/>
  <c r="AJ86" i="2"/>
  <c r="AE86" i="2"/>
  <c r="AC86" i="2"/>
  <c r="AB86" i="2"/>
  <c r="AA86" i="2"/>
  <c r="X86" i="2"/>
  <c r="W86" i="2"/>
  <c r="V86" i="2"/>
  <c r="S86" i="2"/>
  <c r="R86" i="2"/>
  <c r="Q86" i="2"/>
  <c r="N86" i="2"/>
  <c r="M86" i="2"/>
  <c r="L86" i="2"/>
  <c r="I86" i="2"/>
  <c r="G86" i="2"/>
  <c r="E86" i="2"/>
  <c r="AJ85" i="2"/>
  <c r="AE85" i="2"/>
  <c r="AC85" i="2"/>
  <c r="AB85" i="2"/>
  <c r="AA85" i="2"/>
  <c r="X85" i="2"/>
  <c r="W85" i="2"/>
  <c r="V85" i="2"/>
  <c r="S85" i="2"/>
  <c r="R85" i="2"/>
  <c r="Q85" i="2"/>
  <c r="N85" i="2"/>
  <c r="M85" i="2"/>
  <c r="L85" i="2"/>
  <c r="I85" i="2"/>
  <c r="G85" i="2"/>
  <c r="E85" i="2"/>
  <c r="AJ84" i="2"/>
  <c r="AE84" i="2"/>
  <c r="AC84" i="2"/>
  <c r="AB84" i="2"/>
  <c r="AA84" i="2"/>
  <c r="X84" i="2"/>
  <c r="W84" i="2"/>
  <c r="V84" i="2"/>
  <c r="S84" i="2"/>
  <c r="R84" i="2"/>
  <c r="Q84" i="2"/>
  <c r="N84" i="2"/>
  <c r="M84" i="2"/>
  <c r="L84" i="2"/>
  <c r="I84" i="2"/>
  <c r="G84" i="2"/>
  <c r="E84" i="2"/>
  <c r="AJ83" i="2"/>
  <c r="AE83" i="2"/>
  <c r="AC83" i="2"/>
  <c r="AB83" i="2"/>
  <c r="AA83" i="2"/>
  <c r="X83" i="2"/>
  <c r="W83" i="2"/>
  <c r="V83" i="2"/>
  <c r="S83" i="2"/>
  <c r="R83" i="2"/>
  <c r="Q83" i="2"/>
  <c r="N83" i="2"/>
  <c r="M83" i="2"/>
  <c r="L83" i="2"/>
  <c r="I83" i="2"/>
  <c r="G83" i="2"/>
  <c r="E83" i="2"/>
  <c r="AJ82" i="2"/>
  <c r="AE82" i="2"/>
  <c r="AC82" i="2"/>
  <c r="AB82" i="2"/>
  <c r="AA82" i="2"/>
  <c r="X82" i="2"/>
  <c r="W82" i="2"/>
  <c r="V82" i="2"/>
  <c r="S82" i="2"/>
  <c r="R82" i="2"/>
  <c r="Q82" i="2"/>
  <c r="N82" i="2"/>
  <c r="M82" i="2"/>
  <c r="L82" i="2"/>
  <c r="I82" i="2"/>
  <c r="G82" i="2"/>
  <c r="E82" i="2"/>
  <c r="AJ81" i="2"/>
  <c r="AE81" i="2"/>
  <c r="AC81" i="2"/>
  <c r="AB81" i="2"/>
  <c r="AA81" i="2"/>
  <c r="X81" i="2"/>
  <c r="W81" i="2"/>
  <c r="V81" i="2"/>
  <c r="S81" i="2"/>
  <c r="R81" i="2"/>
  <c r="Q81" i="2"/>
  <c r="N81" i="2"/>
  <c r="M81" i="2"/>
  <c r="L81" i="2"/>
  <c r="I81" i="2"/>
  <c r="G81" i="2"/>
  <c r="E81" i="2"/>
  <c r="AJ80" i="2"/>
  <c r="AE80" i="2"/>
  <c r="AC80" i="2"/>
  <c r="AB80" i="2"/>
  <c r="AA80" i="2"/>
  <c r="X80" i="2"/>
  <c r="W80" i="2"/>
  <c r="V80" i="2"/>
  <c r="S80" i="2"/>
  <c r="R80" i="2"/>
  <c r="Q80" i="2"/>
  <c r="N80" i="2"/>
  <c r="M80" i="2"/>
  <c r="L80" i="2"/>
  <c r="I80" i="2"/>
  <c r="G80" i="2"/>
  <c r="E80" i="2"/>
  <c r="AJ79" i="2"/>
  <c r="AE79" i="2"/>
  <c r="AC79" i="2"/>
  <c r="AB79" i="2"/>
  <c r="AA79" i="2"/>
  <c r="X79" i="2"/>
  <c r="W79" i="2"/>
  <c r="V79" i="2"/>
  <c r="S79" i="2"/>
  <c r="R79" i="2"/>
  <c r="Q79" i="2"/>
  <c r="N79" i="2"/>
  <c r="M79" i="2"/>
  <c r="L79" i="2"/>
  <c r="I79" i="2"/>
  <c r="G79" i="2"/>
  <c r="E79" i="2"/>
  <c r="AJ78" i="2"/>
  <c r="AE78" i="2"/>
  <c r="AC78" i="2"/>
  <c r="AB78" i="2"/>
  <c r="AA78" i="2"/>
  <c r="X78" i="2"/>
  <c r="W78" i="2"/>
  <c r="V78" i="2"/>
  <c r="S78" i="2"/>
  <c r="R78" i="2"/>
  <c r="Q78" i="2"/>
  <c r="N78" i="2"/>
  <c r="M78" i="2"/>
  <c r="L78" i="2"/>
  <c r="I78" i="2"/>
  <c r="G78" i="2"/>
  <c r="E78" i="2"/>
  <c r="AJ77" i="2"/>
  <c r="AE77" i="2"/>
  <c r="AC77" i="2"/>
  <c r="AB77" i="2"/>
  <c r="AA77" i="2"/>
  <c r="X77" i="2"/>
  <c r="W77" i="2"/>
  <c r="V77" i="2"/>
  <c r="S77" i="2"/>
  <c r="R77" i="2"/>
  <c r="Q77" i="2"/>
  <c r="N77" i="2"/>
  <c r="M77" i="2"/>
  <c r="L77" i="2"/>
  <c r="I77" i="2"/>
  <c r="G77" i="2"/>
  <c r="E77" i="2"/>
  <c r="AJ76" i="2"/>
  <c r="AE76" i="2"/>
  <c r="AC76" i="2"/>
  <c r="AB76" i="2"/>
  <c r="AA76" i="2"/>
  <c r="X76" i="2"/>
  <c r="W76" i="2"/>
  <c r="V76" i="2"/>
  <c r="S76" i="2"/>
  <c r="R76" i="2"/>
  <c r="Q76" i="2"/>
  <c r="N76" i="2"/>
  <c r="M76" i="2"/>
  <c r="L76" i="2"/>
  <c r="I76" i="2"/>
  <c r="G76" i="2"/>
  <c r="E76" i="2"/>
  <c r="AJ75" i="2"/>
  <c r="AE75" i="2"/>
  <c r="AC75" i="2"/>
  <c r="AB75" i="2"/>
  <c r="AA75" i="2"/>
  <c r="X75" i="2"/>
  <c r="W75" i="2"/>
  <c r="V75" i="2"/>
  <c r="S75" i="2"/>
  <c r="R75" i="2"/>
  <c r="Q75" i="2"/>
  <c r="N75" i="2"/>
  <c r="M75" i="2"/>
  <c r="L75" i="2"/>
  <c r="I75" i="2"/>
  <c r="G75" i="2"/>
  <c r="E75" i="2"/>
  <c r="AJ74" i="2"/>
  <c r="AE74" i="2"/>
  <c r="AC74" i="2"/>
  <c r="AB74" i="2"/>
  <c r="AA74" i="2"/>
  <c r="X74" i="2"/>
  <c r="W74" i="2"/>
  <c r="V74" i="2"/>
  <c r="S74" i="2"/>
  <c r="R74" i="2"/>
  <c r="Q74" i="2"/>
  <c r="N74" i="2"/>
  <c r="M74" i="2"/>
  <c r="L74" i="2"/>
  <c r="I74" i="2"/>
  <c r="G74" i="2"/>
  <c r="E74" i="2"/>
  <c r="AJ73" i="2"/>
  <c r="AE73" i="2"/>
  <c r="AC73" i="2"/>
  <c r="AB73" i="2"/>
  <c r="AA73" i="2"/>
  <c r="X73" i="2"/>
  <c r="W73" i="2"/>
  <c r="V73" i="2"/>
  <c r="S73" i="2"/>
  <c r="R73" i="2"/>
  <c r="Q73" i="2"/>
  <c r="N73" i="2"/>
  <c r="M73" i="2"/>
  <c r="L73" i="2"/>
  <c r="I73" i="2"/>
  <c r="G73" i="2"/>
  <c r="E73" i="2"/>
  <c r="AJ72" i="2"/>
  <c r="AE72" i="2"/>
  <c r="AC72" i="2"/>
  <c r="AB72" i="2"/>
  <c r="AA72" i="2"/>
  <c r="X72" i="2"/>
  <c r="W72" i="2"/>
  <c r="V72" i="2"/>
  <c r="S72" i="2"/>
  <c r="R72" i="2"/>
  <c r="Q72" i="2"/>
  <c r="N72" i="2"/>
  <c r="M72" i="2"/>
  <c r="L72" i="2"/>
  <c r="I72" i="2"/>
  <c r="G72" i="2"/>
  <c r="E72" i="2"/>
  <c r="AJ71" i="2"/>
  <c r="AE71" i="2"/>
  <c r="AC71" i="2"/>
  <c r="AB71" i="2"/>
  <c r="AA71" i="2"/>
  <c r="X71" i="2"/>
  <c r="W71" i="2"/>
  <c r="V71" i="2"/>
  <c r="S71" i="2"/>
  <c r="R71" i="2"/>
  <c r="Q71" i="2"/>
  <c r="N71" i="2"/>
  <c r="M71" i="2"/>
  <c r="L71" i="2"/>
  <c r="I71" i="2"/>
  <c r="G71" i="2"/>
  <c r="E71" i="2"/>
  <c r="AJ70" i="2"/>
  <c r="AE70" i="2"/>
  <c r="AC70" i="2"/>
  <c r="AB70" i="2"/>
  <c r="AA70" i="2"/>
  <c r="X70" i="2"/>
  <c r="W70" i="2"/>
  <c r="V70" i="2"/>
  <c r="S70" i="2"/>
  <c r="R70" i="2"/>
  <c r="Q70" i="2"/>
  <c r="N70" i="2"/>
  <c r="M70" i="2"/>
  <c r="L70" i="2"/>
  <c r="I70" i="2"/>
  <c r="G70" i="2"/>
  <c r="E70" i="2"/>
  <c r="AJ69" i="2"/>
  <c r="AE69" i="2"/>
  <c r="AC69" i="2"/>
  <c r="AB69" i="2"/>
  <c r="AA69" i="2"/>
  <c r="X69" i="2"/>
  <c r="W69" i="2"/>
  <c r="V69" i="2"/>
  <c r="S69" i="2"/>
  <c r="R69" i="2"/>
  <c r="Q69" i="2"/>
  <c r="N69" i="2"/>
  <c r="M69" i="2"/>
  <c r="L69" i="2"/>
  <c r="I69" i="2"/>
  <c r="G69" i="2"/>
  <c r="E69" i="2"/>
  <c r="AJ68" i="2"/>
  <c r="AE68" i="2"/>
  <c r="AC68" i="2"/>
  <c r="AB68" i="2"/>
  <c r="AA68" i="2"/>
  <c r="X68" i="2"/>
  <c r="W68" i="2"/>
  <c r="V68" i="2"/>
  <c r="S68" i="2"/>
  <c r="R68" i="2"/>
  <c r="Q68" i="2"/>
  <c r="N68" i="2"/>
  <c r="M68" i="2"/>
  <c r="L68" i="2"/>
  <c r="I68" i="2"/>
  <c r="G68" i="2"/>
  <c r="E68" i="2"/>
  <c r="AJ67" i="2"/>
  <c r="AE67" i="2"/>
  <c r="AC67" i="2"/>
  <c r="AB67" i="2"/>
  <c r="AA67" i="2"/>
  <c r="X67" i="2"/>
  <c r="W67" i="2"/>
  <c r="V67" i="2"/>
  <c r="S67" i="2"/>
  <c r="R67" i="2"/>
  <c r="Q67" i="2"/>
  <c r="N67" i="2"/>
  <c r="M67" i="2"/>
  <c r="L67" i="2"/>
  <c r="I67" i="2"/>
  <c r="G67" i="2"/>
  <c r="E67" i="2"/>
  <c r="AJ66" i="2"/>
  <c r="AE66" i="2"/>
  <c r="AC66" i="2"/>
  <c r="AB66" i="2"/>
  <c r="AA66" i="2"/>
  <c r="X66" i="2"/>
  <c r="W66" i="2"/>
  <c r="V66" i="2"/>
  <c r="S66" i="2"/>
  <c r="R66" i="2"/>
  <c r="Q66" i="2"/>
  <c r="N66" i="2"/>
  <c r="M66" i="2"/>
  <c r="L66" i="2"/>
  <c r="I66" i="2"/>
  <c r="G66" i="2"/>
  <c r="E66" i="2"/>
  <c r="AJ65" i="2"/>
  <c r="AE65" i="2"/>
  <c r="AC65" i="2"/>
  <c r="AB65" i="2"/>
  <c r="AA65" i="2"/>
  <c r="X65" i="2"/>
  <c r="W65" i="2"/>
  <c r="V65" i="2"/>
  <c r="S65" i="2"/>
  <c r="R65" i="2"/>
  <c r="Q65" i="2"/>
  <c r="N65" i="2"/>
  <c r="M65" i="2"/>
  <c r="L65" i="2"/>
  <c r="I65" i="2"/>
  <c r="G65" i="2"/>
  <c r="E65" i="2"/>
  <c r="AJ64" i="2"/>
  <c r="AE64" i="2"/>
  <c r="AC64" i="2"/>
  <c r="AB64" i="2"/>
  <c r="AA64" i="2"/>
  <c r="X64" i="2"/>
  <c r="W64" i="2"/>
  <c r="V64" i="2"/>
  <c r="S64" i="2"/>
  <c r="R64" i="2"/>
  <c r="Q64" i="2"/>
  <c r="N64" i="2"/>
  <c r="M64" i="2"/>
  <c r="L64" i="2"/>
  <c r="I64" i="2"/>
  <c r="G64" i="2"/>
  <c r="E64" i="2"/>
  <c r="AJ63" i="2"/>
  <c r="AE63" i="2"/>
  <c r="AC63" i="2"/>
  <c r="AB63" i="2"/>
  <c r="AA63" i="2"/>
  <c r="X63" i="2"/>
  <c r="W63" i="2"/>
  <c r="V63" i="2"/>
  <c r="S63" i="2"/>
  <c r="R63" i="2"/>
  <c r="Q63" i="2"/>
  <c r="N63" i="2"/>
  <c r="M63" i="2"/>
  <c r="L63" i="2"/>
  <c r="I63" i="2"/>
  <c r="G63" i="2"/>
  <c r="E63" i="2"/>
  <c r="AJ62" i="2"/>
  <c r="AE62" i="2"/>
  <c r="AC62" i="2"/>
  <c r="AB62" i="2"/>
  <c r="AA62" i="2"/>
  <c r="X62" i="2"/>
  <c r="W62" i="2"/>
  <c r="V62" i="2"/>
  <c r="S62" i="2"/>
  <c r="R62" i="2"/>
  <c r="Q62" i="2"/>
  <c r="N62" i="2"/>
  <c r="M62" i="2"/>
  <c r="L62" i="2"/>
  <c r="I62" i="2"/>
  <c r="G62" i="2"/>
  <c r="E62" i="2"/>
  <c r="AJ61" i="2"/>
  <c r="AE61" i="2"/>
  <c r="AC61" i="2"/>
  <c r="AB61" i="2"/>
  <c r="AA61" i="2"/>
  <c r="X61" i="2"/>
  <c r="W61" i="2"/>
  <c r="V61" i="2"/>
  <c r="S61" i="2"/>
  <c r="R61" i="2"/>
  <c r="Q61" i="2"/>
  <c r="N61" i="2"/>
  <c r="M61" i="2"/>
  <c r="L61" i="2"/>
  <c r="I61" i="2"/>
  <c r="G61" i="2"/>
  <c r="E61" i="2"/>
  <c r="AJ60" i="2"/>
  <c r="AE60" i="2"/>
  <c r="AC60" i="2"/>
  <c r="AB60" i="2"/>
  <c r="AA60" i="2"/>
  <c r="X60" i="2"/>
  <c r="W60" i="2"/>
  <c r="V60" i="2"/>
  <c r="S60" i="2"/>
  <c r="R60" i="2"/>
  <c r="Q60" i="2"/>
  <c r="N60" i="2"/>
  <c r="M60" i="2"/>
  <c r="L60" i="2"/>
  <c r="I60" i="2"/>
  <c r="G60" i="2"/>
  <c r="E60" i="2"/>
  <c r="AJ59" i="2"/>
  <c r="AE59" i="2"/>
  <c r="AC59" i="2"/>
  <c r="AB59" i="2"/>
  <c r="AA59" i="2"/>
  <c r="X59" i="2"/>
  <c r="W59" i="2"/>
  <c r="V59" i="2"/>
  <c r="S59" i="2"/>
  <c r="R59" i="2"/>
  <c r="Q59" i="2"/>
  <c r="N59" i="2"/>
  <c r="M59" i="2"/>
  <c r="L59" i="2"/>
  <c r="I59" i="2"/>
  <c r="G59" i="2"/>
  <c r="E59" i="2"/>
  <c r="AJ58" i="2"/>
  <c r="AE58" i="2"/>
  <c r="AC58" i="2"/>
  <c r="AB58" i="2"/>
  <c r="AA58" i="2"/>
  <c r="X58" i="2"/>
  <c r="W58" i="2"/>
  <c r="V58" i="2"/>
  <c r="S58" i="2"/>
  <c r="R58" i="2"/>
  <c r="Q58" i="2"/>
  <c r="N58" i="2"/>
  <c r="M58" i="2"/>
  <c r="L58" i="2"/>
  <c r="I58" i="2"/>
  <c r="G58" i="2"/>
  <c r="E58" i="2"/>
  <c r="AJ57" i="2"/>
  <c r="AE57" i="2"/>
  <c r="AC57" i="2"/>
  <c r="AB57" i="2"/>
  <c r="AA57" i="2"/>
  <c r="X57" i="2"/>
  <c r="W57" i="2"/>
  <c r="V57" i="2"/>
  <c r="S57" i="2"/>
  <c r="R57" i="2"/>
  <c r="Q57" i="2"/>
  <c r="N57" i="2"/>
  <c r="M57" i="2"/>
  <c r="L57" i="2"/>
  <c r="I57" i="2"/>
  <c r="G57" i="2"/>
  <c r="E57" i="2"/>
  <c r="AJ56" i="2"/>
  <c r="AE56" i="2"/>
  <c r="AC56" i="2"/>
  <c r="AB56" i="2"/>
  <c r="AA56" i="2"/>
  <c r="X56" i="2"/>
  <c r="W56" i="2"/>
  <c r="V56" i="2"/>
  <c r="S56" i="2"/>
  <c r="R56" i="2"/>
  <c r="Q56" i="2"/>
  <c r="N56" i="2"/>
  <c r="M56" i="2"/>
  <c r="L56" i="2"/>
  <c r="I56" i="2"/>
  <c r="G56" i="2"/>
  <c r="E56" i="2"/>
  <c r="AJ55" i="2"/>
  <c r="AE55" i="2"/>
  <c r="AC55" i="2"/>
  <c r="AB55" i="2"/>
  <c r="AA55" i="2"/>
  <c r="X55" i="2"/>
  <c r="W55" i="2"/>
  <c r="V55" i="2"/>
  <c r="S55" i="2"/>
  <c r="R55" i="2"/>
  <c r="Q55" i="2"/>
  <c r="N55" i="2"/>
  <c r="M55" i="2"/>
  <c r="L55" i="2"/>
  <c r="I55" i="2"/>
  <c r="G55" i="2"/>
  <c r="E55" i="2"/>
  <c r="AJ54" i="2"/>
  <c r="AE54" i="2"/>
  <c r="AC54" i="2"/>
  <c r="AB54" i="2"/>
  <c r="AA54" i="2"/>
  <c r="X54" i="2"/>
  <c r="W54" i="2"/>
  <c r="V54" i="2"/>
  <c r="S54" i="2"/>
  <c r="R54" i="2"/>
  <c r="Q54" i="2"/>
  <c r="N54" i="2"/>
  <c r="M54" i="2"/>
  <c r="L54" i="2"/>
  <c r="I54" i="2"/>
  <c r="G54" i="2"/>
  <c r="E54" i="2"/>
  <c r="AJ53" i="2"/>
  <c r="AE53" i="2"/>
  <c r="AC53" i="2"/>
  <c r="AB53" i="2"/>
  <c r="AA53" i="2"/>
  <c r="X53" i="2"/>
  <c r="W53" i="2"/>
  <c r="V53" i="2"/>
  <c r="S53" i="2"/>
  <c r="R53" i="2"/>
  <c r="Q53" i="2"/>
  <c r="N53" i="2"/>
  <c r="M53" i="2"/>
  <c r="L53" i="2"/>
  <c r="I53" i="2"/>
  <c r="G53" i="2"/>
  <c r="E53" i="2"/>
  <c r="AJ52" i="2"/>
  <c r="AE52" i="2"/>
  <c r="AC52" i="2"/>
  <c r="AB52" i="2"/>
  <c r="AA52" i="2"/>
  <c r="X52" i="2"/>
  <c r="W52" i="2"/>
  <c r="V52" i="2"/>
  <c r="S52" i="2"/>
  <c r="R52" i="2"/>
  <c r="Q52" i="2"/>
  <c r="N52" i="2"/>
  <c r="M52" i="2"/>
  <c r="L52" i="2"/>
  <c r="I52" i="2"/>
  <c r="G52" i="2"/>
  <c r="E52" i="2"/>
  <c r="AJ51" i="2"/>
  <c r="AE51" i="2"/>
  <c r="AC51" i="2"/>
  <c r="AB51" i="2"/>
  <c r="AA51" i="2"/>
  <c r="X51" i="2"/>
  <c r="W51" i="2"/>
  <c r="V51" i="2"/>
  <c r="S51" i="2"/>
  <c r="R51" i="2"/>
  <c r="Q51" i="2"/>
  <c r="N51" i="2"/>
  <c r="M51" i="2"/>
  <c r="L51" i="2"/>
  <c r="I51" i="2"/>
  <c r="G51" i="2"/>
  <c r="E51" i="2"/>
  <c r="AJ50" i="2"/>
  <c r="AE50" i="2"/>
  <c r="AC50" i="2"/>
  <c r="AB50" i="2"/>
  <c r="AA50" i="2"/>
  <c r="X50" i="2"/>
  <c r="W50" i="2"/>
  <c r="V50" i="2"/>
  <c r="S50" i="2"/>
  <c r="R50" i="2"/>
  <c r="Q50" i="2"/>
  <c r="N50" i="2"/>
  <c r="M50" i="2"/>
  <c r="L50" i="2"/>
  <c r="I50" i="2"/>
  <c r="G50" i="2"/>
  <c r="E50" i="2"/>
  <c r="AJ49" i="2"/>
  <c r="AE49" i="2"/>
  <c r="AC49" i="2"/>
  <c r="AB49" i="2"/>
  <c r="AA49" i="2"/>
  <c r="X49" i="2"/>
  <c r="W49" i="2"/>
  <c r="V49" i="2"/>
  <c r="S49" i="2"/>
  <c r="R49" i="2"/>
  <c r="Q49" i="2"/>
  <c r="N49" i="2"/>
  <c r="M49" i="2"/>
  <c r="L49" i="2"/>
  <c r="I49" i="2"/>
  <c r="G49" i="2"/>
  <c r="E49" i="2"/>
  <c r="AJ48" i="2"/>
  <c r="AE48" i="2"/>
  <c r="AC48" i="2"/>
  <c r="AB48" i="2"/>
  <c r="AA48" i="2"/>
  <c r="X48" i="2"/>
  <c r="W48" i="2"/>
  <c r="V48" i="2"/>
  <c r="S48" i="2"/>
  <c r="R48" i="2"/>
  <c r="Q48" i="2"/>
  <c r="N48" i="2"/>
  <c r="M48" i="2"/>
  <c r="L48" i="2"/>
  <c r="I48" i="2"/>
  <c r="G48" i="2"/>
  <c r="E48" i="2"/>
  <c r="AJ47" i="2"/>
  <c r="AE47" i="2"/>
  <c r="AC47" i="2"/>
  <c r="AB47" i="2"/>
  <c r="AA47" i="2"/>
  <c r="X47" i="2"/>
  <c r="W47" i="2"/>
  <c r="V47" i="2"/>
  <c r="S47" i="2"/>
  <c r="R47" i="2"/>
  <c r="Q47" i="2"/>
  <c r="N47" i="2"/>
  <c r="M47" i="2"/>
  <c r="L47" i="2"/>
  <c r="I47" i="2"/>
  <c r="G47" i="2"/>
  <c r="E47" i="2"/>
  <c r="AJ46" i="2"/>
  <c r="AE46" i="2"/>
  <c r="AC46" i="2"/>
  <c r="AB46" i="2"/>
  <c r="AA46" i="2"/>
  <c r="X46" i="2"/>
  <c r="W46" i="2"/>
  <c r="V46" i="2"/>
  <c r="S46" i="2"/>
  <c r="R46" i="2"/>
  <c r="Q46" i="2"/>
  <c r="N46" i="2"/>
  <c r="M46" i="2"/>
  <c r="L46" i="2"/>
  <c r="I46" i="2"/>
  <c r="G46" i="2"/>
  <c r="E46" i="2"/>
  <c r="AJ45" i="2"/>
  <c r="AE45" i="2"/>
  <c r="AC45" i="2"/>
  <c r="AB45" i="2"/>
  <c r="AA45" i="2"/>
  <c r="X45" i="2"/>
  <c r="W45" i="2"/>
  <c r="V45" i="2"/>
  <c r="S45" i="2"/>
  <c r="R45" i="2"/>
  <c r="Q45" i="2"/>
  <c r="N45" i="2"/>
  <c r="M45" i="2"/>
  <c r="L45" i="2"/>
  <c r="I45" i="2"/>
  <c r="G45" i="2"/>
  <c r="E45" i="2"/>
  <c r="AJ44" i="2"/>
  <c r="AE44" i="2"/>
  <c r="AC44" i="2"/>
  <c r="AB44" i="2"/>
  <c r="AA44" i="2"/>
  <c r="X44" i="2"/>
  <c r="W44" i="2"/>
  <c r="V44" i="2"/>
  <c r="S44" i="2"/>
  <c r="R44" i="2"/>
  <c r="Q44" i="2"/>
  <c r="N44" i="2"/>
  <c r="M44" i="2"/>
  <c r="L44" i="2"/>
  <c r="I44" i="2"/>
  <c r="G44" i="2"/>
  <c r="E44" i="2"/>
  <c r="AJ43" i="2"/>
  <c r="AE43" i="2"/>
  <c r="AC43" i="2"/>
  <c r="AB43" i="2"/>
  <c r="AA43" i="2"/>
  <c r="X43" i="2"/>
  <c r="W43" i="2"/>
  <c r="V43" i="2"/>
  <c r="S43" i="2"/>
  <c r="R43" i="2"/>
  <c r="Q43" i="2"/>
  <c r="N43" i="2"/>
  <c r="M43" i="2"/>
  <c r="L43" i="2"/>
  <c r="I43" i="2"/>
  <c r="G43" i="2"/>
  <c r="E43" i="2"/>
  <c r="AJ42" i="2"/>
  <c r="AE42" i="2"/>
  <c r="AC42" i="2"/>
  <c r="AB42" i="2"/>
  <c r="AA42" i="2"/>
  <c r="X42" i="2"/>
  <c r="W42" i="2"/>
  <c r="V42" i="2"/>
  <c r="S42" i="2"/>
  <c r="R42" i="2"/>
  <c r="Q42" i="2"/>
  <c r="N42" i="2"/>
  <c r="M42" i="2"/>
  <c r="L42" i="2"/>
  <c r="I42" i="2"/>
  <c r="G42" i="2"/>
  <c r="E42" i="2"/>
  <c r="AJ41" i="2"/>
  <c r="AE41" i="2"/>
  <c r="AC41" i="2"/>
  <c r="AB41" i="2"/>
  <c r="AA41" i="2"/>
  <c r="X41" i="2"/>
  <c r="W41" i="2"/>
  <c r="V41" i="2"/>
  <c r="S41" i="2"/>
  <c r="R41" i="2"/>
  <c r="Q41" i="2"/>
  <c r="N41" i="2"/>
  <c r="M41" i="2"/>
  <c r="L41" i="2"/>
  <c r="I41" i="2"/>
  <c r="G41" i="2"/>
  <c r="E41" i="2"/>
  <c r="AJ40" i="2"/>
  <c r="AE40" i="2"/>
  <c r="AC40" i="2"/>
  <c r="AB40" i="2"/>
  <c r="AA40" i="2"/>
  <c r="X40" i="2"/>
  <c r="W40" i="2"/>
  <c r="V40" i="2"/>
  <c r="S40" i="2"/>
  <c r="R40" i="2"/>
  <c r="Q40" i="2"/>
  <c r="N40" i="2"/>
  <c r="M40" i="2"/>
  <c r="L40" i="2"/>
  <c r="I40" i="2"/>
  <c r="G40" i="2"/>
  <c r="E40" i="2"/>
  <c r="AJ39" i="2"/>
  <c r="AE39" i="2"/>
  <c r="AC39" i="2"/>
  <c r="AB39" i="2"/>
  <c r="AA39" i="2"/>
  <c r="X39" i="2"/>
  <c r="W39" i="2"/>
  <c r="V39" i="2"/>
  <c r="S39" i="2"/>
  <c r="R39" i="2"/>
  <c r="Q39" i="2"/>
  <c r="N39" i="2"/>
  <c r="M39" i="2"/>
  <c r="L39" i="2"/>
  <c r="I39" i="2"/>
  <c r="G39" i="2"/>
  <c r="E39" i="2"/>
  <c r="AJ38" i="2"/>
  <c r="AE38" i="2"/>
  <c r="AC38" i="2"/>
  <c r="AB38" i="2"/>
  <c r="AA38" i="2"/>
  <c r="X38" i="2"/>
  <c r="W38" i="2"/>
  <c r="V38" i="2"/>
  <c r="S38" i="2"/>
  <c r="R38" i="2"/>
  <c r="Q38" i="2"/>
  <c r="N38" i="2"/>
  <c r="M38" i="2"/>
  <c r="L38" i="2"/>
  <c r="I38" i="2"/>
  <c r="G38" i="2"/>
  <c r="E38" i="2"/>
  <c r="AJ37" i="2"/>
  <c r="AE37" i="2"/>
  <c r="AC37" i="2"/>
  <c r="AB37" i="2"/>
  <c r="AA37" i="2"/>
  <c r="X37" i="2"/>
  <c r="W37" i="2"/>
  <c r="V37" i="2"/>
  <c r="S37" i="2"/>
  <c r="R37" i="2"/>
  <c r="Q37" i="2"/>
  <c r="N37" i="2"/>
  <c r="M37" i="2"/>
  <c r="L37" i="2"/>
  <c r="I37" i="2"/>
  <c r="G37" i="2"/>
  <c r="E37" i="2"/>
  <c r="AJ36" i="2"/>
  <c r="AE36" i="2"/>
  <c r="AC36" i="2"/>
  <c r="AB36" i="2"/>
  <c r="AA36" i="2"/>
  <c r="X36" i="2"/>
  <c r="W36" i="2"/>
  <c r="V36" i="2"/>
  <c r="S36" i="2"/>
  <c r="R36" i="2"/>
  <c r="Q36" i="2"/>
  <c r="N36" i="2"/>
  <c r="M36" i="2"/>
  <c r="L36" i="2"/>
  <c r="I36" i="2"/>
  <c r="G36" i="2"/>
  <c r="E36" i="2"/>
  <c r="AJ35" i="2"/>
  <c r="AE35" i="2"/>
  <c r="AC35" i="2"/>
  <c r="AB35" i="2"/>
  <c r="AA35" i="2"/>
  <c r="X35" i="2"/>
  <c r="W35" i="2"/>
  <c r="V35" i="2"/>
  <c r="S35" i="2"/>
  <c r="R35" i="2"/>
  <c r="Q35" i="2"/>
  <c r="N35" i="2"/>
  <c r="M35" i="2"/>
  <c r="L35" i="2"/>
  <c r="I35" i="2"/>
  <c r="G35" i="2"/>
  <c r="E35" i="2"/>
  <c r="AJ34" i="2"/>
  <c r="AE34" i="2"/>
  <c r="AC34" i="2"/>
  <c r="AB34" i="2"/>
  <c r="AA34" i="2"/>
  <c r="X34" i="2"/>
  <c r="W34" i="2"/>
  <c r="V34" i="2"/>
  <c r="S34" i="2"/>
  <c r="R34" i="2"/>
  <c r="Q34" i="2"/>
  <c r="N34" i="2"/>
  <c r="M34" i="2"/>
  <c r="L34" i="2"/>
  <c r="I34" i="2"/>
  <c r="G34" i="2"/>
  <c r="E34" i="2"/>
  <c r="AJ33" i="2"/>
  <c r="AE33" i="2"/>
  <c r="AC33" i="2"/>
  <c r="AB33" i="2"/>
  <c r="AA33" i="2"/>
  <c r="X33" i="2"/>
  <c r="W33" i="2"/>
  <c r="V33" i="2"/>
  <c r="S33" i="2"/>
  <c r="R33" i="2"/>
  <c r="Q33" i="2"/>
  <c r="N33" i="2"/>
  <c r="M33" i="2"/>
  <c r="L33" i="2"/>
  <c r="I33" i="2"/>
  <c r="G33" i="2"/>
  <c r="E33" i="2"/>
  <c r="AJ32" i="2"/>
  <c r="AE32" i="2"/>
  <c r="AC32" i="2"/>
  <c r="AB32" i="2"/>
  <c r="AA32" i="2"/>
  <c r="X32" i="2"/>
  <c r="W32" i="2"/>
  <c r="V32" i="2"/>
  <c r="S32" i="2"/>
  <c r="R32" i="2"/>
  <c r="Q32" i="2"/>
  <c r="N32" i="2"/>
  <c r="M32" i="2"/>
  <c r="L32" i="2"/>
  <c r="I32" i="2"/>
  <c r="G32" i="2"/>
  <c r="E32" i="2"/>
  <c r="AJ31" i="2"/>
  <c r="AE31" i="2"/>
  <c r="AC31" i="2"/>
  <c r="AB31" i="2"/>
  <c r="AA31" i="2"/>
  <c r="X31" i="2"/>
  <c r="W31" i="2"/>
  <c r="V31" i="2"/>
  <c r="S31" i="2"/>
  <c r="R31" i="2"/>
  <c r="Q31" i="2"/>
  <c r="N31" i="2"/>
  <c r="M31" i="2"/>
  <c r="L31" i="2"/>
  <c r="I31" i="2"/>
  <c r="G31" i="2"/>
  <c r="E31" i="2"/>
  <c r="AJ30" i="2"/>
  <c r="AE30" i="2"/>
  <c r="AC30" i="2"/>
  <c r="AB30" i="2"/>
  <c r="AA30" i="2"/>
  <c r="X30" i="2"/>
  <c r="W30" i="2"/>
  <c r="V30" i="2"/>
  <c r="S30" i="2"/>
  <c r="R30" i="2"/>
  <c r="Q30" i="2"/>
  <c r="N30" i="2"/>
  <c r="M30" i="2"/>
  <c r="L30" i="2"/>
  <c r="I30" i="2"/>
  <c r="G30" i="2"/>
  <c r="E30" i="2"/>
  <c r="AJ29" i="2"/>
  <c r="AE29" i="2"/>
  <c r="AC29" i="2"/>
  <c r="AB29" i="2"/>
  <c r="AA29" i="2"/>
  <c r="X29" i="2"/>
  <c r="W29" i="2"/>
  <c r="V29" i="2"/>
  <c r="S29" i="2"/>
  <c r="R29" i="2"/>
  <c r="Q29" i="2"/>
  <c r="N29" i="2"/>
  <c r="M29" i="2"/>
  <c r="L29" i="2"/>
  <c r="I29" i="2"/>
  <c r="G29" i="2"/>
  <c r="E29" i="2"/>
  <c r="AJ28" i="2"/>
  <c r="AE28" i="2"/>
  <c r="AC28" i="2"/>
  <c r="AB28" i="2"/>
  <c r="AA28" i="2"/>
  <c r="X28" i="2"/>
  <c r="W28" i="2"/>
  <c r="V28" i="2"/>
  <c r="S28" i="2"/>
  <c r="R28" i="2"/>
  <c r="Q28" i="2"/>
  <c r="N28" i="2"/>
  <c r="M28" i="2"/>
  <c r="L28" i="2"/>
  <c r="I28" i="2"/>
  <c r="G28" i="2"/>
  <c r="E28" i="2"/>
  <c r="AJ27" i="2"/>
  <c r="AE27" i="2"/>
  <c r="AC27" i="2"/>
  <c r="AB27" i="2"/>
  <c r="AA27" i="2"/>
  <c r="X27" i="2"/>
  <c r="W27" i="2"/>
  <c r="V27" i="2"/>
  <c r="S27" i="2"/>
  <c r="R27" i="2"/>
  <c r="Q27" i="2"/>
  <c r="N27" i="2"/>
  <c r="M27" i="2"/>
  <c r="L27" i="2"/>
  <c r="I27" i="2"/>
  <c r="G27" i="2"/>
  <c r="E27" i="2"/>
  <c r="AJ26" i="2"/>
  <c r="AE26" i="2"/>
  <c r="AC26" i="2"/>
  <c r="AB26" i="2"/>
  <c r="AA26" i="2"/>
  <c r="X26" i="2"/>
  <c r="W26" i="2"/>
  <c r="V26" i="2"/>
  <c r="S26" i="2"/>
  <c r="R26" i="2"/>
  <c r="Q26" i="2"/>
  <c r="N26" i="2"/>
  <c r="M26" i="2"/>
  <c r="L26" i="2"/>
  <c r="I26" i="2"/>
  <c r="G26" i="2"/>
  <c r="E26" i="2"/>
  <c r="AJ25" i="2"/>
  <c r="AE25" i="2"/>
  <c r="AC25" i="2"/>
  <c r="AB25" i="2"/>
  <c r="AA25" i="2"/>
  <c r="X25" i="2"/>
  <c r="W25" i="2"/>
  <c r="V25" i="2"/>
  <c r="S25" i="2"/>
  <c r="R25" i="2"/>
  <c r="Q25" i="2"/>
  <c r="N25" i="2"/>
  <c r="M25" i="2"/>
  <c r="L25" i="2"/>
  <c r="I25" i="2"/>
  <c r="G25" i="2"/>
  <c r="E25" i="2"/>
  <c r="AJ24" i="2"/>
  <c r="AE24" i="2"/>
  <c r="AC24" i="2"/>
  <c r="AB24" i="2"/>
  <c r="AA24" i="2"/>
  <c r="X24" i="2"/>
  <c r="W24" i="2"/>
  <c r="V24" i="2"/>
  <c r="S24" i="2"/>
  <c r="R24" i="2"/>
  <c r="Q24" i="2"/>
  <c r="N24" i="2"/>
  <c r="M24" i="2"/>
  <c r="L24" i="2"/>
  <c r="I24" i="2"/>
  <c r="G24" i="2"/>
  <c r="E24" i="2"/>
  <c r="AJ23" i="2"/>
  <c r="AE23" i="2"/>
  <c r="AC23" i="2"/>
  <c r="AB23" i="2"/>
  <c r="AA23" i="2"/>
  <c r="X23" i="2"/>
  <c r="W23" i="2"/>
  <c r="V23" i="2"/>
  <c r="S23" i="2"/>
  <c r="R23" i="2"/>
  <c r="Q23" i="2"/>
  <c r="N23" i="2"/>
  <c r="M23" i="2"/>
  <c r="L23" i="2"/>
  <c r="I23" i="2"/>
  <c r="G23" i="2"/>
  <c r="E23" i="2"/>
  <c r="AJ22" i="2"/>
  <c r="AE22" i="2"/>
  <c r="AC22" i="2"/>
  <c r="AB22" i="2"/>
  <c r="AA22" i="2"/>
  <c r="X22" i="2"/>
  <c r="W22" i="2"/>
  <c r="V22" i="2"/>
  <c r="S22" i="2"/>
  <c r="R22" i="2"/>
  <c r="Q22" i="2"/>
  <c r="N22" i="2"/>
  <c r="M22" i="2"/>
  <c r="L22" i="2"/>
  <c r="I22" i="2"/>
  <c r="G22" i="2"/>
  <c r="E22" i="2"/>
  <c r="AJ21" i="2"/>
  <c r="AE21" i="2"/>
  <c r="AC21" i="2"/>
  <c r="AB21" i="2"/>
  <c r="AA21" i="2"/>
  <c r="X21" i="2"/>
  <c r="W21" i="2"/>
  <c r="V21" i="2"/>
  <c r="S21" i="2"/>
  <c r="R21" i="2"/>
  <c r="Q21" i="2"/>
  <c r="N21" i="2"/>
  <c r="M21" i="2"/>
  <c r="L21" i="2"/>
  <c r="I21" i="2"/>
  <c r="G21" i="2"/>
  <c r="E21" i="2"/>
  <c r="AJ20" i="2"/>
  <c r="AE20" i="2"/>
  <c r="AC20" i="2"/>
  <c r="AB20" i="2"/>
  <c r="AA20" i="2"/>
  <c r="X20" i="2"/>
  <c r="W20" i="2"/>
  <c r="V20" i="2"/>
  <c r="S20" i="2"/>
  <c r="R20" i="2"/>
  <c r="Q20" i="2"/>
  <c r="N20" i="2"/>
  <c r="M20" i="2"/>
  <c r="L20" i="2"/>
  <c r="I20" i="2"/>
  <c r="G20" i="2"/>
  <c r="E20" i="2"/>
  <c r="AJ19" i="2"/>
  <c r="AE19" i="2"/>
  <c r="AC19" i="2"/>
  <c r="AB19" i="2"/>
  <c r="AA19" i="2"/>
  <c r="X19" i="2"/>
  <c r="W19" i="2"/>
  <c r="V19" i="2"/>
  <c r="S19" i="2"/>
  <c r="R19" i="2"/>
  <c r="Q19" i="2"/>
  <c r="N19" i="2"/>
  <c r="M19" i="2"/>
  <c r="L19" i="2"/>
  <c r="I19" i="2"/>
  <c r="G19" i="2"/>
  <c r="E19" i="2"/>
  <c r="AJ18" i="2"/>
  <c r="AE18" i="2"/>
  <c r="AC18" i="2"/>
  <c r="AB18" i="2"/>
  <c r="AA18" i="2"/>
  <c r="X18" i="2"/>
  <c r="W18" i="2"/>
  <c r="V18" i="2"/>
  <c r="S18" i="2"/>
  <c r="R18" i="2"/>
  <c r="Q18" i="2"/>
  <c r="N18" i="2"/>
  <c r="M18" i="2"/>
  <c r="L18" i="2"/>
  <c r="I18" i="2"/>
  <c r="G18" i="2"/>
  <c r="E18" i="2"/>
  <c r="AJ17" i="2"/>
  <c r="AE17" i="2"/>
  <c r="AC17" i="2"/>
  <c r="AB17" i="2"/>
  <c r="AA17" i="2"/>
  <c r="X17" i="2"/>
  <c r="W17" i="2"/>
  <c r="V17" i="2"/>
  <c r="S17" i="2"/>
  <c r="R17" i="2"/>
  <c r="Q17" i="2"/>
  <c r="N17" i="2"/>
  <c r="M17" i="2"/>
  <c r="L17" i="2"/>
  <c r="I17" i="2"/>
  <c r="G17" i="2"/>
  <c r="E17" i="2"/>
  <c r="AJ16" i="2"/>
  <c r="AE16" i="2"/>
  <c r="AC16" i="2"/>
  <c r="AB16" i="2"/>
  <c r="AA16" i="2"/>
  <c r="X16" i="2"/>
  <c r="W16" i="2"/>
  <c r="V16" i="2"/>
  <c r="S16" i="2"/>
  <c r="R16" i="2"/>
  <c r="Q16" i="2"/>
  <c r="N16" i="2"/>
  <c r="M16" i="2"/>
  <c r="L16" i="2"/>
  <c r="I16" i="2"/>
  <c r="G16" i="2"/>
  <c r="E16" i="2"/>
  <c r="AJ15" i="2"/>
  <c r="AE15" i="2"/>
  <c r="AC15" i="2"/>
  <c r="AB15" i="2"/>
  <c r="AA15" i="2"/>
  <c r="X15" i="2"/>
  <c r="W15" i="2"/>
  <c r="V15" i="2"/>
  <c r="S15" i="2"/>
  <c r="R15" i="2"/>
  <c r="Q15" i="2"/>
  <c r="N15" i="2"/>
  <c r="M15" i="2"/>
  <c r="L15" i="2"/>
  <c r="I15" i="2"/>
  <c r="G15" i="2"/>
  <c r="E15" i="2"/>
  <c r="AJ14" i="2"/>
  <c r="AE14" i="2"/>
  <c r="AC14" i="2"/>
  <c r="AB14" i="2"/>
  <c r="AA14" i="2"/>
  <c r="X14" i="2"/>
  <c r="W14" i="2"/>
  <c r="V14" i="2"/>
  <c r="S14" i="2"/>
  <c r="R14" i="2"/>
  <c r="Q14" i="2"/>
  <c r="N14" i="2"/>
  <c r="M14" i="2"/>
  <c r="L14" i="2"/>
  <c r="I14" i="2"/>
  <c r="G14" i="2"/>
  <c r="E14" i="2"/>
  <c r="AJ13" i="2"/>
  <c r="AE13" i="2"/>
  <c r="AC13" i="2"/>
  <c r="AB13" i="2"/>
  <c r="AA13" i="2"/>
  <c r="X13" i="2"/>
  <c r="W13" i="2"/>
  <c r="V13" i="2"/>
  <c r="S13" i="2"/>
  <c r="R13" i="2"/>
  <c r="Q13" i="2"/>
  <c r="N13" i="2"/>
  <c r="M13" i="2"/>
  <c r="L13" i="2"/>
  <c r="I13" i="2"/>
  <c r="G13" i="2"/>
  <c r="E13" i="2"/>
  <c r="AJ12" i="2"/>
  <c r="AE12" i="2"/>
  <c r="AC12" i="2"/>
  <c r="AB12" i="2"/>
  <c r="AA12" i="2"/>
  <c r="X12" i="2"/>
  <c r="W12" i="2"/>
  <c r="V12" i="2"/>
  <c r="S12" i="2"/>
  <c r="R12" i="2"/>
  <c r="Q12" i="2"/>
  <c r="N12" i="2"/>
  <c r="M12" i="2"/>
  <c r="L12" i="2"/>
  <c r="I12" i="2"/>
  <c r="G12" i="2"/>
  <c r="E12" i="2"/>
  <c r="AJ11" i="2"/>
  <c r="AE11" i="2"/>
  <c r="AC11" i="2"/>
  <c r="AB11" i="2"/>
  <c r="AA11" i="2"/>
  <c r="X11" i="2"/>
  <c r="W11" i="2"/>
  <c r="V11" i="2"/>
  <c r="S11" i="2"/>
  <c r="R11" i="2"/>
  <c r="Q11" i="2"/>
  <c r="N11" i="2"/>
  <c r="M11" i="2"/>
  <c r="L11" i="2"/>
  <c r="I11" i="2"/>
  <c r="G11" i="2"/>
  <c r="E11" i="2"/>
  <c r="AJ10" i="2"/>
  <c r="AE10" i="2"/>
  <c r="AC10" i="2"/>
  <c r="AB10" i="2"/>
  <c r="AA10" i="2"/>
  <c r="X10" i="2"/>
  <c r="W10" i="2"/>
  <c r="V10" i="2"/>
  <c r="S10" i="2"/>
  <c r="R10" i="2"/>
  <c r="Q10" i="2"/>
  <c r="N10" i="2"/>
  <c r="M10" i="2"/>
  <c r="L10" i="2"/>
  <c r="I10" i="2"/>
  <c r="G10" i="2"/>
  <c r="E10" i="2"/>
  <c r="AJ9" i="2"/>
  <c r="AE9" i="2"/>
  <c r="AC9" i="2"/>
  <c r="AB9" i="2"/>
  <c r="AA9" i="2"/>
  <c r="X9" i="2"/>
  <c r="W9" i="2"/>
  <c r="V9" i="2"/>
  <c r="S9" i="2"/>
  <c r="R9" i="2"/>
  <c r="Q9" i="2"/>
  <c r="N9" i="2"/>
  <c r="M9" i="2"/>
  <c r="L9" i="2"/>
  <c r="I9" i="2"/>
  <c r="G9" i="2"/>
  <c r="E9" i="2"/>
  <c r="AJ8" i="2"/>
  <c r="AE8" i="2"/>
  <c r="AC8" i="2"/>
  <c r="AB8" i="2"/>
  <c r="AA8" i="2"/>
  <c r="X8" i="2"/>
  <c r="W8" i="2"/>
  <c r="V8" i="2"/>
  <c r="S8" i="2"/>
  <c r="R8" i="2"/>
  <c r="Q8" i="2"/>
  <c r="N8" i="2"/>
  <c r="M8" i="2"/>
  <c r="L8" i="2"/>
  <c r="I8" i="2"/>
  <c r="G8" i="2"/>
  <c r="E8" i="2"/>
  <c r="AJ7" i="2"/>
  <c r="AE7" i="2"/>
  <c r="AC7" i="2"/>
  <c r="AB7" i="2"/>
  <c r="AA7" i="2"/>
  <c r="X7" i="2"/>
  <c r="W7" i="2"/>
  <c r="V7" i="2"/>
  <c r="S7" i="2"/>
  <c r="R7" i="2"/>
  <c r="Q7" i="2"/>
  <c r="N7" i="2"/>
  <c r="M7" i="2"/>
  <c r="L7" i="2"/>
  <c r="I7" i="2"/>
  <c r="G7" i="2"/>
  <c r="E7" i="2"/>
  <c r="AJ6" i="2"/>
  <c r="AE6" i="2"/>
  <c r="AC6" i="2"/>
  <c r="AB6" i="2"/>
  <c r="AA6" i="2"/>
  <c r="AA250" i="2" s="1"/>
  <c r="X6" i="2"/>
  <c r="W6" i="2"/>
  <c r="V6" i="2"/>
  <c r="V250" i="2" s="1"/>
  <c r="S6" i="2"/>
  <c r="R6" i="2"/>
  <c r="Q6" i="2"/>
  <c r="Q250" i="2" s="1"/>
  <c r="N6" i="2"/>
  <c r="M6" i="2"/>
  <c r="L6" i="2"/>
  <c r="L250" i="2" s="1"/>
  <c r="I6" i="2"/>
  <c r="G6" i="2"/>
  <c r="E6" i="2"/>
  <c r="AI3" i="2"/>
  <c r="AH3" i="2"/>
  <c r="AG3" i="2"/>
  <c r="AF3" i="2"/>
  <c r="AD3" i="2"/>
  <c r="AA3" i="2"/>
  <c r="Z3" i="2"/>
  <c r="Y3" i="2"/>
  <c r="V3" i="2"/>
  <c r="U3" i="2"/>
  <c r="T3" i="2"/>
  <c r="Q3" i="2"/>
  <c r="P3" i="2"/>
  <c r="O3" i="2"/>
  <c r="L3" i="2"/>
  <c r="J3" i="2"/>
  <c r="H3" i="2"/>
  <c r="G252" i="1"/>
  <c r="E252" i="1"/>
  <c r="F252" i="1" s="1"/>
  <c r="D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AG254" i="2" l="1"/>
</calcChain>
</file>

<file path=xl/sharedStrings.xml><?xml version="1.0" encoding="utf-8"?>
<sst xmlns="http://schemas.openxmlformats.org/spreadsheetml/2006/main" count="1150" uniqueCount="552">
  <si>
    <t xml:space="preserve">Nebraska Department of Revenue Property Assessment Division </t>
  </si>
  <si>
    <t>2021 School Adjusted Values by School System, for use in 2022-2023 state aid calculations</t>
  </si>
  <si>
    <r>
      <t xml:space="preserve">Certified to Dept. of Education October 7, 2021, pursuant to  </t>
    </r>
    <r>
      <rPr>
        <b/>
        <sz val="10"/>
        <color indexed="12"/>
        <rFont val="Arial"/>
        <family val="2"/>
      </rPr>
      <t>Neb. Rev. Stat. § 79-1016</t>
    </r>
  </si>
  <si>
    <t>(sorted by)</t>
  </si>
  <si>
    <t>% Adjustment</t>
  </si>
  <si>
    <t>System</t>
  </si>
  <si>
    <t>2021 Unadjusted</t>
  </si>
  <si>
    <t>Adjustment</t>
  </si>
  <si>
    <t>Amount of</t>
  </si>
  <si>
    <t>2021 Adjusted</t>
  </si>
  <si>
    <t>School System Name</t>
  </si>
  <si>
    <t>Code</t>
  </si>
  <si>
    <t>Class</t>
  </si>
  <si>
    <t>System Value</t>
  </si>
  <si>
    <t>Amount</t>
  </si>
  <si>
    <t>Unadjusted</t>
  </si>
  <si>
    <t>KENESAW 3</t>
  </si>
  <si>
    <t>01-0003</t>
  </si>
  <si>
    <t>HASTINGS 18</t>
  </si>
  <si>
    <t>01-0018</t>
  </si>
  <si>
    <t>ADAMS CENTRAL HIGH 90</t>
  </si>
  <si>
    <t>01-0090</t>
  </si>
  <si>
    <t>SILVER LAKE 123</t>
  </si>
  <si>
    <t>01-0123</t>
  </si>
  <si>
    <t>NELIGH-OAKDALE 9</t>
  </si>
  <si>
    <t>02-0009</t>
  </si>
  <si>
    <t>ELGIN 18</t>
  </si>
  <si>
    <t>02-0018</t>
  </si>
  <si>
    <t>SUMMERLAND 115</t>
  </si>
  <si>
    <t>02-0115</t>
  </si>
  <si>
    <t>ARTHUR CO HIGH 500</t>
  </si>
  <si>
    <t>03-0500</t>
  </si>
  <si>
    <t>BANNER 1</t>
  </si>
  <si>
    <t>04-0001</t>
  </si>
  <si>
    <t>SANDHILLS 71</t>
  </si>
  <si>
    <t>05-0071</t>
  </si>
  <si>
    <t>BOONE CENTRAL 1</t>
  </si>
  <si>
    <t>06-0001</t>
  </si>
  <si>
    <t>ST EDWARD 17</t>
  </si>
  <si>
    <t>06-0017</t>
  </si>
  <si>
    <t>RIVERSIDE 75</t>
  </si>
  <si>
    <t>06-0075</t>
  </si>
  <si>
    <t>ALLIANCE 6</t>
  </si>
  <si>
    <t>07-0006</t>
  </si>
  <si>
    <t>HEMINGFORD 10</t>
  </si>
  <si>
    <t>07-0010</t>
  </si>
  <si>
    <t>BOYD COUNTY SCH 51</t>
  </si>
  <si>
    <t>08-0051</t>
  </si>
  <si>
    <t>AINSWORTH 10</t>
  </si>
  <si>
    <t>09-0010</t>
  </si>
  <si>
    <t>GIBBON 2</t>
  </si>
  <si>
    <t>10-0002</t>
  </si>
  <si>
    <t>KEARNEY 7</t>
  </si>
  <si>
    <t>10-0007</t>
  </si>
  <si>
    <t>ELM CREEK 9</t>
  </si>
  <si>
    <t>10-0009</t>
  </si>
  <si>
    <t>SHELTON 19</t>
  </si>
  <si>
    <t>10-0019</t>
  </si>
  <si>
    <t>RAVENNA 69</t>
  </si>
  <si>
    <t>10-0069</t>
  </si>
  <si>
    <t>PLEASANTON 105</t>
  </si>
  <si>
    <t>10-0105</t>
  </si>
  <si>
    <t>AMHERST 119</t>
  </si>
  <si>
    <t>10-0119</t>
  </si>
  <si>
    <t>TEKAMAH-HERMAN 1</t>
  </si>
  <si>
    <t>11-0001</t>
  </si>
  <si>
    <t>OAKLAND-CRAIG 14</t>
  </si>
  <si>
    <t>11-0014</t>
  </si>
  <si>
    <t>LYONS-DECATUR NORTHEAST 20</t>
  </si>
  <si>
    <t>11-0020</t>
  </si>
  <si>
    <t>DAVID CITY 56</t>
  </si>
  <si>
    <t>12-0056</t>
  </si>
  <si>
    <t>EAST BUTLER 2R</t>
  </si>
  <si>
    <t>12-0502</t>
  </si>
  <si>
    <t>PLATTSMOUTH 1</t>
  </si>
  <si>
    <t>13-0001</t>
  </si>
  <si>
    <t>WEEPING WATER 22</t>
  </si>
  <si>
    <t>13-0022</t>
  </si>
  <si>
    <t>LOUISVILLE 32</t>
  </si>
  <si>
    <t>13-0032</t>
  </si>
  <si>
    <t>CONESTOGA 56</t>
  </si>
  <si>
    <t>13-0056</t>
  </si>
  <si>
    <t>ELMWOOD-MURDOCK 97</t>
  </si>
  <si>
    <t>13-0097</t>
  </si>
  <si>
    <t>HARTINGTON-NEWCASTLE 8</t>
  </si>
  <si>
    <t>14-0008</t>
  </si>
  <si>
    <t>RANDOLPH 45</t>
  </si>
  <si>
    <t>14-0045</t>
  </si>
  <si>
    <t>LAUREL-CONCORD-COLERIDGE 54</t>
  </si>
  <si>
    <t>14-0054</t>
  </si>
  <si>
    <t>WYNOT 101</t>
  </si>
  <si>
    <t>14-0101</t>
  </si>
  <si>
    <t>CHASE COUNTY SCHOOLS 10</t>
  </si>
  <si>
    <t>15-0010</t>
  </si>
  <si>
    <t>WAUNETA-PALISADE 536</t>
  </si>
  <si>
    <t>15-0536</t>
  </si>
  <si>
    <t>VALENTINE HIGH 6</t>
  </si>
  <si>
    <t>16-0006</t>
  </si>
  <si>
    <t>CODY-KILGORE 30</t>
  </si>
  <si>
    <t>16-0030</t>
  </si>
  <si>
    <t>SIDNEY 1</t>
  </si>
  <si>
    <t>17-0001</t>
  </si>
  <si>
    <t>LEYTON 3</t>
  </si>
  <si>
    <t>17-0003</t>
  </si>
  <si>
    <t>POTTER-DIX 9</t>
  </si>
  <si>
    <t>17-0009</t>
  </si>
  <si>
    <t>SUTTON 2</t>
  </si>
  <si>
    <t>18-0002</t>
  </si>
  <si>
    <t>HARVARD 11</t>
  </si>
  <si>
    <t>18-0011</t>
  </si>
  <si>
    <t>LEIGH 39</t>
  </si>
  <si>
    <t>19-0039</t>
  </si>
  <si>
    <t>CLARKSON 58</t>
  </si>
  <si>
    <t>19-0058</t>
  </si>
  <si>
    <t>HOWELLS-DODGE 70</t>
  </si>
  <si>
    <t>19-0070</t>
  </si>
  <si>
    <t>SCHUYLER CENTRAL HIGH 123</t>
  </si>
  <si>
    <t>19-0123</t>
  </si>
  <si>
    <t>WEST POINT 1</t>
  </si>
  <si>
    <t>20-0001</t>
  </si>
  <si>
    <t>BANCROFT-ROSALIE 20</t>
  </si>
  <si>
    <t>20-0020</t>
  </si>
  <si>
    <t>WISNER-PILGER 30</t>
  </si>
  <si>
    <t>20-0030</t>
  </si>
  <si>
    <t>ANSELMO-MERNA 15</t>
  </si>
  <si>
    <t>21-0015</t>
  </si>
  <si>
    <t>BROKEN BOW 25</t>
  </si>
  <si>
    <t>21-0025</t>
  </si>
  <si>
    <t>ANSLEY 44</t>
  </si>
  <si>
    <t>21-0044</t>
  </si>
  <si>
    <t>SARGENT 84</t>
  </si>
  <si>
    <t>21-0084</t>
  </si>
  <si>
    <t>ARNOLD 89</t>
  </si>
  <si>
    <t>21-0089</t>
  </si>
  <si>
    <t>CALLAWAY 180</t>
  </si>
  <si>
    <t>21-0180</t>
  </si>
  <si>
    <t>SO SIOUX CITY 11</t>
  </si>
  <si>
    <t>22-0011</t>
  </si>
  <si>
    <t>HOMER 31</t>
  </si>
  <si>
    <t>22-0031</t>
  </si>
  <si>
    <t>CHADRON 2</t>
  </si>
  <si>
    <t>23-0002</t>
  </si>
  <si>
    <t>CRAWFORD 71</t>
  </si>
  <si>
    <t>23-0071</t>
  </si>
  <si>
    <t>LEXINGTON 1</t>
  </si>
  <si>
    <t>24-0001</t>
  </si>
  <si>
    <t>OVERTON 4</t>
  </si>
  <si>
    <t>24-0004</t>
  </si>
  <si>
    <t>COZAD 11</t>
  </si>
  <si>
    <t>24-0011</t>
  </si>
  <si>
    <t>GOTHENBURG 20</t>
  </si>
  <si>
    <t>24-0020</t>
  </si>
  <si>
    <t>SUMNER-EDDYVILLE-MILLER 101</t>
  </si>
  <si>
    <t>24-0101</t>
  </si>
  <si>
    <t>CREEK VALLEY 25</t>
  </si>
  <si>
    <t>25-0025</t>
  </si>
  <si>
    <t>SOUTH PLATTE 95</t>
  </si>
  <si>
    <t>25-0095</t>
  </si>
  <si>
    <t>PONCA 1</t>
  </si>
  <si>
    <t>26-0001</t>
  </si>
  <si>
    <t>ALLEN 70</t>
  </si>
  <si>
    <t>26-0070</t>
  </si>
  <si>
    <t>EMERSON-HUBBARD 561</t>
  </si>
  <si>
    <t>26-0561</t>
  </si>
  <si>
    <t>FREMONT 1</t>
  </si>
  <si>
    <t>27-0001</t>
  </si>
  <si>
    <t>SCRIBNER-SNYDER 62</t>
  </si>
  <si>
    <t>27-0062</t>
  </si>
  <si>
    <t>LOGAN VIEW 594</t>
  </si>
  <si>
    <t>27-0594</t>
  </si>
  <si>
    <t>NORTH BEND CENTRAL 595</t>
  </si>
  <si>
    <t>27-0595</t>
  </si>
  <si>
    <t>OMAHA 1</t>
  </si>
  <si>
    <t>28-0001</t>
  </si>
  <si>
    <t>ELKHORN 10</t>
  </si>
  <si>
    <t>28-0010</t>
  </si>
  <si>
    <t>DOUGLAS CO. WEST COMMUNITY 15</t>
  </si>
  <si>
    <t>28-0015</t>
  </si>
  <si>
    <t>MILLARD 17</t>
  </si>
  <si>
    <t>28-0017</t>
  </si>
  <si>
    <t>RALSTON 54</t>
  </si>
  <si>
    <t>28-0054</t>
  </si>
  <si>
    <t>BENNINGTON 59</t>
  </si>
  <si>
    <t>28-0059</t>
  </si>
  <si>
    <t>WESTSIDE 66</t>
  </si>
  <si>
    <t>28-0066</t>
  </si>
  <si>
    <t>DUNDY CO 117</t>
  </si>
  <si>
    <t>29-0117</t>
  </si>
  <si>
    <t>EXETER-MILLIGAN 1</t>
  </si>
  <si>
    <t>30-0001</t>
  </si>
  <si>
    <t>FILLMORE CO. DIST 25</t>
  </si>
  <si>
    <t>30-0025</t>
  </si>
  <si>
    <t>SHICKLEY 54</t>
  </si>
  <si>
    <t>30-0054</t>
  </si>
  <si>
    <t>FRANKLIN R6</t>
  </si>
  <si>
    <t>31-0506</t>
  </si>
  <si>
    <t>MAYWOOD 46</t>
  </si>
  <si>
    <t>32-0046</t>
  </si>
  <si>
    <t>EUSTIS-FARNAM 95</t>
  </si>
  <si>
    <t>32-0095</t>
  </si>
  <si>
    <t>MEDICINE VALLEY 125</t>
  </si>
  <si>
    <t>32-0125</t>
  </si>
  <si>
    <t>ARAPAHOE 18</t>
  </si>
  <si>
    <t>33-0018</t>
  </si>
  <si>
    <t>CAMBRIDGE 21</t>
  </si>
  <si>
    <t>33-0021</t>
  </si>
  <si>
    <t>SOUTHERN VALLEY 540</t>
  </si>
  <si>
    <t>33-0540</t>
  </si>
  <si>
    <t>SOUTHERN 1</t>
  </si>
  <si>
    <t>34-0001</t>
  </si>
  <si>
    <t>BEATRICE 15</t>
  </si>
  <si>
    <t>34-0015</t>
  </si>
  <si>
    <t>FREEMAN 34</t>
  </si>
  <si>
    <t>34-0034</t>
  </si>
  <si>
    <t>DILLER-ODELL 100</t>
  </si>
  <si>
    <t>34-0100</t>
  </si>
  <si>
    <t>GARDEN CO HIGH 1</t>
  </si>
  <si>
    <t>35-0001</t>
  </si>
  <si>
    <t>BURWELL HIGH 100</t>
  </si>
  <si>
    <t>36-0100</t>
  </si>
  <si>
    <t>ELWOOD 30</t>
  </si>
  <si>
    <t>37-0030</t>
  </si>
  <si>
    <t>HYANNIS HIGH 11</t>
  </si>
  <si>
    <t>38-0011</t>
  </si>
  <si>
    <t>CENTRAL VALLEY 60</t>
  </si>
  <si>
    <t>39-0060</t>
  </si>
  <si>
    <t>GRAND ISLAND 2</t>
  </si>
  <si>
    <t>40-0002</t>
  </si>
  <si>
    <t>NORTHWEST HIGH 82</t>
  </si>
  <si>
    <t>40-0082</t>
  </si>
  <si>
    <t>WOOD RIVER HIGH 83</t>
  </si>
  <si>
    <t>40-0083</t>
  </si>
  <si>
    <t>DONIPHAN-TRUMBULL 126</t>
  </si>
  <si>
    <t>40-0126</t>
  </si>
  <si>
    <t>GILTNER 2</t>
  </si>
  <si>
    <t>41-0002</t>
  </si>
  <si>
    <t>HAMPTON 91</t>
  </si>
  <si>
    <t>41-0091</t>
  </si>
  <si>
    <t>AURORA 4R</t>
  </si>
  <si>
    <t>41-0504</t>
  </si>
  <si>
    <t>ALMA 2</t>
  </si>
  <si>
    <t>42-0002</t>
  </si>
  <si>
    <t>HAYES CENTER 79</t>
  </si>
  <si>
    <t>43-0079</t>
  </si>
  <si>
    <t>HITCHCOCK COUNTY SCHOOLS 70</t>
  </si>
  <si>
    <t>44-0070</t>
  </si>
  <si>
    <t>O'NEILL 7</t>
  </si>
  <si>
    <t>45-0007</t>
  </si>
  <si>
    <t>STUART 44</t>
  </si>
  <si>
    <t>45-0044</t>
  </si>
  <si>
    <t>CHAMBERS 137</t>
  </si>
  <si>
    <t>45-0137</t>
  </si>
  <si>
    <t>WEST HOLT PUBLIC SCH 239</t>
  </si>
  <si>
    <t>45-0239</t>
  </si>
  <si>
    <t>MULLEN 1</t>
  </si>
  <si>
    <t>46-0001</t>
  </si>
  <si>
    <t>ST PAUL 1</t>
  </si>
  <si>
    <t>47-0001</t>
  </si>
  <si>
    <t>CENTURA 100</t>
  </si>
  <si>
    <t>47-0100</t>
  </si>
  <si>
    <t>ELBA 103</t>
  </si>
  <si>
    <t>47-0103</t>
  </si>
  <si>
    <t>FAIRBURY 8</t>
  </si>
  <si>
    <t>48-0008</t>
  </si>
  <si>
    <t>TRI COUNTY 300</t>
  </si>
  <si>
    <t>48-0300</t>
  </si>
  <si>
    <t>MERIDIAN 303</t>
  </si>
  <si>
    <t>48-0303</t>
  </si>
  <si>
    <t>STERLING 33</t>
  </si>
  <si>
    <t>49-0033</t>
  </si>
  <si>
    <t>JOHNSON CO CENTRAL  50</t>
  </si>
  <si>
    <t>49-0050</t>
  </si>
  <si>
    <t>WILCOX-HILDRETH 1</t>
  </si>
  <si>
    <t>50-0001</t>
  </si>
  <si>
    <t>AXTELL R1</t>
  </si>
  <si>
    <t>50-0501</t>
  </si>
  <si>
    <t>MINDEN R3</t>
  </si>
  <si>
    <t>50-0503</t>
  </si>
  <si>
    <t>OGALLALA 1</t>
  </si>
  <si>
    <t>51-0001</t>
  </si>
  <si>
    <t>PAXTON 6</t>
  </si>
  <si>
    <t>51-0006</t>
  </si>
  <si>
    <t>KEYA PAHA CO HIGH 100</t>
  </si>
  <si>
    <t>52-0100</t>
  </si>
  <si>
    <t>KIMBALL 1</t>
  </si>
  <si>
    <t>53-0001</t>
  </si>
  <si>
    <t>CREIGHTON 13</t>
  </si>
  <si>
    <t>54-0013</t>
  </si>
  <si>
    <t>CROFTON 96</t>
  </si>
  <si>
    <t>54-0096</t>
  </si>
  <si>
    <t>NIOBRARA 1R</t>
  </si>
  <si>
    <t>54-0501</t>
  </si>
  <si>
    <t>SANTEE C5</t>
  </si>
  <si>
    <t>54-0505</t>
  </si>
  <si>
    <t>WAUSA 76R</t>
  </si>
  <si>
    <t>54-0576</t>
  </si>
  <si>
    <t>VERDIGRE 83R</t>
  </si>
  <si>
    <t>54-0583</t>
  </si>
  <si>
    <t>BLOOMFIELD 86R</t>
  </si>
  <si>
    <t>54-0586</t>
  </si>
  <si>
    <t>LINCOLN 1</t>
  </si>
  <si>
    <t>55-0001</t>
  </si>
  <si>
    <t>WAVERLY 145</t>
  </si>
  <si>
    <t>55-0145</t>
  </si>
  <si>
    <t>MALCOLM 148</t>
  </si>
  <si>
    <t>55-0148</t>
  </si>
  <si>
    <t>NORRIS 160</t>
  </si>
  <si>
    <t>55-0160</t>
  </si>
  <si>
    <t>RAYMOND CENTRAL 161</t>
  </si>
  <si>
    <t>55-0161</t>
  </si>
  <si>
    <t>NORTH PLATTE 1</t>
  </si>
  <si>
    <t>56-0001</t>
  </si>
  <si>
    <t>BRADY 6</t>
  </si>
  <si>
    <t>56-0006</t>
  </si>
  <si>
    <t>MAXWELL 7</t>
  </si>
  <si>
    <t>56-0007</t>
  </si>
  <si>
    <t>HERSHEY 37</t>
  </si>
  <si>
    <t>56-0037</t>
  </si>
  <si>
    <t>SUTHERLAND 55</t>
  </si>
  <si>
    <t>56-0055</t>
  </si>
  <si>
    <t>WALLACE 65R</t>
  </si>
  <si>
    <t>56-0565</t>
  </si>
  <si>
    <t>STAPLETON R1</t>
  </si>
  <si>
    <t>57-0501</t>
  </si>
  <si>
    <t>LOUP CO 25</t>
  </si>
  <si>
    <t>58-0025</t>
  </si>
  <si>
    <t>MADISON 1</t>
  </si>
  <si>
    <t>59-0001</t>
  </si>
  <si>
    <t>NORFOLK 2</t>
  </si>
  <si>
    <t>59-0002</t>
  </si>
  <si>
    <t>BATTLE CREEK 5</t>
  </si>
  <si>
    <t>59-0005</t>
  </si>
  <si>
    <t>NEWMAN GROVE 13</t>
  </si>
  <si>
    <t>59-0013</t>
  </si>
  <si>
    <t>ELKHORN VALLEY 80</t>
  </si>
  <si>
    <t>59-0080</t>
  </si>
  <si>
    <t>MCPHERSON CO HIGH 90</t>
  </si>
  <si>
    <t>60-0090</t>
  </si>
  <si>
    <t>CENTRAL CITY 4</t>
  </si>
  <si>
    <t>61-0004</t>
  </si>
  <si>
    <t>PALMER 49</t>
  </si>
  <si>
    <t>61-0049</t>
  </si>
  <si>
    <t>BAYARD 21</t>
  </si>
  <si>
    <t>62-0021</t>
  </si>
  <si>
    <t>BRIDGEPORT 63</t>
  </si>
  <si>
    <t>62-0063</t>
  </si>
  <si>
    <t>FULLERTON 1</t>
  </si>
  <si>
    <t>63-0001</t>
  </si>
  <si>
    <t>TWIN RIVER 30</t>
  </si>
  <si>
    <t>63-0030</t>
  </si>
  <si>
    <t>JOHNSON-BROCK 23</t>
  </si>
  <si>
    <t>64-0023</t>
  </si>
  <si>
    <t>AUBURN 29</t>
  </si>
  <si>
    <t>64-0029</t>
  </si>
  <si>
    <t>SUPERIOR 11</t>
  </si>
  <si>
    <t>65-0011</t>
  </si>
  <si>
    <t>SO CENTRAL NE UNIF 5</t>
  </si>
  <si>
    <t>65-2005</t>
  </si>
  <si>
    <t>SYRACUSE-DUNBAR-AVOCA 27</t>
  </si>
  <si>
    <t>66-0027</t>
  </si>
  <si>
    <t>NEBRASKA CITY 111</t>
  </si>
  <si>
    <t>66-0111</t>
  </si>
  <si>
    <t>PALMYRA OR1</t>
  </si>
  <si>
    <t>66-0501</t>
  </si>
  <si>
    <t>PAWNEE CITY 1</t>
  </si>
  <si>
    <t>67-0001</t>
  </si>
  <si>
    <t>LEWISTON 69</t>
  </si>
  <si>
    <t>67-0069</t>
  </si>
  <si>
    <t>PERKINS COUNTY SCHOOLS 20</t>
  </si>
  <si>
    <t>68-0020</t>
  </si>
  <si>
    <t>HOLDREGE 44</t>
  </si>
  <si>
    <t>69-0044</t>
  </si>
  <si>
    <t>BERTRAND 54</t>
  </si>
  <si>
    <t>69-0054</t>
  </si>
  <si>
    <t>LOOMIS 55</t>
  </si>
  <si>
    <t>69-0055</t>
  </si>
  <si>
    <t>PIERCE 2</t>
  </si>
  <si>
    <t>70-0002</t>
  </si>
  <si>
    <t>PLAINVIEW 5</t>
  </si>
  <si>
    <t>70-0005</t>
  </si>
  <si>
    <t>OSMOND 42R</t>
  </si>
  <si>
    <t>70-0542</t>
  </si>
  <si>
    <t>COLUMBUS 1</t>
  </si>
  <si>
    <t>71-0001</t>
  </si>
  <si>
    <t>LAKEVIEW COMMUNITY 5</t>
  </si>
  <si>
    <t>71-0005</t>
  </si>
  <si>
    <t>HUMPHREY 67</t>
  </si>
  <si>
    <t>71-0067</t>
  </si>
  <si>
    <t>CROSS COUNTY 15</t>
  </si>
  <si>
    <t>72-0015</t>
  </si>
  <si>
    <t>OSCEOLA 19</t>
  </si>
  <si>
    <t>72-0019</t>
  </si>
  <si>
    <t>SHELBY-RISING CITY 32</t>
  </si>
  <si>
    <t>72-0032</t>
  </si>
  <si>
    <t>HIGH PLAINS COMMUNITY 75</t>
  </si>
  <si>
    <t>72-0075</t>
  </si>
  <si>
    <t>MCCOOK 17</t>
  </si>
  <si>
    <t>73-0017</t>
  </si>
  <si>
    <t>SOUTHWEST 179</t>
  </si>
  <si>
    <t>73-0179</t>
  </si>
  <si>
    <t>FALLS CITY 56</t>
  </si>
  <si>
    <t>74-0056</t>
  </si>
  <si>
    <t>HUMBOLDT TABLE RK STEINAUER 70</t>
  </si>
  <si>
    <t>74-0070</t>
  </si>
  <si>
    <t>ROCK CO HIGH 100</t>
  </si>
  <si>
    <t>75-0100</t>
  </si>
  <si>
    <t>CRETE 2</t>
  </si>
  <si>
    <t>76-0002</t>
  </si>
  <si>
    <t>DORCHESTER 44</t>
  </si>
  <si>
    <t>76-0044</t>
  </si>
  <si>
    <t>FRIEND 68</t>
  </si>
  <si>
    <t>76-0068</t>
  </si>
  <si>
    <t>WILBER-CLATONIA 82</t>
  </si>
  <si>
    <t>76-0082</t>
  </si>
  <si>
    <t>BELLEVUE 1</t>
  </si>
  <si>
    <t>77-0001</t>
  </si>
  <si>
    <t>PAPILLION-LAVISTA 27</t>
  </si>
  <si>
    <t>77-0027</t>
  </si>
  <si>
    <t>GRETNA 37</t>
  </si>
  <si>
    <t>77-0037</t>
  </si>
  <si>
    <t>SPRINGFIELD PLATTEVIEW 46</t>
  </si>
  <si>
    <t>77-0046</t>
  </si>
  <si>
    <t>ASHLAND-GREENWOOD 1</t>
  </si>
  <si>
    <t>78-0001</t>
  </si>
  <si>
    <t>YUTAN 9</t>
  </si>
  <si>
    <t>78-0009</t>
  </si>
  <si>
    <t>WAHOO 39</t>
  </si>
  <si>
    <t>78-0039</t>
  </si>
  <si>
    <t>MEAD 72</t>
  </si>
  <si>
    <t>78-0072</t>
  </si>
  <si>
    <t>CEDAR BLUFFS 107</t>
  </si>
  <si>
    <t>78-0107</t>
  </si>
  <si>
    <t>MINATARE 2</t>
  </si>
  <si>
    <t>79-0002</t>
  </si>
  <si>
    <t>MORRILL 11</t>
  </si>
  <si>
    <t>79-0011</t>
  </si>
  <si>
    <t>GERING 16</t>
  </si>
  <si>
    <t>79-0016</t>
  </si>
  <si>
    <t>MITCHELL 31</t>
  </si>
  <si>
    <t>79-0031</t>
  </si>
  <si>
    <t>SCOTTSBLUFF 32</t>
  </si>
  <si>
    <t>79-0032</t>
  </si>
  <si>
    <t>MILFORD 5</t>
  </si>
  <si>
    <t>80-0005</t>
  </si>
  <si>
    <t>SEWARD 9</t>
  </si>
  <si>
    <t>80-0009</t>
  </si>
  <si>
    <t>CENTENNIAL 67R</t>
  </si>
  <si>
    <t>80-0567</t>
  </si>
  <si>
    <t>HAY SPRINGS 3</t>
  </si>
  <si>
    <t>81-0003</t>
  </si>
  <si>
    <t>GORDON-RUSHVILLE HIGH SCH 10</t>
  </si>
  <si>
    <t>81-0010</t>
  </si>
  <si>
    <t>LOUP CITY 1</t>
  </si>
  <si>
    <t>82-0001</t>
  </si>
  <si>
    <t>LITCHFIELD 15</t>
  </si>
  <si>
    <t>82-0015</t>
  </si>
  <si>
    <t>SIOUX CO HIGH 500</t>
  </si>
  <si>
    <t>83-0500</t>
  </si>
  <si>
    <t>STANTON 3</t>
  </si>
  <si>
    <t>84-0003</t>
  </si>
  <si>
    <t>DESHLER 60</t>
  </si>
  <si>
    <t>85-0060</t>
  </si>
  <si>
    <t>THAYER CENTRAL COMM 70</t>
  </si>
  <si>
    <t>85-0070</t>
  </si>
  <si>
    <t>BRUNING-DAVENPORT UNIF</t>
  </si>
  <si>
    <t>85-2001</t>
  </si>
  <si>
    <t>THEDFORD HIGH 1</t>
  </si>
  <si>
    <t>86-0001</t>
  </si>
  <si>
    <t>PENDER 1</t>
  </si>
  <si>
    <t>87-0001</t>
  </si>
  <si>
    <t>WALTHILL 13</t>
  </si>
  <si>
    <t>87-0013</t>
  </si>
  <si>
    <t>UMO N HO NATION SCH 16</t>
  </si>
  <si>
    <t>87-0016</t>
  </si>
  <si>
    <t>WINNEBAGO 17</t>
  </si>
  <si>
    <t>87-0017</t>
  </si>
  <si>
    <t>ORD 5</t>
  </si>
  <si>
    <t>88-0005</t>
  </si>
  <si>
    <t>ARCADIA 21</t>
  </si>
  <si>
    <t>88-0021</t>
  </si>
  <si>
    <t>BLAIR 1</t>
  </si>
  <si>
    <t>89-0001</t>
  </si>
  <si>
    <t>FORT CALHOUN 3</t>
  </si>
  <si>
    <t>89-0003</t>
  </si>
  <si>
    <t>ARLINGTON 24</t>
  </si>
  <si>
    <t>89-0024</t>
  </si>
  <si>
    <t>WAYNE 17</t>
  </si>
  <si>
    <t>90-0017</t>
  </si>
  <si>
    <t>WAKEFIELD 60R</t>
  </si>
  <si>
    <t>90-0560</t>
  </si>
  <si>
    <t>WINSIDE 595</t>
  </si>
  <si>
    <t>90-0595</t>
  </si>
  <si>
    <t>RED CLOUD 2</t>
  </si>
  <si>
    <t>91-0002</t>
  </si>
  <si>
    <t>BLUE HILL 74</t>
  </si>
  <si>
    <t>91-0074</t>
  </si>
  <si>
    <t>WHEELER CENTRAL 45</t>
  </si>
  <si>
    <t>92-0045</t>
  </si>
  <si>
    <t>YORK 12</t>
  </si>
  <si>
    <t>93-0012</t>
  </si>
  <si>
    <t>MCCOOL JUNCTION 83</t>
  </si>
  <si>
    <t>93-0083</t>
  </si>
  <si>
    <t>HEARTLAND 96</t>
  </si>
  <si>
    <t>93-0096</t>
  </si>
  <si>
    <t>State Totals 244 systems 2022-2023</t>
  </si>
  <si>
    <t>NE Dept. of Revenue, Property Assessment Division, Certification to Dept of Education</t>
  </si>
  <si>
    <t>Orange=sector %; Yellow=Adjustment Amount; Blue= Adjusted Value</t>
  </si>
  <si>
    <t>2021 School Adjusted Values BY SECTOR certified Oct 7, 2021 per Neb. Rev. Stat. 79-1016 (used in aid calc 2022-2023)</t>
  </si>
  <si>
    <t>prepared 10-7-2021</t>
  </si>
  <si>
    <t>2021 Adj Amnt</t>
  </si>
  <si>
    <t>% Adjmnt</t>
  </si>
  <si>
    <t>TIF tax increment finance</t>
  </si>
  <si>
    <t xml:space="preserve">%PP of </t>
  </si>
  <si>
    <t>%CAPP of</t>
  </si>
  <si>
    <t>%CAReal of</t>
  </si>
  <si>
    <t>adjust to 96%</t>
  </si>
  <si>
    <t>Adjusted</t>
  </si>
  <si>
    <t>of Unadjust</t>
  </si>
  <si>
    <t>%Resid of</t>
  </si>
  <si>
    <t>%Comm of</t>
  </si>
  <si>
    <t>%Aglandof</t>
  </si>
  <si>
    <t>adjust to 72%</t>
  </si>
  <si>
    <t>%AgImprvFS of</t>
  </si>
  <si>
    <t xml:space="preserve">%Mineral of </t>
  </si>
  <si>
    <t>Total</t>
  </si>
  <si>
    <t xml:space="preserve">Adjustment </t>
  </si>
  <si>
    <t>TOTAL</t>
  </si>
  <si>
    <t>base value backout befor adjsmtn calc.</t>
  </si>
  <si>
    <t>SysCode</t>
  </si>
  <si>
    <t>U/L</t>
  </si>
  <si>
    <t>UNAdjVal</t>
  </si>
  <si>
    <t>Personal Prop</t>
  </si>
  <si>
    <t>Central Asd PP</t>
  </si>
  <si>
    <t>Central Asd Real</t>
  </si>
  <si>
    <t>CentralAsd Real</t>
  </si>
  <si>
    <t>Residential</t>
  </si>
  <si>
    <t>Comm.&amp; Indust.</t>
  </si>
  <si>
    <t>Agland</t>
  </si>
  <si>
    <t>AgImprvmt&amp;Frmsite</t>
  </si>
  <si>
    <t>Mineral</t>
  </si>
  <si>
    <t>UNAdjust Value</t>
  </si>
  <si>
    <t>Adjusted Value</t>
  </si>
  <si>
    <t>Total Value</t>
  </si>
  <si>
    <t>TIF Base Resid</t>
  </si>
  <si>
    <t>TIF Base Comm</t>
  </si>
  <si>
    <t>TIF Base Ag</t>
  </si>
  <si>
    <t>U</t>
  </si>
  <si>
    <t>State Totals 244 School Sys. 2020-2021</t>
  </si>
  <si>
    <t>ck adj amnt</t>
  </si>
  <si>
    <t>ck adjusted</t>
  </si>
  <si>
    <t>reck totadj</t>
  </si>
  <si>
    <t>reck totUNadjust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</si>
</sst>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3" x14ac:knownFonts="1">
    <font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2" fillId="0" borderId="0" xfId="0" applyFont="1"/>
    <xf numFmtId="0" fontId="1" fillId="0" borderId="0" xfId="2" applyFont="1" applyAlignment="1" applyProtection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10" fillId="0" borderId="3" xfId="0" applyNumberFormat="1" applyFont="1" applyBorder="1"/>
    <xf numFmtId="1" fontId="9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0" fillId="0" borderId="0" xfId="0" applyNumberFormat="1"/>
    <xf numFmtId="1" fontId="0" fillId="0" borderId="4" xfId="0" applyNumberFormat="1" applyBorder="1"/>
    <xf numFmtId="1" fontId="5" fillId="0" borderId="4" xfId="0" applyNumberFormat="1" applyFont="1" applyBorder="1" applyAlignment="1">
      <alignment horizontal="center"/>
    </xf>
    <xf numFmtId="3" fontId="0" fillId="0" borderId="4" xfId="0" applyNumberFormat="1" applyBorder="1"/>
    <xf numFmtId="164" fontId="8" fillId="0" borderId="4" xfId="0" applyNumberFormat="1" applyFont="1" applyBorder="1"/>
    <xf numFmtId="165" fontId="0" fillId="0" borderId="4" xfId="1" applyNumberFormat="1" applyFont="1" applyBorder="1"/>
    <xf numFmtId="0" fontId="10" fillId="2" borderId="5" xfId="0" applyFont="1" applyFill="1" applyBorder="1"/>
    <xf numFmtId="1" fontId="9" fillId="2" borderId="6" xfId="0" applyNumberFormat="1" applyFont="1" applyFill="1" applyBorder="1" applyAlignment="1">
      <alignment horizontal="center"/>
    </xf>
    <xf numFmtId="1" fontId="9" fillId="2" borderId="7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164" fontId="8" fillId="2" borderId="5" xfId="0" applyNumberFormat="1" applyFont="1" applyFill="1" applyBorder="1"/>
    <xf numFmtId="3" fontId="0" fillId="0" borderId="0" xfId="0" applyNumberFormat="1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5" fillId="0" borderId="0" xfId="0" applyNumberFormat="1" applyFont="1" applyAlignment="1">
      <alignment horizontal="center"/>
    </xf>
    <xf numFmtId="1" fontId="8" fillId="0" borderId="0" xfId="0" applyNumberFormat="1" applyFont="1"/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1" fillId="5" borderId="0" xfId="0" applyNumberFormat="1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6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/>
    <xf numFmtId="1" fontId="9" fillId="0" borderId="8" xfId="0" applyNumberFormat="1" applyFont="1" applyBorder="1" applyAlignment="1">
      <alignment horizontal="center"/>
    </xf>
    <xf numFmtId="1" fontId="5" fillId="6" borderId="8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1" fillId="5" borderId="8" xfId="0" applyNumberFormat="1" applyFont="1" applyFill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1" fillId="6" borderId="8" xfId="0" applyNumberFormat="1" applyFont="1" applyFill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applyNumberFormat="1" applyFont="1" applyBorder="1"/>
    <xf numFmtId="10" fontId="5" fillId="6" borderId="4" xfId="0" applyNumberFormat="1" applyFont="1" applyFill="1" applyBorder="1" applyAlignment="1">
      <alignment horizontal="right"/>
    </xf>
    <xf numFmtId="3" fontId="12" fillId="0" borderId="4" xfId="0" applyNumberFormat="1" applyFont="1" applyBorder="1"/>
    <xf numFmtId="10" fontId="12" fillId="6" borderId="4" xfId="0" applyNumberFormat="1" applyFont="1" applyFill="1" applyBorder="1"/>
    <xf numFmtId="3" fontId="12" fillId="3" borderId="4" xfId="0" applyNumberFormat="1" applyFont="1" applyFill="1" applyBorder="1"/>
    <xf numFmtId="3" fontId="12" fillId="4" borderId="4" xfId="0" applyNumberFormat="1" applyFont="1" applyFill="1" applyBorder="1"/>
    <xf numFmtId="10" fontId="8" fillId="5" borderId="4" xfId="0" applyNumberFormat="1" applyFont="1" applyFill="1" applyBorder="1"/>
    <xf numFmtId="10" fontId="5" fillId="6" borderId="4" xfId="0" applyNumberFormat="1" applyFont="1" applyFill="1" applyBorder="1"/>
    <xf numFmtId="10" fontId="0" fillId="0" borderId="0" xfId="0" applyNumberFormat="1"/>
    <xf numFmtId="1" fontId="10" fillId="0" borderId="4" xfId="0" applyNumberFormat="1" applyFont="1" applyBorder="1"/>
    <xf numFmtId="3" fontId="10" fillId="0" borderId="4" xfId="0" applyNumberFormat="1" applyFont="1" applyBorder="1"/>
    <xf numFmtId="3" fontId="10" fillId="7" borderId="4" xfId="0" applyNumberFormat="1" applyFont="1" applyFill="1" applyBorder="1"/>
    <xf numFmtId="3" fontId="10" fillId="4" borderId="4" xfId="0" applyNumberFormat="1" applyFont="1" applyFill="1" applyBorder="1"/>
    <xf numFmtId="10" fontId="11" fillId="5" borderId="4" xfId="0" applyNumberFormat="1" applyFont="1" applyFill="1" applyBorder="1"/>
    <xf numFmtId="3" fontId="10" fillId="3" borderId="4" xfId="0" applyNumberFormat="1" applyFont="1" applyFill="1" applyBorder="1"/>
    <xf numFmtId="1" fontId="6" fillId="0" borderId="0" xfId="0" applyNumberFormat="1" applyFont="1"/>
    <xf numFmtId="1" fontId="0" fillId="0" borderId="0" xfId="0" applyNumberFormat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braskalegislature.gov/laws/statutes.php?statute=79-10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AE158-B31B-46DB-9716-81661DC666A4}">
  <sheetPr>
    <pageSetUpPr fitToPage="1"/>
  </sheetPr>
  <dimension ref="A1:R254"/>
  <sheetViews>
    <sheetView tabSelected="1" workbookViewId="0">
      <selection activeCell="A271" sqref="A271"/>
    </sheetView>
  </sheetViews>
  <sheetFormatPr defaultRowHeight="12.75" x14ac:dyDescent="0.2"/>
  <cols>
    <col min="1" max="1" width="34.7109375" customWidth="1"/>
    <col min="2" max="2" width="9.140625" customWidth="1"/>
    <col min="3" max="3" width="5.42578125" bestFit="1" customWidth="1"/>
    <col min="4" max="4" width="17.5703125" customWidth="1"/>
    <col min="5" max="5" width="14.42578125" customWidth="1"/>
    <col min="6" max="6" width="12.5703125" customWidth="1"/>
    <col min="7" max="7" width="18.28515625" customWidth="1"/>
    <col min="10" max="10" width="10.140625" bestFit="1" customWidth="1"/>
    <col min="12" max="12" width="13.28515625" bestFit="1" customWidth="1"/>
    <col min="13" max="13" width="11.28515625" bestFit="1" customWidth="1"/>
    <col min="14" max="14" width="13.42578125" bestFit="1" customWidth="1"/>
    <col min="15" max="15" width="13.85546875" bestFit="1" customWidth="1"/>
    <col min="16" max="16" width="12.5703125" bestFit="1" customWidth="1"/>
    <col min="17" max="17" width="12.5703125" customWidth="1"/>
    <col min="18" max="18" width="13.7109375" bestFit="1" customWidth="1"/>
    <col min="257" max="257" width="34.7109375" customWidth="1"/>
    <col min="259" max="259" width="5.42578125" bestFit="1" customWidth="1"/>
    <col min="260" max="260" width="17.5703125" customWidth="1"/>
    <col min="261" max="261" width="14.42578125" customWidth="1"/>
    <col min="262" max="262" width="12.5703125" customWidth="1"/>
    <col min="263" max="263" width="18.28515625" customWidth="1"/>
    <col min="266" max="266" width="10.140625" bestFit="1" customWidth="1"/>
    <col min="268" max="268" width="13.28515625" bestFit="1" customWidth="1"/>
    <col min="269" max="269" width="11.28515625" bestFit="1" customWidth="1"/>
    <col min="270" max="270" width="13.42578125" bestFit="1" customWidth="1"/>
    <col min="271" max="271" width="13.85546875" bestFit="1" customWidth="1"/>
    <col min="272" max="272" width="12.5703125" bestFit="1" customWidth="1"/>
    <col min="273" max="273" width="12.5703125" customWidth="1"/>
    <col min="274" max="274" width="13.7109375" bestFit="1" customWidth="1"/>
    <col min="513" max="513" width="34.7109375" customWidth="1"/>
    <col min="515" max="515" width="5.42578125" bestFit="1" customWidth="1"/>
    <col min="516" max="516" width="17.5703125" customWidth="1"/>
    <col min="517" max="517" width="14.42578125" customWidth="1"/>
    <col min="518" max="518" width="12.5703125" customWidth="1"/>
    <col min="519" max="519" width="18.28515625" customWidth="1"/>
    <col min="522" max="522" width="10.140625" bestFit="1" customWidth="1"/>
    <col min="524" max="524" width="13.28515625" bestFit="1" customWidth="1"/>
    <col min="525" max="525" width="11.28515625" bestFit="1" customWidth="1"/>
    <col min="526" max="526" width="13.42578125" bestFit="1" customWidth="1"/>
    <col min="527" max="527" width="13.85546875" bestFit="1" customWidth="1"/>
    <col min="528" max="528" width="12.5703125" bestFit="1" customWidth="1"/>
    <col min="529" max="529" width="12.5703125" customWidth="1"/>
    <col min="530" max="530" width="13.7109375" bestFit="1" customWidth="1"/>
    <col min="769" max="769" width="34.7109375" customWidth="1"/>
    <col min="771" max="771" width="5.42578125" bestFit="1" customWidth="1"/>
    <col min="772" max="772" width="17.5703125" customWidth="1"/>
    <col min="773" max="773" width="14.42578125" customWidth="1"/>
    <col min="774" max="774" width="12.5703125" customWidth="1"/>
    <col min="775" max="775" width="18.28515625" customWidth="1"/>
    <col min="778" max="778" width="10.140625" bestFit="1" customWidth="1"/>
    <col min="780" max="780" width="13.28515625" bestFit="1" customWidth="1"/>
    <col min="781" max="781" width="11.28515625" bestFit="1" customWidth="1"/>
    <col min="782" max="782" width="13.42578125" bestFit="1" customWidth="1"/>
    <col min="783" max="783" width="13.85546875" bestFit="1" customWidth="1"/>
    <col min="784" max="784" width="12.5703125" bestFit="1" customWidth="1"/>
    <col min="785" max="785" width="12.5703125" customWidth="1"/>
    <col min="786" max="786" width="13.7109375" bestFit="1" customWidth="1"/>
    <col min="1025" max="1025" width="34.7109375" customWidth="1"/>
    <col min="1027" max="1027" width="5.42578125" bestFit="1" customWidth="1"/>
    <col min="1028" max="1028" width="17.5703125" customWidth="1"/>
    <col min="1029" max="1029" width="14.42578125" customWidth="1"/>
    <col min="1030" max="1030" width="12.5703125" customWidth="1"/>
    <col min="1031" max="1031" width="18.28515625" customWidth="1"/>
    <col min="1034" max="1034" width="10.140625" bestFit="1" customWidth="1"/>
    <col min="1036" max="1036" width="13.28515625" bestFit="1" customWidth="1"/>
    <col min="1037" max="1037" width="11.28515625" bestFit="1" customWidth="1"/>
    <col min="1038" max="1038" width="13.42578125" bestFit="1" customWidth="1"/>
    <col min="1039" max="1039" width="13.85546875" bestFit="1" customWidth="1"/>
    <col min="1040" max="1040" width="12.5703125" bestFit="1" customWidth="1"/>
    <col min="1041" max="1041" width="12.5703125" customWidth="1"/>
    <col min="1042" max="1042" width="13.7109375" bestFit="1" customWidth="1"/>
    <col min="1281" max="1281" width="34.7109375" customWidth="1"/>
    <col min="1283" max="1283" width="5.42578125" bestFit="1" customWidth="1"/>
    <col min="1284" max="1284" width="17.5703125" customWidth="1"/>
    <col min="1285" max="1285" width="14.42578125" customWidth="1"/>
    <col min="1286" max="1286" width="12.5703125" customWidth="1"/>
    <col min="1287" max="1287" width="18.28515625" customWidth="1"/>
    <col min="1290" max="1290" width="10.140625" bestFit="1" customWidth="1"/>
    <col min="1292" max="1292" width="13.28515625" bestFit="1" customWidth="1"/>
    <col min="1293" max="1293" width="11.28515625" bestFit="1" customWidth="1"/>
    <col min="1294" max="1294" width="13.42578125" bestFit="1" customWidth="1"/>
    <col min="1295" max="1295" width="13.85546875" bestFit="1" customWidth="1"/>
    <col min="1296" max="1296" width="12.5703125" bestFit="1" customWidth="1"/>
    <col min="1297" max="1297" width="12.5703125" customWidth="1"/>
    <col min="1298" max="1298" width="13.7109375" bestFit="1" customWidth="1"/>
    <col min="1537" max="1537" width="34.7109375" customWidth="1"/>
    <col min="1539" max="1539" width="5.42578125" bestFit="1" customWidth="1"/>
    <col min="1540" max="1540" width="17.5703125" customWidth="1"/>
    <col min="1541" max="1541" width="14.42578125" customWidth="1"/>
    <col min="1542" max="1542" width="12.5703125" customWidth="1"/>
    <col min="1543" max="1543" width="18.28515625" customWidth="1"/>
    <col min="1546" max="1546" width="10.140625" bestFit="1" customWidth="1"/>
    <col min="1548" max="1548" width="13.28515625" bestFit="1" customWidth="1"/>
    <col min="1549" max="1549" width="11.28515625" bestFit="1" customWidth="1"/>
    <col min="1550" max="1550" width="13.42578125" bestFit="1" customWidth="1"/>
    <col min="1551" max="1551" width="13.85546875" bestFit="1" customWidth="1"/>
    <col min="1552" max="1552" width="12.5703125" bestFit="1" customWidth="1"/>
    <col min="1553" max="1553" width="12.5703125" customWidth="1"/>
    <col min="1554" max="1554" width="13.7109375" bestFit="1" customWidth="1"/>
    <col min="1793" max="1793" width="34.7109375" customWidth="1"/>
    <col min="1795" max="1795" width="5.42578125" bestFit="1" customWidth="1"/>
    <col min="1796" max="1796" width="17.5703125" customWidth="1"/>
    <col min="1797" max="1797" width="14.42578125" customWidth="1"/>
    <col min="1798" max="1798" width="12.5703125" customWidth="1"/>
    <col min="1799" max="1799" width="18.28515625" customWidth="1"/>
    <col min="1802" max="1802" width="10.140625" bestFit="1" customWidth="1"/>
    <col min="1804" max="1804" width="13.28515625" bestFit="1" customWidth="1"/>
    <col min="1805" max="1805" width="11.28515625" bestFit="1" customWidth="1"/>
    <col min="1806" max="1806" width="13.42578125" bestFit="1" customWidth="1"/>
    <col min="1807" max="1807" width="13.85546875" bestFit="1" customWidth="1"/>
    <col min="1808" max="1808" width="12.5703125" bestFit="1" customWidth="1"/>
    <col min="1809" max="1809" width="12.5703125" customWidth="1"/>
    <col min="1810" max="1810" width="13.7109375" bestFit="1" customWidth="1"/>
    <col min="2049" max="2049" width="34.7109375" customWidth="1"/>
    <col min="2051" max="2051" width="5.42578125" bestFit="1" customWidth="1"/>
    <col min="2052" max="2052" width="17.5703125" customWidth="1"/>
    <col min="2053" max="2053" width="14.42578125" customWidth="1"/>
    <col min="2054" max="2054" width="12.5703125" customWidth="1"/>
    <col min="2055" max="2055" width="18.28515625" customWidth="1"/>
    <col min="2058" max="2058" width="10.140625" bestFit="1" customWidth="1"/>
    <col min="2060" max="2060" width="13.28515625" bestFit="1" customWidth="1"/>
    <col min="2061" max="2061" width="11.28515625" bestFit="1" customWidth="1"/>
    <col min="2062" max="2062" width="13.42578125" bestFit="1" customWidth="1"/>
    <col min="2063" max="2063" width="13.85546875" bestFit="1" customWidth="1"/>
    <col min="2064" max="2064" width="12.5703125" bestFit="1" customWidth="1"/>
    <col min="2065" max="2065" width="12.5703125" customWidth="1"/>
    <col min="2066" max="2066" width="13.7109375" bestFit="1" customWidth="1"/>
    <col min="2305" max="2305" width="34.7109375" customWidth="1"/>
    <col min="2307" max="2307" width="5.42578125" bestFit="1" customWidth="1"/>
    <col min="2308" max="2308" width="17.5703125" customWidth="1"/>
    <col min="2309" max="2309" width="14.42578125" customWidth="1"/>
    <col min="2310" max="2310" width="12.5703125" customWidth="1"/>
    <col min="2311" max="2311" width="18.28515625" customWidth="1"/>
    <col min="2314" max="2314" width="10.140625" bestFit="1" customWidth="1"/>
    <col min="2316" max="2316" width="13.28515625" bestFit="1" customWidth="1"/>
    <col min="2317" max="2317" width="11.28515625" bestFit="1" customWidth="1"/>
    <col min="2318" max="2318" width="13.42578125" bestFit="1" customWidth="1"/>
    <col min="2319" max="2319" width="13.85546875" bestFit="1" customWidth="1"/>
    <col min="2320" max="2320" width="12.5703125" bestFit="1" customWidth="1"/>
    <col min="2321" max="2321" width="12.5703125" customWidth="1"/>
    <col min="2322" max="2322" width="13.7109375" bestFit="1" customWidth="1"/>
    <col min="2561" max="2561" width="34.7109375" customWidth="1"/>
    <col min="2563" max="2563" width="5.42578125" bestFit="1" customWidth="1"/>
    <col min="2564" max="2564" width="17.5703125" customWidth="1"/>
    <col min="2565" max="2565" width="14.42578125" customWidth="1"/>
    <col min="2566" max="2566" width="12.5703125" customWidth="1"/>
    <col min="2567" max="2567" width="18.28515625" customWidth="1"/>
    <col min="2570" max="2570" width="10.140625" bestFit="1" customWidth="1"/>
    <col min="2572" max="2572" width="13.28515625" bestFit="1" customWidth="1"/>
    <col min="2573" max="2573" width="11.28515625" bestFit="1" customWidth="1"/>
    <col min="2574" max="2574" width="13.42578125" bestFit="1" customWidth="1"/>
    <col min="2575" max="2575" width="13.85546875" bestFit="1" customWidth="1"/>
    <col min="2576" max="2576" width="12.5703125" bestFit="1" customWidth="1"/>
    <col min="2577" max="2577" width="12.5703125" customWidth="1"/>
    <col min="2578" max="2578" width="13.7109375" bestFit="1" customWidth="1"/>
    <col min="2817" max="2817" width="34.7109375" customWidth="1"/>
    <col min="2819" max="2819" width="5.42578125" bestFit="1" customWidth="1"/>
    <col min="2820" max="2820" width="17.5703125" customWidth="1"/>
    <col min="2821" max="2821" width="14.42578125" customWidth="1"/>
    <col min="2822" max="2822" width="12.5703125" customWidth="1"/>
    <col min="2823" max="2823" width="18.28515625" customWidth="1"/>
    <col min="2826" max="2826" width="10.140625" bestFit="1" customWidth="1"/>
    <col min="2828" max="2828" width="13.28515625" bestFit="1" customWidth="1"/>
    <col min="2829" max="2829" width="11.28515625" bestFit="1" customWidth="1"/>
    <col min="2830" max="2830" width="13.42578125" bestFit="1" customWidth="1"/>
    <col min="2831" max="2831" width="13.85546875" bestFit="1" customWidth="1"/>
    <col min="2832" max="2832" width="12.5703125" bestFit="1" customWidth="1"/>
    <col min="2833" max="2833" width="12.5703125" customWidth="1"/>
    <col min="2834" max="2834" width="13.7109375" bestFit="1" customWidth="1"/>
    <col min="3073" max="3073" width="34.7109375" customWidth="1"/>
    <col min="3075" max="3075" width="5.42578125" bestFit="1" customWidth="1"/>
    <col min="3076" max="3076" width="17.5703125" customWidth="1"/>
    <col min="3077" max="3077" width="14.42578125" customWidth="1"/>
    <col min="3078" max="3078" width="12.5703125" customWidth="1"/>
    <col min="3079" max="3079" width="18.28515625" customWidth="1"/>
    <col min="3082" max="3082" width="10.140625" bestFit="1" customWidth="1"/>
    <col min="3084" max="3084" width="13.28515625" bestFit="1" customWidth="1"/>
    <col min="3085" max="3085" width="11.28515625" bestFit="1" customWidth="1"/>
    <col min="3086" max="3086" width="13.42578125" bestFit="1" customWidth="1"/>
    <col min="3087" max="3087" width="13.85546875" bestFit="1" customWidth="1"/>
    <col min="3088" max="3088" width="12.5703125" bestFit="1" customWidth="1"/>
    <col min="3089" max="3089" width="12.5703125" customWidth="1"/>
    <col min="3090" max="3090" width="13.7109375" bestFit="1" customWidth="1"/>
    <col min="3329" max="3329" width="34.7109375" customWidth="1"/>
    <col min="3331" max="3331" width="5.42578125" bestFit="1" customWidth="1"/>
    <col min="3332" max="3332" width="17.5703125" customWidth="1"/>
    <col min="3333" max="3333" width="14.42578125" customWidth="1"/>
    <col min="3334" max="3334" width="12.5703125" customWidth="1"/>
    <col min="3335" max="3335" width="18.28515625" customWidth="1"/>
    <col min="3338" max="3338" width="10.140625" bestFit="1" customWidth="1"/>
    <col min="3340" max="3340" width="13.28515625" bestFit="1" customWidth="1"/>
    <col min="3341" max="3341" width="11.28515625" bestFit="1" customWidth="1"/>
    <col min="3342" max="3342" width="13.42578125" bestFit="1" customWidth="1"/>
    <col min="3343" max="3343" width="13.85546875" bestFit="1" customWidth="1"/>
    <col min="3344" max="3344" width="12.5703125" bestFit="1" customWidth="1"/>
    <col min="3345" max="3345" width="12.5703125" customWidth="1"/>
    <col min="3346" max="3346" width="13.7109375" bestFit="1" customWidth="1"/>
    <col min="3585" max="3585" width="34.7109375" customWidth="1"/>
    <col min="3587" max="3587" width="5.42578125" bestFit="1" customWidth="1"/>
    <col min="3588" max="3588" width="17.5703125" customWidth="1"/>
    <col min="3589" max="3589" width="14.42578125" customWidth="1"/>
    <col min="3590" max="3590" width="12.5703125" customWidth="1"/>
    <col min="3591" max="3591" width="18.28515625" customWidth="1"/>
    <col min="3594" max="3594" width="10.140625" bestFit="1" customWidth="1"/>
    <col min="3596" max="3596" width="13.28515625" bestFit="1" customWidth="1"/>
    <col min="3597" max="3597" width="11.28515625" bestFit="1" customWidth="1"/>
    <col min="3598" max="3598" width="13.42578125" bestFit="1" customWidth="1"/>
    <col min="3599" max="3599" width="13.85546875" bestFit="1" customWidth="1"/>
    <col min="3600" max="3600" width="12.5703125" bestFit="1" customWidth="1"/>
    <col min="3601" max="3601" width="12.5703125" customWidth="1"/>
    <col min="3602" max="3602" width="13.7109375" bestFit="1" customWidth="1"/>
    <col min="3841" max="3841" width="34.7109375" customWidth="1"/>
    <col min="3843" max="3843" width="5.42578125" bestFit="1" customWidth="1"/>
    <col min="3844" max="3844" width="17.5703125" customWidth="1"/>
    <col min="3845" max="3845" width="14.42578125" customWidth="1"/>
    <col min="3846" max="3846" width="12.5703125" customWidth="1"/>
    <col min="3847" max="3847" width="18.28515625" customWidth="1"/>
    <col min="3850" max="3850" width="10.140625" bestFit="1" customWidth="1"/>
    <col min="3852" max="3852" width="13.28515625" bestFit="1" customWidth="1"/>
    <col min="3853" max="3853" width="11.28515625" bestFit="1" customWidth="1"/>
    <col min="3854" max="3854" width="13.42578125" bestFit="1" customWidth="1"/>
    <col min="3855" max="3855" width="13.85546875" bestFit="1" customWidth="1"/>
    <col min="3856" max="3856" width="12.5703125" bestFit="1" customWidth="1"/>
    <col min="3857" max="3857" width="12.5703125" customWidth="1"/>
    <col min="3858" max="3858" width="13.7109375" bestFit="1" customWidth="1"/>
    <col min="4097" max="4097" width="34.7109375" customWidth="1"/>
    <col min="4099" max="4099" width="5.42578125" bestFit="1" customWidth="1"/>
    <col min="4100" max="4100" width="17.5703125" customWidth="1"/>
    <col min="4101" max="4101" width="14.42578125" customWidth="1"/>
    <col min="4102" max="4102" width="12.5703125" customWidth="1"/>
    <col min="4103" max="4103" width="18.28515625" customWidth="1"/>
    <col min="4106" max="4106" width="10.140625" bestFit="1" customWidth="1"/>
    <col min="4108" max="4108" width="13.28515625" bestFit="1" customWidth="1"/>
    <col min="4109" max="4109" width="11.28515625" bestFit="1" customWidth="1"/>
    <col min="4110" max="4110" width="13.42578125" bestFit="1" customWidth="1"/>
    <col min="4111" max="4111" width="13.85546875" bestFit="1" customWidth="1"/>
    <col min="4112" max="4112" width="12.5703125" bestFit="1" customWidth="1"/>
    <col min="4113" max="4113" width="12.5703125" customWidth="1"/>
    <col min="4114" max="4114" width="13.7109375" bestFit="1" customWidth="1"/>
    <col min="4353" max="4353" width="34.7109375" customWidth="1"/>
    <col min="4355" max="4355" width="5.42578125" bestFit="1" customWidth="1"/>
    <col min="4356" max="4356" width="17.5703125" customWidth="1"/>
    <col min="4357" max="4357" width="14.42578125" customWidth="1"/>
    <col min="4358" max="4358" width="12.5703125" customWidth="1"/>
    <col min="4359" max="4359" width="18.28515625" customWidth="1"/>
    <col min="4362" max="4362" width="10.140625" bestFit="1" customWidth="1"/>
    <col min="4364" max="4364" width="13.28515625" bestFit="1" customWidth="1"/>
    <col min="4365" max="4365" width="11.28515625" bestFit="1" customWidth="1"/>
    <col min="4366" max="4366" width="13.42578125" bestFit="1" customWidth="1"/>
    <col min="4367" max="4367" width="13.85546875" bestFit="1" customWidth="1"/>
    <col min="4368" max="4368" width="12.5703125" bestFit="1" customWidth="1"/>
    <col min="4369" max="4369" width="12.5703125" customWidth="1"/>
    <col min="4370" max="4370" width="13.7109375" bestFit="1" customWidth="1"/>
    <col min="4609" max="4609" width="34.7109375" customWidth="1"/>
    <col min="4611" max="4611" width="5.42578125" bestFit="1" customWidth="1"/>
    <col min="4612" max="4612" width="17.5703125" customWidth="1"/>
    <col min="4613" max="4613" width="14.42578125" customWidth="1"/>
    <col min="4614" max="4614" width="12.5703125" customWidth="1"/>
    <col min="4615" max="4615" width="18.28515625" customWidth="1"/>
    <col min="4618" max="4618" width="10.140625" bestFit="1" customWidth="1"/>
    <col min="4620" max="4620" width="13.28515625" bestFit="1" customWidth="1"/>
    <col min="4621" max="4621" width="11.28515625" bestFit="1" customWidth="1"/>
    <col min="4622" max="4622" width="13.42578125" bestFit="1" customWidth="1"/>
    <col min="4623" max="4623" width="13.85546875" bestFit="1" customWidth="1"/>
    <col min="4624" max="4624" width="12.5703125" bestFit="1" customWidth="1"/>
    <col min="4625" max="4625" width="12.5703125" customWidth="1"/>
    <col min="4626" max="4626" width="13.7109375" bestFit="1" customWidth="1"/>
    <col min="4865" max="4865" width="34.7109375" customWidth="1"/>
    <col min="4867" max="4867" width="5.42578125" bestFit="1" customWidth="1"/>
    <col min="4868" max="4868" width="17.5703125" customWidth="1"/>
    <col min="4869" max="4869" width="14.42578125" customWidth="1"/>
    <col min="4870" max="4870" width="12.5703125" customWidth="1"/>
    <col min="4871" max="4871" width="18.28515625" customWidth="1"/>
    <col min="4874" max="4874" width="10.140625" bestFit="1" customWidth="1"/>
    <col min="4876" max="4876" width="13.28515625" bestFit="1" customWidth="1"/>
    <col min="4877" max="4877" width="11.28515625" bestFit="1" customWidth="1"/>
    <col min="4878" max="4878" width="13.42578125" bestFit="1" customWidth="1"/>
    <col min="4879" max="4879" width="13.85546875" bestFit="1" customWidth="1"/>
    <col min="4880" max="4880" width="12.5703125" bestFit="1" customWidth="1"/>
    <col min="4881" max="4881" width="12.5703125" customWidth="1"/>
    <col min="4882" max="4882" width="13.7109375" bestFit="1" customWidth="1"/>
    <col min="5121" max="5121" width="34.7109375" customWidth="1"/>
    <col min="5123" max="5123" width="5.42578125" bestFit="1" customWidth="1"/>
    <col min="5124" max="5124" width="17.5703125" customWidth="1"/>
    <col min="5125" max="5125" width="14.42578125" customWidth="1"/>
    <col min="5126" max="5126" width="12.5703125" customWidth="1"/>
    <col min="5127" max="5127" width="18.28515625" customWidth="1"/>
    <col min="5130" max="5130" width="10.140625" bestFit="1" customWidth="1"/>
    <col min="5132" max="5132" width="13.28515625" bestFit="1" customWidth="1"/>
    <col min="5133" max="5133" width="11.28515625" bestFit="1" customWidth="1"/>
    <col min="5134" max="5134" width="13.42578125" bestFit="1" customWidth="1"/>
    <col min="5135" max="5135" width="13.85546875" bestFit="1" customWidth="1"/>
    <col min="5136" max="5136" width="12.5703125" bestFit="1" customWidth="1"/>
    <col min="5137" max="5137" width="12.5703125" customWidth="1"/>
    <col min="5138" max="5138" width="13.7109375" bestFit="1" customWidth="1"/>
    <col min="5377" max="5377" width="34.7109375" customWidth="1"/>
    <col min="5379" max="5379" width="5.42578125" bestFit="1" customWidth="1"/>
    <col min="5380" max="5380" width="17.5703125" customWidth="1"/>
    <col min="5381" max="5381" width="14.42578125" customWidth="1"/>
    <col min="5382" max="5382" width="12.5703125" customWidth="1"/>
    <col min="5383" max="5383" width="18.28515625" customWidth="1"/>
    <col min="5386" max="5386" width="10.140625" bestFit="1" customWidth="1"/>
    <col min="5388" max="5388" width="13.28515625" bestFit="1" customWidth="1"/>
    <col min="5389" max="5389" width="11.28515625" bestFit="1" customWidth="1"/>
    <col min="5390" max="5390" width="13.42578125" bestFit="1" customWidth="1"/>
    <col min="5391" max="5391" width="13.85546875" bestFit="1" customWidth="1"/>
    <col min="5392" max="5392" width="12.5703125" bestFit="1" customWidth="1"/>
    <col min="5393" max="5393" width="12.5703125" customWidth="1"/>
    <col min="5394" max="5394" width="13.7109375" bestFit="1" customWidth="1"/>
    <col min="5633" max="5633" width="34.7109375" customWidth="1"/>
    <col min="5635" max="5635" width="5.42578125" bestFit="1" customWidth="1"/>
    <col min="5636" max="5636" width="17.5703125" customWidth="1"/>
    <col min="5637" max="5637" width="14.42578125" customWidth="1"/>
    <col min="5638" max="5638" width="12.5703125" customWidth="1"/>
    <col min="5639" max="5639" width="18.28515625" customWidth="1"/>
    <col min="5642" max="5642" width="10.140625" bestFit="1" customWidth="1"/>
    <col min="5644" max="5644" width="13.28515625" bestFit="1" customWidth="1"/>
    <col min="5645" max="5645" width="11.28515625" bestFit="1" customWidth="1"/>
    <col min="5646" max="5646" width="13.42578125" bestFit="1" customWidth="1"/>
    <col min="5647" max="5647" width="13.85546875" bestFit="1" customWidth="1"/>
    <col min="5648" max="5648" width="12.5703125" bestFit="1" customWidth="1"/>
    <col min="5649" max="5649" width="12.5703125" customWidth="1"/>
    <col min="5650" max="5650" width="13.7109375" bestFit="1" customWidth="1"/>
    <col min="5889" max="5889" width="34.7109375" customWidth="1"/>
    <col min="5891" max="5891" width="5.42578125" bestFit="1" customWidth="1"/>
    <col min="5892" max="5892" width="17.5703125" customWidth="1"/>
    <col min="5893" max="5893" width="14.42578125" customWidth="1"/>
    <col min="5894" max="5894" width="12.5703125" customWidth="1"/>
    <col min="5895" max="5895" width="18.28515625" customWidth="1"/>
    <col min="5898" max="5898" width="10.140625" bestFit="1" customWidth="1"/>
    <col min="5900" max="5900" width="13.28515625" bestFit="1" customWidth="1"/>
    <col min="5901" max="5901" width="11.28515625" bestFit="1" customWidth="1"/>
    <col min="5902" max="5902" width="13.42578125" bestFit="1" customWidth="1"/>
    <col min="5903" max="5903" width="13.85546875" bestFit="1" customWidth="1"/>
    <col min="5904" max="5904" width="12.5703125" bestFit="1" customWidth="1"/>
    <col min="5905" max="5905" width="12.5703125" customWidth="1"/>
    <col min="5906" max="5906" width="13.7109375" bestFit="1" customWidth="1"/>
    <col min="6145" max="6145" width="34.7109375" customWidth="1"/>
    <col min="6147" max="6147" width="5.42578125" bestFit="1" customWidth="1"/>
    <col min="6148" max="6148" width="17.5703125" customWidth="1"/>
    <col min="6149" max="6149" width="14.42578125" customWidth="1"/>
    <col min="6150" max="6150" width="12.5703125" customWidth="1"/>
    <col min="6151" max="6151" width="18.28515625" customWidth="1"/>
    <col min="6154" max="6154" width="10.140625" bestFit="1" customWidth="1"/>
    <col min="6156" max="6156" width="13.28515625" bestFit="1" customWidth="1"/>
    <col min="6157" max="6157" width="11.28515625" bestFit="1" customWidth="1"/>
    <col min="6158" max="6158" width="13.42578125" bestFit="1" customWidth="1"/>
    <col min="6159" max="6159" width="13.85546875" bestFit="1" customWidth="1"/>
    <col min="6160" max="6160" width="12.5703125" bestFit="1" customWidth="1"/>
    <col min="6161" max="6161" width="12.5703125" customWidth="1"/>
    <col min="6162" max="6162" width="13.7109375" bestFit="1" customWidth="1"/>
    <col min="6401" max="6401" width="34.7109375" customWidth="1"/>
    <col min="6403" max="6403" width="5.42578125" bestFit="1" customWidth="1"/>
    <col min="6404" max="6404" width="17.5703125" customWidth="1"/>
    <col min="6405" max="6405" width="14.42578125" customWidth="1"/>
    <col min="6406" max="6406" width="12.5703125" customWidth="1"/>
    <col min="6407" max="6407" width="18.28515625" customWidth="1"/>
    <col min="6410" max="6410" width="10.140625" bestFit="1" customWidth="1"/>
    <col min="6412" max="6412" width="13.28515625" bestFit="1" customWidth="1"/>
    <col min="6413" max="6413" width="11.28515625" bestFit="1" customWidth="1"/>
    <col min="6414" max="6414" width="13.42578125" bestFit="1" customWidth="1"/>
    <col min="6415" max="6415" width="13.85546875" bestFit="1" customWidth="1"/>
    <col min="6416" max="6416" width="12.5703125" bestFit="1" customWidth="1"/>
    <col min="6417" max="6417" width="12.5703125" customWidth="1"/>
    <col min="6418" max="6418" width="13.7109375" bestFit="1" customWidth="1"/>
    <col min="6657" max="6657" width="34.7109375" customWidth="1"/>
    <col min="6659" max="6659" width="5.42578125" bestFit="1" customWidth="1"/>
    <col min="6660" max="6660" width="17.5703125" customWidth="1"/>
    <col min="6661" max="6661" width="14.42578125" customWidth="1"/>
    <col min="6662" max="6662" width="12.5703125" customWidth="1"/>
    <col min="6663" max="6663" width="18.28515625" customWidth="1"/>
    <col min="6666" max="6666" width="10.140625" bestFit="1" customWidth="1"/>
    <col min="6668" max="6668" width="13.28515625" bestFit="1" customWidth="1"/>
    <col min="6669" max="6669" width="11.28515625" bestFit="1" customWidth="1"/>
    <col min="6670" max="6670" width="13.42578125" bestFit="1" customWidth="1"/>
    <col min="6671" max="6671" width="13.85546875" bestFit="1" customWidth="1"/>
    <col min="6672" max="6672" width="12.5703125" bestFit="1" customWidth="1"/>
    <col min="6673" max="6673" width="12.5703125" customWidth="1"/>
    <col min="6674" max="6674" width="13.7109375" bestFit="1" customWidth="1"/>
    <col min="6913" max="6913" width="34.7109375" customWidth="1"/>
    <col min="6915" max="6915" width="5.42578125" bestFit="1" customWidth="1"/>
    <col min="6916" max="6916" width="17.5703125" customWidth="1"/>
    <col min="6917" max="6917" width="14.42578125" customWidth="1"/>
    <col min="6918" max="6918" width="12.5703125" customWidth="1"/>
    <col min="6919" max="6919" width="18.28515625" customWidth="1"/>
    <col min="6922" max="6922" width="10.140625" bestFit="1" customWidth="1"/>
    <col min="6924" max="6924" width="13.28515625" bestFit="1" customWidth="1"/>
    <col min="6925" max="6925" width="11.28515625" bestFit="1" customWidth="1"/>
    <col min="6926" max="6926" width="13.42578125" bestFit="1" customWidth="1"/>
    <col min="6927" max="6927" width="13.85546875" bestFit="1" customWidth="1"/>
    <col min="6928" max="6928" width="12.5703125" bestFit="1" customWidth="1"/>
    <col min="6929" max="6929" width="12.5703125" customWidth="1"/>
    <col min="6930" max="6930" width="13.7109375" bestFit="1" customWidth="1"/>
    <col min="7169" max="7169" width="34.7109375" customWidth="1"/>
    <col min="7171" max="7171" width="5.42578125" bestFit="1" customWidth="1"/>
    <col min="7172" max="7172" width="17.5703125" customWidth="1"/>
    <col min="7173" max="7173" width="14.42578125" customWidth="1"/>
    <col min="7174" max="7174" width="12.5703125" customWidth="1"/>
    <col min="7175" max="7175" width="18.28515625" customWidth="1"/>
    <col min="7178" max="7178" width="10.140625" bestFit="1" customWidth="1"/>
    <col min="7180" max="7180" width="13.28515625" bestFit="1" customWidth="1"/>
    <col min="7181" max="7181" width="11.28515625" bestFit="1" customWidth="1"/>
    <col min="7182" max="7182" width="13.42578125" bestFit="1" customWidth="1"/>
    <col min="7183" max="7183" width="13.85546875" bestFit="1" customWidth="1"/>
    <col min="7184" max="7184" width="12.5703125" bestFit="1" customWidth="1"/>
    <col min="7185" max="7185" width="12.5703125" customWidth="1"/>
    <col min="7186" max="7186" width="13.7109375" bestFit="1" customWidth="1"/>
    <col min="7425" max="7425" width="34.7109375" customWidth="1"/>
    <col min="7427" max="7427" width="5.42578125" bestFit="1" customWidth="1"/>
    <col min="7428" max="7428" width="17.5703125" customWidth="1"/>
    <col min="7429" max="7429" width="14.42578125" customWidth="1"/>
    <col min="7430" max="7430" width="12.5703125" customWidth="1"/>
    <col min="7431" max="7431" width="18.28515625" customWidth="1"/>
    <col min="7434" max="7434" width="10.140625" bestFit="1" customWidth="1"/>
    <col min="7436" max="7436" width="13.28515625" bestFit="1" customWidth="1"/>
    <col min="7437" max="7437" width="11.28515625" bestFit="1" customWidth="1"/>
    <col min="7438" max="7438" width="13.42578125" bestFit="1" customWidth="1"/>
    <col min="7439" max="7439" width="13.85546875" bestFit="1" customWidth="1"/>
    <col min="7440" max="7440" width="12.5703125" bestFit="1" customWidth="1"/>
    <col min="7441" max="7441" width="12.5703125" customWidth="1"/>
    <col min="7442" max="7442" width="13.7109375" bestFit="1" customWidth="1"/>
    <col min="7681" max="7681" width="34.7109375" customWidth="1"/>
    <col min="7683" max="7683" width="5.42578125" bestFit="1" customWidth="1"/>
    <col min="7684" max="7684" width="17.5703125" customWidth="1"/>
    <col min="7685" max="7685" width="14.42578125" customWidth="1"/>
    <col min="7686" max="7686" width="12.5703125" customWidth="1"/>
    <col min="7687" max="7687" width="18.28515625" customWidth="1"/>
    <col min="7690" max="7690" width="10.140625" bestFit="1" customWidth="1"/>
    <col min="7692" max="7692" width="13.28515625" bestFit="1" customWidth="1"/>
    <col min="7693" max="7693" width="11.28515625" bestFit="1" customWidth="1"/>
    <col min="7694" max="7694" width="13.42578125" bestFit="1" customWidth="1"/>
    <col min="7695" max="7695" width="13.85546875" bestFit="1" customWidth="1"/>
    <col min="7696" max="7696" width="12.5703125" bestFit="1" customWidth="1"/>
    <col min="7697" max="7697" width="12.5703125" customWidth="1"/>
    <col min="7698" max="7698" width="13.7109375" bestFit="1" customWidth="1"/>
    <col min="7937" max="7937" width="34.7109375" customWidth="1"/>
    <col min="7939" max="7939" width="5.42578125" bestFit="1" customWidth="1"/>
    <col min="7940" max="7940" width="17.5703125" customWidth="1"/>
    <col min="7941" max="7941" width="14.42578125" customWidth="1"/>
    <col min="7942" max="7942" width="12.5703125" customWidth="1"/>
    <col min="7943" max="7943" width="18.28515625" customWidth="1"/>
    <col min="7946" max="7946" width="10.140625" bestFit="1" customWidth="1"/>
    <col min="7948" max="7948" width="13.28515625" bestFit="1" customWidth="1"/>
    <col min="7949" max="7949" width="11.28515625" bestFit="1" customWidth="1"/>
    <col min="7950" max="7950" width="13.42578125" bestFit="1" customWidth="1"/>
    <col min="7951" max="7951" width="13.85546875" bestFit="1" customWidth="1"/>
    <col min="7952" max="7952" width="12.5703125" bestFit="1" customWidth="1"/>
    <col min="7953" max="7953" width="12.5703125" customWidth="1"/>
    <col min="7954" max="7954" width="13.7109375" bestFit="1" customWidth="1"/>
    <col min="8193" max="8193" width="34.7109375" customWidth="1"/>
    <col min="8195" max="8195" width="5.42578125" bestFit="1" customWidth="1"/>
    <col min="8196" max="8196" width="17.5703125" customWidth="1"/>
    <col min="8197" max="8197" width="14.42578125" customWidth="1"/>
    <col min="8198" max="8198" width="12.5703125" customWidth="1"/>
    <col min="8199" max="8199" width="18.28515625" customWidth="1"/>
    <col min="8202" max="8202" width="10.140625" bestFit="1" customWidth="1"/>
    <col min="8204" max="8204" width="13.28515625" bestFit="1" customWidth="1"/>
    <col min="8205" max="8205" width="11.28515625" bestFit="1" customWidth="1"/>
    <col min="8206" max="8206" width="13.42578125" bestFit="1" customWidth="1"/>
    <col min="8207" max="8207" width="13.85546875" bestFit="1" customWidth="1"/>
    <col min="8208" max="8208" width="12.5703125" bestFit="1" customWidth="1"/>
    <col min="8209" max="8209" width="12.5703125" customWidth="1"/>
    <col min="8210" max="8210" width="13.7109375" bestFit="1" customWidth="1"/>
    <col min="8449" max="8449" width="34.7109375" customWidth="1"/>
    <col min="8451" max="8451" width="5.42578125" bestFit="1" customWidth="1"/>
    <col min="8452" max="8452" width="17.5703125" customWidth="1"/>
    <col min="8453" max="8453" width="14.42578125" customWidth="1"/>
    <col min="8454" max="8454" width="12.5703125" customWidth="1"/>
    <col min="8455" max="8455" width="18.28515625" customWidth="1"/>
    <col min="8458" max="8458" width="10.140625" bestFit="1" customWidth="1"/>
    <col min="8460" max="8460" width="13.28515625" bestFit="1" customWidth="1"/>
    <col min="8461" max="8461" width="11.28515625" bestFit="1" customWidth="1"/>
    <col min="8462" max="8462" width="13.42578125" bestFit="1" customWidth="1"/>
    <col min="8463" max="8463" width="13.85546875" bestFit="1" customWidth="1"/>
    <col min="8464" max="8464" width="12.5703125" bestFit="1" customWidth="1"/>
    <col min="8465" max="8465" width="12.5703125" customWidth="1"/>
    <col min="8466" max="8466" width="13.7109375" bestFit="1" customWidth="1"/>
    <col min="8705" max="8705" width="34.7109375" customWidth="1"/>
    <col min="8707" max="8707" width="5.42578125" bestFit="1" customWidth="1"/>
    <col min="8708" max="8708" width="17.5703125" customWidth="1"/>
    <col min="8709" max="8709" width="14.42578125" customWidth="1"/>
    <col min="8710" max="8710" width="12.5703125" customWidth="1"/>
    <col min="8711" max="8711" width="18.28515625" customWidth="1"/>
    <col min="8714" max="8714" width="10.140625" bestFit="1" customWidth="1"/>
    <col min="8716" max="8716" width="13.28515625" bestFit="1" customWidth="1"/>
    <col min="8717" max="8717" width="11.28515625" bestFit="1" customWidth="1"/>
    <col min="8718" max="8718" width="13.42578125" bestFit="1" customWidth="1"/>
    <col min="8719" max="8719" width="13.85546875" bestFit="1" customWidth="1"/>
    <col min="8720" max="8720" width="12.5703125" bestFit="1" customWidth="1"/>
    <col min="8721" max="8721" width="12.5703125" customWidth="1"/>
    <col min="8722" max="8722" width="13.7109375" bestFit="1" customWidth="1"/>
    <col min="8961" max="8961" width="34.7109375" customWidth="1"/>
    <col min="8963" max="8963" width="5.42578125" bestFit="1" customWidth="1"/>
    <col min="8964" max="8964" width="17.5703125" customWidth="1"/>
    <col min="8965" max="8965" width="14.42578125" customWidth="1"/>
    <col min="8966" max="8966" width="12.5703125" customWidth="1"/>
    <col min="8967" max="8967" width="18.28515625" customWidth="1"/>
    <col min="8970" max="8970" width="10.140625" bestFit="1" customWidth="1"/>
    <col min="8972" max="8972" width="13.28515625" bestFit="1" customWidth="1"/>
    <col min="8973" max="8973" width="11.28515625" bestFit="1" customWidth="1"/>
    <col min="8974" max="8974" width="13.42578125" bestFit="1" customWidth="1"/>
    <col min="8975" max="8975" width="13.85546875" bestFit="1" customWidth="1"/>
    <col min="8976" max="8976" width="12.5703125" bestFit="1" customWidth="1"/>
    <col min="8977" max="8977" width="12.5703125" customWidth="1"/>
    <col min="8978" max="8978" width="13.7109375" bestFit="1" customWidth="1"/>
    <col min="9217" max="9217" width="34.7109375" customWidth="1"/>
    <col min="9219" max="9219" width="5.42578125" bestFit="1" customWidth="1"/>
    <col min="9220" max="9220" width="17.5703125" customWidth="1"/>
    <col min="9221" max="9221" width="14.42578125" customWidth="1"/>
    <col min="9222" max="9222" width="12.5703125" customWidth="1"/>
    <col min="9223" max="9223" width="18.28515625" customWidth="1"/>
    <col min="9226" max="9226" width="10.140625" bestFit="1" customWidth="1"/>
    <col min="9228" max="9228" width="13.28515625" bestFit="1" customWidth="1"/>
    <col min="9229" max="9229" width="11.28515625" bestFit="1" customWidth="1"/>
    <col min="9230" max="9230" width="13.42578125" bestFit="1" customWidth="1"/>
    <col min="9231" max="9231" width="13.85546875" bestFit="1" customWidth="1"/>
    <col min="9232" max="9232" width="12.5703125" bestFit="1" customWidth="1"/>
    <col min="9233" max="9233" width="12.5703125" customWidth="1"/>
    <col min="9234" max="9234" width="13.7109375" bestFit="1" customWidth="1"/>
    <col min="9473" max="9473" width="34.7109375" customWidth="1"/>
    <col min="9475" max="9475" width="5.42578125" bestFit="1" customWidth="1"/>
    <col min="9476" max="9476" width="17.5703125" customWidth="1"/>
    <col min="9477" max="9477" width="14.42578125" customWidth="1"/>
    <col min="9478" max="9478" width="12.5703125" customWidth="1"/>
    <col min="9479" max="9479" width="18.28515625" customWidth="1"/>
    <col min="9482" max="9482" width="10.140625" bestFit="1" customWidth="1"/>
    <col min="9484" max="9484" width="13.28515625" bestFit="1" customWidth="1"/>
    <col min="9485" max="9485" width="11.28515625" bestFit="1" customWidth="1"/>
    <col min="9486" max="9486" width="13.42578125" bestFit="1" customWidth="1"/>
    <col min="9487" max="9487" width="13.85546875" bestFit="1" customWidth="1"/>
    <col min="9488" max="9488" width="12.5703125" bestFit="1" customWidth="1"/>
    <col min="9489" max="9489" width="12.5703125" customWidth="1"/>
    <col min="9490" max="9490" width="13.7109375" bestFit="1" customWidth="1"/>
    <col min="9729" max="9729" width="34.7109375" customWidth="1"/>
    <col min="9731" max="9731" width="5.42578125" bestFit="1" customWidth="1"/>
    <col min="9732" max="9732" width="17.5703125" customWidth="1"/>
    <col min="9733" max="9733" width="14.42578125" customWidth="1"/>
    <col min="9734" max="9734" width="12.5703125" customWidth="1"/>
    <col min="9735" max="9735" width="18.28515625" customWidth="1"/>
    <col min="9738" max="9738" width="10.140625" bestFit="1" customWidth="1"/>
    <col min="9740" max="9740" width="13.28515625" bestFit="1" customWidth="1"/>
    <col min="9741" max="9741" width="11.28515625" bestFit="1" customWidth="1"/>
    <col min="9742" max="9742" width="13.42578125" bestFit="1" customWidth="1"/>
    <col min="9743" max="9743" width="13.85546875" bestFit="1" customWidth="1"/>
    <col min="9744" max="9744" width="12.5703125" bestFit="1" customWidth="1"/>
    <col min="9745" max="9745" width="12.5703125" customWidth="1"/>
    <col min="9746" max="9746" width="13.7109375" bestFit="1" customWidth="1"/>
    <col min="9985" max="9985" width="34.7109375" customWidth="1"/>
    <col min="9987" max="9987" width="5.42578125" bestFit="1" customWidth="1"/>
    <col min="9988" max="9988" width="17.5703125" customWidth="1"/>
    <col min="9989" max="9989" width="14.42578125" customWidth="1"/>
    <col min="9990" max="9990" width="12.5703125" customWidth="1"/>
    <col min="9991" max="9991" width="18.28515625" customWidth="1"/>
    <col min="9994" max="9994" width="10.140625" bestFit="1" customWidth="1"/>
    <col min="9996" max="9996" width="13.28515625" bestFit="1" customWidth="1"/>
    <col min="9997" max="9997" width="11.28515625" bestFit="1" customWidth="1"/>
    <col min="9998" max="9998" width="13.42578125" bestFit="1" customWidth="1"/>
    <col min="9999" max="9999" width="13.85546875" bestFit="1" customWidth="1"/>
    <col min="10000" max="10000" width="12.5703125" bestFit="1" customWidth="1"/>
    <col min="10001" max="10001" width="12.5703125" customWidth="1"/>
    <col min="10002" max="10002" width="13.7109375" bestFit="1" customWidth="1"/>
    <col min="10241" max="10241" width="34.7109375" customWidth="1"/>
    <col min="10243" max="10243" width="5.42578125" bestFit="1" customWidth="1"/>
    <col min="10244" max="10244" width="17.5703125" customWidth="1"/>
    <col min="10245" max="10245" width="14.42578125" customWidth="1"/>
    <col min="10246" max="10246" width="12.5703125" customWidth="1"/>
    <col min="10247" max="10247" width="18.28515625" customWidth="1"/>
    <col min="10250" max="10250" width="10.140625" bestFit="1" customWidth="1"/>
    <col min="10252" max="10252" width="13.28515625" bestFit="1" customWidth="1"/>
    <col min="10253" max="10253" width="11.28515625" bestFit="1" customWidth="1"/>
    <col min="10254" max="10254" width="13.42578125" bestFit="1" customWidth="1"/>
    <col min="10255" max="10255" width="13.85546875" bestFit="1" customWidth="1"/>
    <col min="10256" max="10256" width="12.5703125" bestFit="1" customWidth="1"/>
    <col min="10257" max="10257" width="12.5703125" customWidth="1"/>
    <col min="10258" max="10258" width="13.7109375" bestFit="1" customWidth="1"/>
    <col min="10497" max="10497" width="34.7109375" customWidth="1"/>
    <col min="10499" max="10499" width="5.42578125" bestFit="1" customWidth="1"/>
    <col min="10500" max="10500" width="17.5703125" customWidth="1"/>
    <col min="10501" max="10501" width="14.42578125" customWidth="1"/>
    <col min="10502" max="10502" width="12.5703125" customWidth="1"/>
    <col min="10503" max="10503" width="18.28515625" customWidth="1"/>
    <col min="10506" max="10506" width="10.140625" bestFit="1" customWidth="1"/>
    <col min="10508" max="10508" width="13.28515625" bestFit="1" customWidth="1"/>
    <col min="10509" max="10509" width="11.28515625" bestFit="1" customWidth="1"/>
    <col min="10510" max="10510" width="13.42578125" bestFit="1" customWidth="1"/>
    <col min="10511" max="10511" width="13.85546875" bestFit="1" customWidth="1"/>
    <col min="10512" max="10512" width="12.5703125" bestFit="1" customWidth="1"/>
    <col min="10513" max="10513" width="12.5703125" customWidth="1"/>
    <col min="10514" max="10514" width="13.7109375" bestFit="1" customWidth="1"/>
    <col min="10753" max="10753" width="34.7109375" customWidth="1"/>
    <col min="10755" max="10755" width="5.42578125" bestFit="1" customWidth="1"/>
    <col min="10756" max="10756" width="17.5703125" customWidth="1"/>
    <col min="10757" max="10757" width="14.42578125" customWidth="1"/>
    <col min="10758" max="10758" width="12.5703125" customWidth="1"/>
    <col min="10759" max="10759" width="18.28515625" customWidth="1"/>
    <col min="10762" max="10762" width="10.140625" bestFit="1" customWidth="1"/>
    <col min="10764" max="10764" width="13.28515625" bestFit="1" customWidth="1"/>
    <col min="10765" max="10765" width="11.28515625" bestFit="1" customWidth="1"/>
    <col min="10766" max="10766" width="13.42578125" bestFit="1" customWidth="1"/>
    <col min="10767" max="10767" width="13.85546875" bestFit="1" customWidth="1"/>
    <col min="10768" max="10768" width="12.5703125" bestFit="1" customWidth="1"/>
    <col min="10769" max="10769" width="12.5703125" customWidth="1"/>
    <col min="10770" max="10770" width="13.7109375" bestFit="1" customWidth="1"/>
    <col min="11009" max="11009" width="34.7109375" customWidth="1"/>
    <col min="11011" max="11011" width="5.42578125" bestFit="1" customWidth="1"/>
    <col min="11012" max="11012" width="17.5703125" customWidth="1"/>
    <col min="11013" max="11013" width="14.42578125" customWidth="1"/>
    <col min="11014" max="11014" width="12.5703125" customWidth="1"/>
    <col min="11015" max="11015" width="18.28515625" customWidth="1"/>
    <col min="11018" max="11018" width="10.140625" bestFit="1" customWidth="1"/>
    <col min="11020" max="11020" width="13.28515625" bestFit="1" customWidth="1"/>
    <col min="11021" max="11021" width="11.28515625" bestFit="1" customWidth="1"/>
    <col min="11022" max="11022" width="13.42578125" bestFit="1" customWidth="1"/>
    <col min="11023" max="11023" width="13.85546875" bestFit="1" customWidth="1"/>
    <col min="11024" max="11024" width="12.5703125" bestFit="1" customWidth="1"/>
    <col min="11025" max="11025" width="12.5703125" customWidth="1"/>
    <col min="11026" max="11026" width="13.7109375" bestFit="1" customWidth="1"/>
    <col min="11265" max="11265" width="34.7109375" customWidth="1"/>
    <col min="11267" max="11267" width="5.42578125" bestFit="1" customWidth="1"/>
    <col min="11268" max="11268" width="17.5703125" customWidth="1"/>
    <col min="11269" max="11269" width="14.42578125" customWidth="1"/>
    <col min="11270" max="11270" width="12.5703125" customWidth="1"/>
    <col min="11271" max="11271" width="18.28515625" customWidth="1"/>
    <col min="11274" max="11274" width="10.140625" bestFit="1" customWidth="1"/>
    <col min="11276" max="11276" width="13.28515625" bestFit="1" customWidth="1"/>
    <col min="11277" max="11277" width="11.28515625" bestFit="1" customWidth="1"/>
    <col min="11278" max="11278" width="13.42578125" bestFit="1" customWidth="1"/>
    <col min="11279" max="11279" width="13.85546875" bestFit="1" customWidth="1"/>
    <col min="11280" max="11280" width="12.5703125" bestFit="1" customWidth="1"/>
    <col min="11281" max="11281" width="12.5703125" customWidth="1"/>
    <col min="11282" max="11282" width="13.7109375" bestFit="1" customWidth="1"/>
    <col min="11521" max="11521" width="34.7109375" customWidth="1"/>
    <col min="11523" max="11523" width="5.42578125" bestFit="1" customWidth="1"/>
    <col min="11524" max="11524" width="17.5703125" customWidth="1"/>
    <col min="11525" max="11525" width="14.42578125" customWidth="1"/>
    <col min="11526" max="11526" width="12.5703125" customWidth="1"/>
    <col min="11527" max="11527" width="18.28515625" customWidth="1"/>
    <col min="11530" max="11530" width="10.140625" bestFit="1" customWidth="1"/>
    <col min="11532" max="11532" width="13.28515625" bestFit="1" customWidth="1"/>
    <col min="11533" max="11533" width="11.28515625" bestFit="1" customWidth="1"/>
    <col min="11534" max="11534" width="13.42578125" bestFit="1" customWidth="1"/>
    <col min="11535" max="11535" width="13.85546875" bestFit="1" customWidth="1"/>
    <col min="11536" max="11536" width="12.5703125" bestFit="1" customWidth="1"/>
    <col min="11537" max="11537" width="12.5703125" customWidth="1"/>
    <col min="11538" max="11538" width="13.7109375" bestFit="1" customWidth="1"/>
    <col min="11777" max="11777" width="34.7109375" customWidth="1"/>
    <col min="11779" max="11779" width="5.42578125" bestFit="1" customWidth="1"/>
    <col min="11780" max="11780" width="17.5703125" customWidth="1"/>
    <col min="11781" max="11781" width="14.42578125" customWidth="1"/>
    <col min="11782" max="11782" width="12.5703125" customWidth="1"/>
    <col min="11783" max="11783" width="18.28515625" customWidth="1"/>
    <col min="11786" max="11786" width="10.140625" bestFit="1" customWidth="1"/>
    <col min="11788" max="11788" width="13.28515625" bestFit="1" customWidth="1"/>
    <col min="11789" max="11789" width="11.28515625" bestFit="1" customWidth="1"/>
    <col min="11790" max="11790" width="13.42578125" bestFit="1" customWidth="1"/>
    <col min="11791" max="11791" width="13.85546875" bestFit="1" customWidth="1"/>
    <col min="11792" max="11792" width="12.5703125" bestFit="1" customWidth="1"/>
    <col min="11793" max="11793" width="12.5703125" customWidth="1"/>
    <col min="11794" max="11794" width="13.7109375" bestFit="1" customWidth="1"/>
    <col min="12033" max="12033" width="34.7109375" customWidth="1"/>
    <col min="12035" max="12035" width="5.42578125" bestFit="1" customWidth="1"/>
    <col min="12036" max="12036" width="17.5703125" customWidth="1"/>
    <col min="12037" max="12037" width="14.42578125" customWidth="1"/>
    <col min="12038" max="12038" width="12.5703125" customWidth="1"/>
    <col min="12039" max="12039" width="18.28515625" customWidth="1"/>
    <col min="12042" max="12042" width="10.140625" bestFit="1" customWidth="1"/>
    <col min="12044" max="12044" width="13.28515625" bestFit="1" customWidth="1"/>
    <col min="12045" max="12045" width="11.28515625" bestFit="1" customWidth="1"/>
    <col min="12046" max="12046" width="13.42578125" bestFit="1" customWidth="1"/>
    <col min="12047" max="12047" width="13.85546875" bestFit="1" customWidth="1"/>
    <col min="12048" max="12048" width="12.5703125" bestFit="1" customWidth="1"/>
    <col min="12049" max="12049" width="12.5703125" customWidth="1"/>
    <col min="12050" max="12050" width="13.7109375" bestFit="1" customWidth="1"/>
    <col min="12289" max="12289" width="34.7109375" customWidth="1"/>
    <col min="12291" max="12291" width="5.42578125" bestFit="1" customWidth="1"/>
    <col min="12292" max="12292" width="17.5703125" customWidth="1"/>
    <col min="12293" max="12293" width="14.42578125" customWidth="1"/>
    <col min="12294" max="12294" width="12.5703125" customWidth="1"/>
    <col min="12295" max="12295" width="18.28515625" customWidth="1"/>
    <col min="12298" max="12298" width="10.140625" bestFit="1" customWidth="1"/>
    <col min="12300" max="12300" width="13.28515625" bestFit="1" customWidth="1"/>
    <col min="12301" max="12301" width="11.28515625" bestFit="1" customWidth="1"/>
    <col min="12302" max="12302" width="13.42578125" bestFit="1" customWidth="1"/>
    <col min="12303" max="12303" width="13.85546875" bestFit="1" customWidth="1"/>
    <col min="12304" max="12304" width="12.5703125" bestFit="1" customWidth="1"/>
    <col min="12305" max="12305" width="12.5703125" customWidth="1"/>
    <col min="12306" max="12306" width="13.7109375" bestFit="1" customWidth="1"/>
    <col min="12545" max="12545" width="34.7109375" customWidth="1"/>
    <col min="12547" max="12547" width="5.42578125" bestFit="1" customWidth="1"/>
    <col min="12548" max="12548" width="17.5703125" customWidth="1"/>
    <col min="12549" max="12549" width="14.42578125" customWidth="1"/>
    <col min="12550" max="12550" width="12.5703125" customWidth="1"/>
    <col min="12551" max="12551" width="18.28515625" customWidth="1"/>
    <col min="12554" max="12554" width="10.140625" bestFit="1" customWidth="1"/>
    <col min="12556" max="12556" width="13.28515625" bestFit="1" customWidth="1"/>
    <col min="12557" max="12557" width="11.28515625" bestFit="1" customWidth="1"/>
    <col min="12558" max="12558" width="13.42578125" bestFit="1" customWidth="1"/>
    <col min="12559" max="12559" width="13.85546875" bestFit="1" customWidth="1"/>
    <col min="12560" max="12560" width="12.5703125" bestFit="1" customWidth="1"/>
    <col min="12561" max="12561" width="12.5703125" customWidth="1"/>
    <col min="12562" max="12562" width="13.7109375" bestFit="1" customWidth="1"/>
    <col min="12801" max="12801" width="34.7109375" customWidth="1"/>
    <col min="12803" max="12803" width="5.42578125" bestFit="1" customWidth="1"/>
    <col min="12804" max="12804" width="17.5703125" customWidth="1"/>
    <col min="12805" max="12805" width="14.42578125" customWidth="1"/>
    <col min="12806" max="12806" width="12.5703125" customWidth="1"/>
    <col min="12807" max="12807" width="18.28515625" customWidth="1"/>
    <col min="12810" max="12810" width="10.140625" bestFit="1" customWidth="1"/>
    <col min="12812" max="12812" width="13.28515625" bestFit="1" customWidth="1"/>
    <col min="12813" max="12813" width="11.28515625" bestFit="1" customWidth="1"/>
    <col min="12814" max="12814" width="13.42578125" bestFit="1" customWidth="1"/>
    <col min="12815" max="12815" width="13.85546875" bestFit="1" customWidth="1"/>
    <col min="12816" max="12816" width="12.5703125" bestFit="1" customWidth="1"/>
    <col min="12817" max="12817" width="12.5703125" customWidth="1"/>
    <col min="12818" max="12818" width="13.7109375" bestFit="1" customWidth="1"/>
    <col min="13057" max="13057" width="34.7109375" customWidth="1"/>
    <col min="13059" max="13059" width="5.42578125" bestFit="1" customWidth="1"/>
    <col min="13060" max="13060" width="17.5703125" customWidth="1"/>
    <col min="13061" max="13061" width="14.42578125" customWidth="1"/>
    <col min="13062" max="13062" width="12.5703125" customWidth="1"/>
    <col min="13063" max="13063" width="18.28515625" customWidth="1"/>
    <col min="13066" max="13066" width="10.140625" bestFit="1" customWidth="1"/>
    <col min="13068" max="13068" width="13.28515625" bestFit="1" customWidth="1"/>
    <col min="13069" max="13069" width="11.28515625" bestFit="1" customWidth="1"/>
    <col min="13070" max="13070" width="13.42578125" bestFit="1" customWidth="1"/>
    <col min="13071" max="13071" width="13.85546875" bestFit="1" customWidth="1"/>
    <col min="13072" max="13072" width="12.5703125" bestFit="1" customWidth="1"/>
    <col min="13073" max="13073" width="12.5703125" customWidth="1"/>
    <col min="13074" max="13074" width="13.7109375" bestFit="1" customWidth="1"/>
    <col min="13313" max="13313" width="34.7109375" customWidth="1"/>
    <col min="13315" max="13315" width="5.42578125" bestFit="1" customWidth="1"/>
    <col min="13316" max="13316" width="17.5703125" customWidth="1"/>
    <col min="13317" max="13317" width="14.42578125" customWidth="1"/>
    <col min="13318" max="13318" width="12.5703125" customWidth="1"/>
    <col min="13319" max="13319" width="18.28515625" customWidth="1"/>
    <col min="13322" max="13322" width="10.140625" bestFit="1" customWidth="1"/>
    <col min="13324" max="13324" width="13.28515625" bestFit="1" customWidth="1"/>
    <col min="13325" max="13325" width="11.28515625" bestFit="1" customWidth="1"/>
    <col min="13326" max="13326" width="13.42578125" bestFit="1" customWidth="1"/>
    <col min="13327" max="13327" width="13.85546875" bestFit="1" customWidth="1"/>
    <col min="13328" max="13328" width="12.5703125" bestFit="1" customWidth="1"/>
    <col min="13329" max="13329" width="12.5703125" customWidth="1"/>
    <col min="13330" max="13330" width="13.7109375" bestFit="1" customWidth="1"/>
    <col min="13569" max="13569" width="34.7109375" customWidth="1"/>
    <col min="13571" max="13571" width="5.42578125" bestFit="1" customWidth="1"/>
    <col min="13572" max="13572" width="17.5703125" customWidth="1"/>
    <col min="13573" max="13573" width="14.42578125" customWidth="1"/>
    <col min="13574" max="13574" width="12.5703125" customWidth="1"/>
    <col min="13575" max="13575" width="18.28515625" customWidth="1"/>
    <col min="13578" max="13578" width="10.140625" bestFit="1" customWidth="1"/>
    <col min="13580" max="13580" width="13.28515625" bestFit="1" customWidth="1"/>
    <col min="13581" max="13581" width="11.28515625" bestFit="1" customWidth="1"/>
    <col min="13582" max="13582" width="13.42578125" bestFit="1" customWidth="1"/>
    <col min="13583" max="13583" width="13.85546875" bestFit="1" customWidth="1"/>
    <col min="13584" max="13584" width="12.5703125" bestFit="1" customWidth="1"/>
    <col min="13585" max="13585" width="12.5703125" customWidth="1"/>
    <col min="13586" max="13586" width="13.7109375" bestFit="1" customWidth="1"/>
    <col min="13825" max="13825" width="34.7109375" customWidth="1"/>
    <col min="13827" max="13827" width="5.42578125" bestFit="1" customWidth="1"/>
    <col min="13828" max="13828" width="17.5703125" customWidth="1"/>
    <col min="13829" max="13829" width="14.42578125" customWidth="1"/>
    <col min="13830" max="13830" width="12.5703125" customWidth="1"/>
    <col min="13831" max="13831" width="18.28515625" customWidth="1"/>
    <col min="13834" max="13834" width="10.140625" bestFit="1" customWidth="1"/>
    <col min="13836" max="13836" width="13.28515625" bestFit="1" customWidth="1"/>
    <col min="13837" max="13837" width="11.28515625" bestFit="1" customWidth="1"/>
    <col min="13838" max="13838" width="13.42578125" bestFit="1" customWidth="1"/>
    <col min="13839" max="13839" width="13.85546875" bestFit="1" customWidth="1"/>
    <col min="13840" max="13840" width="12.5703125" bestFit="1" customWidth="1"/>
    <col min="13841" max="13841" width="12.5703125" customWidth="1"/>
    <col min="13842" max="13842" width="13.7109375" bestFit="1" customWidth="1"/>
    <col min="14081" max="14081" width="34.7109375" customWidth="1"/>
    <col min="14083" max="14083" width="5.42578125" bestFit="1" customWidth="1"/>
    <col min="14084" max="14084" width="17.5703125" customWidth="1"/>
    <col min="14085" max="14085" width="14.42578125" customWidth="1"/>
    <col min="14086" max="14086" width="12.5703125" customWidth="1"/>
    <col min="14087" max="14087" width="18.28515625" customWidth="1"/>
    <col min="14090" max="14090" width="10.140625" bestFit="1" customWidth="1"/>
    <col min="14092" max="14092" width="13.28515625" bestFit="1" customWidth="1"/>
    <col min="14093" max="14093" width="11.28515625" bestFit="1" customWidth="1"/>
    <col min="14094" max="14094" width="13.42578125" bestFit="1" customWidth="1"/>
    <col min="14095" max="14095" width="13.85546875" bestFit="1" customWidth="1"/>
    <col min="14096" max="14096" width="12.5703125" bestFit="1" customWidth="1"/>
    <col min="14097" max="14097" width="12.5703125" customWidth="1"/>
    <col min="14098" max="14098" width="13.7109375" bestFit="1" customWidth="1"/>
    <col min="14337" max="14337" width="34.7109375" customWidth="1"/>
    <col min="14339" max="14339" width="5.42578125" bestFit="1" customWidth="1"/>
    <col min="14340" max="14340" width="17.5703125" customWidth="1"/>
    <col min="14341" max="14341" width="14.42578125" customWidth="1"/>
    <col min="14342" max="14342" width="12.5703125" customWidth="1"/>
    <col min="14343" max="14343" width="18.28515625" customWidth="1"/>
    <col min="14346" max="14346" width="10.140625" bestFit="1" customWidth="1"/>
    <col min="14348" max="14348" width="13.28515625" bestFit="1" customWidth="1"/>
    <col min="14349" max="14349" width="11.28515625" bestFit="1" customWidth="1"/>
    <col min="14350" max="14350" width="13.42578125" bestFit="1" customWidth="1"/>
    <col min="14351" max="14351" width="13.85546875" bestFit="1" customWidth="1"/>
    <col min="14352" max="14352" width="12.5703125" bestFit="1" customWidth="1"/>
    <col min="14353" max="14353" width="12.5703125" customWidth="1"/>
    <col min="14354" max="14354" width="13.7109375" bestFit="1" customWidth="1"/>
    <col min="14593" max="14593" width="34.7109375" customWidth="1"/>
    <col min="14595" max="14595" width="5.42578125" bestFit="1" customWidth="1"/>
    <col min="14596" max="14596" width="17.5703125" customWidth="1"/>
    <col min="14597" max="14597" width="14.42578125" customWidth="1"/>
    <col min="14598" max="14598" width="12.5703125" customWidth="1"/>
    <col min="14599" max="14599" width="18.28515625" customWidth="1"/>
    <col min="14602" max="14602" width="10.140625" bestFit="1" customWidth="1"/>
    <col min="14604" max="14604" width="13.28515625" bestFit="1" customWidth="1"/>
    <col min="14605" max="14605" width="11.28515625" bestFit="1" customWidth="1"/>
    <col min="14606" max="14606" width="13.42578125" bestFit="1" customWidth="1"/>
    <col min="14607" max="14607" width="13.85546875" bestFit="1" customWidth="1"/>
    <col min="14608" max="14608" width="12.5703125" bestFit="1" customWidth="1"/>
    <col min="14609" max="14609" width="12.5703125" customWidth="1"/>
    <col min="14610" max="14610" width="13.7109375" bestFit="1" customWidth="1"/>
    <col min="14849" max="14849" width="34.7109375" customWidth="1"/>
    <col min="14851" max="14851" width="5.42578125" bestFit="1" customWidth="1"/>
    <col min="14852" max="14852" width="17.5703125" customWidth="1"/>
    <col min="14853" max="14853" width="14.42578125" customWidth="1"/>
    <col min="14854" max="14854" width="12.5703125" customWidth="1"/>
    <col min="14855" max="14855" width="18.28515625" customWidth="1"/>
    <col min="14858" max="14858" width="10.140625" bestFit="1" customWidth="1"/>
    <col min="14860" max="14860" width="13.28515625" bestFit="1" customWidth="1"/>
    <col min="14861" max="14861" width="11.28515625" bestFit="1" customWidth="1"/>
    <col min="14862" max="14862" width="13.42578125" bestFit="1" customWidth="1"/>
    <col min="14863" max="14863" width="13.85546875" bestFit="1" customWidth="1"/>
    <col min="14864" max="14864" width="12.5703125" bestFit="1" customWidth="1"/>
    <col min="14865" max="14865" width="12.5703125" customWidth="1"/>
    <col min="14866" max="14866" width="13.7109375" bestFit="1" customWidth="1"/>
    <col min="15105" max="15105" width="34.7109375" customWidth="1"/>
    <col min="15107" max="15107" width="5.42578125" bestFit="1" customWidth="1"/>
    <col min="15108" max="15108" width="17.5703125" customWidth="1"/>
    <col min="15109" max="15109" width="14.42578125" customWidth="1"/>
    <col min="15110" max="15110" width="12.5703125" customWidth="1"/>
    <col min="15111" max="15111" width="18.28515625" customWidth="1"/>
    <col min="15114" max="15114" width="10.140625" bestFit="1" customWidth="1"/>
    <col min="15116" max="15116" width="13.28515625" bestFit="1" customWidth="1"/>
    <col min="15117" max="15117" width="11.28515625" bestFit="1" customWidth="1"/>
    <col min="15118" max="15118" width="13.42578125" bestFit="1" customWidth="1"/>
    <col min="15119" max="15119" width="13.85546875" bestFit="1" customWidth="1"/>
    <col min="15120" max="15120" width="12.5703125" bestFit="1" customWidth="1"/>
    <col min="15121" max="15121" width="12.5703125" customWidth="1"/>
    <col min="15122" max="15122" width="13.7109375" bestFit="1" customWidth="1"/>
    <col min="15361" max="15361" width="34.7109375" customWidth="1"/>
    <col min="15363" max="15363" width="5.42578125" bestFit="1" customWidth="1"/>
    <col min="15364" max="15364" width="17.5703125" customWidth="1"/>
    <col min="15365" max="15365" width="14.42578125" customWidth="1"/>
    <col min="15366" max="15366" width="12.5703125" customWidth="1"/>
    <col min="15367" max="15367" width="18.28515625" customWidth="1"/>
    <col min="15370" max="15370" width="10.140625" bestFit="1" customWidth="1"/>
    <col min="15372" max="15372" width="13.28515625" bestFit="1" customWidth="1"/>
    <col min="15373" max="15373" width="11.28515625" bestFit="1" customWidth="1"/>
    <col min="15374" max="15374" width="13.42578125" bestFit="1" customWidth="1"/>
    <col min="15375" max="15375" width="13.85546875" bestFit="1" customWidth="1"/>
    <col min="15376" max="15376" width="12.5703125" bestFit="1" customWidth="1"/>
    <col min="15377" max="15377" width="12.5703125" customWidth="1"/>
    <col min="15378" max="15378" width="13.7109375" bestFit="1" customWidth="1"/>
    <col min="15617" max="15617" width="34.7109375" customWidth="1"/>
    <col min="15619" max="15619" width="5.42578125" bestFit="1" customWidth="1"/>
    <col min="15620" max="15620" width="17.5703125" customWidth="1"/>
    <col min="15621" max="15621" width="14.42578125" customWidth="1"/>
    <col min="15622" max="15622" width="12.5703125" customWidth="1"/>
    <col min="15623" max="15623" width="18.28515625" customWidth="1"/>
    <col min="15626" max="15626" width="10.140625" bestFit="1" customWidth="1"/>
    <col min="15628" max="15628" width="13.28515625" bestFit="1" customWidth="1"/>
    <col min="15629" max="15629" width="11.28515625" bestFit="1" customWidth="1"/>
    <col min="15630" max="15630" width="13.42578125" bestFit="1" customWidth="1"/>
    <col min="15631" max="15631" width="13.85546875" bestFit="1" customWidth="1"/>
    <col min="15632" max="15632" width="12.5703125" bestFit="1" customWidth="1"/>
    <col min="15633" max="15633" width="12.5703125" customWidth="1"/>
    <col min="15634" max="15634" width="13.7109375" bestFit="1" customWidth="1"/>
    <col min="15873" max="15873" width="34.7109375" customWidth="1"/>
    <col min="15875" max="15875" width="5.42578125" bestFit="1" customWidth="1"/>
    <col min="15876" max="15876" width="17.5703125" customWidth="1"/>
    <col min="15877" max="15877" width="14.42578125" customWidth="1"/>
    <col min="15878" max="15878" width="12.5703125" customWidth="1"/>
    <col min="15879" max="15879" width="18.28515625" customWidth="1"/>
    <col min="15882" max="15882" width="10.140625" bestFit="1" customWidth="1"/>
    <col min="15884" max="15884" width="13.28515625" bestFit="1" customWidth="1"/>
    <col min="15885" max="15885" width="11.28515625" bestFit="1" customWidth="1"/>
    <col min="15886" max="15886" width="13.42578125" bestFit="1" customWidth="1"/>
    <col min="15887" max="15887" width="13.85546875" bestFit="1" customWidth="1"/>
    <col min="15888" max="15888" width="12.5703125" bestFit="1" customWidth="1"/>
    <col min="15889" max="15889" width="12.5703125" customWidth="1"/>
    <col min="15890" max="15890" width="13.7109375" bestFit="1" customWidth="1"/>
    <col min="16129" max="16129" width="34.7109375" customWidth="1"/>
    <col min="16131" max="16131" width="5.42578125" bestFit="1" customWidth="1"/>
    <col min="16132" max="16132" width="17.5703125" customWidth="1"/>
    <col min="16133" max="16133" width="14.42578125" customWidth="1"/>
    <col min="16134" max="16134" width="12.5703125" customWidth="1"/>
    <col min="16135" max="16135" width="18.28515625" customWidth="1"/>
    <col min="16138" max="16138" width="10.140625" bestFit="1" customWidth="1"/>
    <col min="16140" max="16140" width="13.28515625" bestFit="1" customWidth="1"/>
    <col min="16141" max="16141" width="11.28515625" bestFit="1" customWidth="1"/>
    <col min="16142" max="16142" width="13.42578125" bestFit="1" customWidth="1"/>
    <col min="16143" max="16143" width="13.85546875" bestFit="1" customWidth="1"/>
    <col min="16144" max="16144" width="12.5703125" bestFit="1" customWidth="1"/>
    <col min="16145" max="16145" width="12.5703125" customWidth="1"/>
    <col min="16146" max="16146" width="13.7109375" bestFit="1" customWidth="1"/>
  </cols>
  <sheetData>
    <row r="1" spans="1:18" x14ac:dyDescent="0.2">
      <c r="A1" s="1" t="s">
        <v>0</v>
      </c>
      <c r="B1" s="1"/>
      <c r="C1" s="1"/>
      <c r="D1" s="2"/>
      <c r="E1" s="2"/>
      <c r="F1" s="2"/>
      <c r="G1" s="2"/>
      <c r="K1" s="3"/>
    </row>
    <row r="2" spans="1:18" x14ac:dyDescent="0.2">
      <c r="A2" s="1" t="s">
        <v>1</v>
      </c>
      <c r="B2" s="1"/>
      <c r="C2" s="1"/>
      <c r="D2" s="2"/>
      <c r="E2" s="2"/>
      <c r="F2" s="2"/>
      <c r="G2" s="2"/>
    </row>
    <row r="3" spans="1:18" x14ac:dyDescent="0.2">
      <c r="A3" s="4" t="s">
        <v>2</v>
      </c>
      <c r="B3" s="1"/>
      <c r="C3" s="1"/>
      <c r="D3" s="2"/>
      <c r="E3" s="2"/>
      <c r="F3" s="2"/>
      <c r="G3" s="2"/>
    </row>
    <row r="4" spans="1:18" x14ac:dyDescent="0.2">
      <c r="A4" s="5"/>
      <c r="B4" s="1"/>
      <c r="C4" s="1"/>
      <c r="D4" s="2"/>
      <c r="E4" s="2"/>
      <c r="F4" s="2"/>
      <c r="G4" s="2"/>
    </row>
    <row r="5" spans="1:18" x14ac:dyDescent="0.2">
      <c r="A5" s="6"/>
      <c r="B5" s="7" t="s">
        <v>3</v>
      </c>
      <c r="C5" s="8"/>
      <c r="D5" s="7"/>
      <c r="E5" s="9"/>
      <c r="F5" s="10" t="s">
        <v>4</v>
      </c>
      <c r="G5" s="7"/>
    </row>
    <row r="6" spans="1:18" x14ac:dyDescent="0.2">
      <c r="A6" s="11"/>
      <c r="B6" s="12" t="s">
        <v>5</v>
      </c>
      <c r="C6" s="13"/>
      <c r="D6" s="14" t="s">
        <v>6</v>
      </c>
      <c r="E6" s="15" t="s">
        <v>7</v>
      </c>
      <c r="F6" s="16" t="s">
        <v>8</v>
      </c>
      <c r="G6" s="14" t="s">
        <v>9</v>
      </c>
    </row>
    <row r="7" spans="1:18" x14ac:dyDescent="0.2">
      <c r="A7" s="17" t="s">
        <v>10</v>
      </c>
      <c r="B7" s="18" t="s">
        <v>11</v>
      </c>
      <c r="C7" s="18" t="s">
        <v>12</v>
      </c>
      <c r="D7" s="19" t="s">
        <v>13</v>
      </c>
      <c r="E7" s="20" t="s">
        <v>14</v>
      </c>
      <c r="F7" s="21" t="s">
        <v>15</v>
      </c>
      <c r="G7" s="19" t="s">
        <v>13</v>
      </c>
      <c r="I7" s="22"/>
      <c r="J7" s="22"/>
      <c r="K7" s="22"/>
      <c r="L7" s="22"/>
      <c r="M7" s="22"/>
      <c r="N7" s="22"/>
      <c r="O7" s="22"/>
      <c r="P7" s="22"/>
      <c r="R7" s="22"/>
    </row>
    <row r="8" spans="1:18" x14ac:dyDescent="0.2">
      <c r="A8" s="23" t="s">
        <v>16</v>
      </c>
      <c r="B8" s="24" t="s">
        <v>17</v>
      </c>
      <c r="C8" s="24">
        <v>3</v>
      </c>
      <c r="D8" s="25">
        <v>436145588</v>
      </c>
      <c r="E8" s="25">
        <v>-5732797</v>
      </c>
      <c r="F8" s="26">
        <f t="shared" ref="F8:F71" si="0">+E8/D8</f>
        <v>-1.3144227885666472E-2</v>
      </c>
      <c r="G8" s="27">
        <v>430412791</v>
      </c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2">
      <c r="A9" s="23" t="s">
        <v>18</v>
      </c>
      <c r="B9" s="24" t="s">
        <v>19</v>
      </c>
      <c r="C9" s="24">
        <v>3</v>
      </c>
      <c r="D9" s="25">
        <v>1302676394</v>
      </c>
      <c r="E9" s="25">
        <v>42226579</v>
      </c>
      <c r="F9" s="26">
        <f t="shared" si="0"/>
        <v>3.2415248479585178E-2</v>
      </c>
      <c r="G9" s="27">
        <v>1344902973</v>
      </c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x14ac:dyDescent="0.2">
      <c r="A10" s="23" t="s">
        <v>20</v>
      </c>
      <c r="B10" s="24" t="s">
        <v>21</v>
      </c>
      <c r="C10" s="24">
        <v>3</v>
      </c>
      <c r="D10" s="25">
        <v>1760526447</v>
      </c>
      <c r="E10" s="25">
        <v>-4623086</v>
      </c>
      <c r="F10" s="26">
        <f t="shared" si="0"/>
        <v>-2.6259679358284584E-3</v>
      </c>
      <c r="G10" s="27">
        <v>1755903361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x14ac:dyDescent="0.2">
      <c r="A11" s="23" t="s">
        <v>22</v>
      </c>
      <c r="B11" s="24" t="s">
        <v>23</v>
      </c>
      <c r="C11" s="24">
        <v>3</v>
      </c>
      <c r="D11" s="25">
        <v>742442814</v>
      </c>
      <c r="E11" s="25">
        <v>-15787157</v>
      </c>
      <c r="F11" s="26">
        <f t="shared" si="0"/>
        <v>-2.1263802009133595E-2</v>
      </c>
      <c r="G11" s="27">
        <v>726655657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x14ac:dyDescent="0.2">
      <c r="A12" s="23" t="s">
        <v>24</v>
      </c>
      <c r="B12" s="24" t="s">
        <v>25</v>
      </c>
      <c r="C12" s="24">
        <v>3</v>
      </c>
      <c r="D12" s="25">
        <v>541136993</v>
      </c>
      <c r="E12" s="25">
        <v>9119874</v>
      </c>
      <c r="F12" s="26">
        <f t="shared" si="0"/>
        <v>1.6853170487274374E-2</v>
      </c>
      <c r="G12" s="27">
        <v>550256867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x14ac:dyDescent="0.2">
      <c r="A13" s="23" t="s">
        <v>26</v>
      </c>
      <c r="B13" s="24" t="s">
        <v>27</v>
      </c>
      <c r="C13" s="24">
        <v>3</v>
      </c>
      <c r="D13" s="25">
        <v>704933647</v>
      </c>
      <c r="E13" s="25">
        <v>13437734</v>
      </c>
      <c r="F13" s="26">
        <f t="shared" si="0"/>
        <v>1.9062409713576915E-2</v>
      </c>
      <c r="G13" s="27">
        <v>718371381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x14ac:dyDescent="0.2">
      <c r="A14" s="23" t="s">
        <v>28</v>
      </c>
      <c r="B14" s="24" t="s">
        <v>29</v>
      </c>
      <c r="C14" s="24">
        <v>3</v>
      </c>
      <c r="D14" s="25">
        <v>1016510933</v>
      </c>
      <c r="E14" s="25">
        <v>22199062</v>
      </c>
      <c r="F14" s="26">
        <f t="shared" si="0"/>
        <v>2.1838488184760134E-2</v>
      </c>
      <c r="G14" s="27">
        <v>1038709995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x14ac:dyDescent="0.2">
      <c r="A15" s="23" t="s">
        <v>30</v>
      </c>
      <c r="B15" s="24" t="s">
        <v>31</v>
      </c>
      <c r="C15" s="24">
        <v>3</v>
      </c>
      <c r="D15" s="25">
        <v>250030781</v>
      </c>
      <c r="E15" s="25">
        <v>-44958</v>
      </c>
      <c r="F15" s="26">
        <f t="shared" si="0"/>
        <v>-1.7980986109066306E-4</v>
      </c>
      <c r="G15" s="27">
        <v>249985823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x14ac:dyDescent="0.2">
      <c r="A16" s="23" t="s">
        <v>32</v>
      </c>
      <c r="B16" s="24" t="s">
        <v>33</v>
      </c>
      <c r="C16" s="24">
        <v>3</v>
      </c>
      <c r="D16" s="25">
        <v>299643019</v>
      </c>
      <c r="E16" s="25">
        <v>-2315594</v>
      </c>
      <c r="F16" s="26">
        <f t="shared" si="0"/>
        <v>-7.7278423095850602E-3</v>
      </c>
      <c r="G16" s="27">
        <v>297327425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x14ac:dyDescent="0.2">
      <c r="A17" s="23" t="s">
        <v>34</v>
      </c>
      <c r="B17" s="24" t="s">
        <v>35</v>
      </c>
      <c r="C17" s="24">
        <v>3</v>
      </c>
      <c r="D17" s="25">
        <v>438482318</v>
      </c>
      <c r="E17" s="25">
        <v>580900</v>
      </c>
      <c r="F17" s="26">
        <f t="shared" si="0"/>
        <v>1.3247968644427757E-3</v>
      </c>
      <c r="G17" s="27">
        <v>439063218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x14ac:dyDescent="0.2">
      <c r="A18" s="23" t="s">
        <v>36</v>
      </c>
      <c r="B18" s="24" t="s">
        <v>37</v>
      </c>
      <c r="C18" s="24">
        <v>3</v>
      </c>
      <c r="D18" s="25">
        <v>1418293489</v>
      </c>
      <c r="E18" s="25">
        <v>34524390</v>
      </c>
      <c r="F18" s="26">
        <f t="shared" si="0"/>
        <v>2.4342204394058247E-2</v>
      </c>
      <c r="G18" s="27">
        <v>1452817879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x14ac:dyDescent="0.2">
      <c r="A19" s="23" t="s">
        <v>38</v>
      </c>
      <c r="B19" s="24" t="s">
        <v>39</v>
      </c>
      <c r="C19" s="24">
        <v>3</v>
      </c>
      <c r="D19" s="25">
        <v>437179081</v>
      </c>
      <c r="E19" s="25">
        <v>5119852</v>
      </c>
      <c r="F19" s="26">
        <f t="shared" si="0"/>
        <v>1.1711109297107471E-2</v>
      </c>
      <c r="G19" s="27">
        <v>442298933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x14ac:dyDescent="0.2">
      <c r="A20" s="23" t="s">
        <v>40</v>
      </c>
      <c r="B20" s="24" t="s">
        <v>41</v>
      </c>
      <c r="C20" s="24">
        <v>3</v>
      </c>
      <c r="D20" s="25">
        <v>786239387</v>
      </c>
      <c r="E20" s="25">
        <v>13655015</v>
      </c>
      <c r="F20" s="26">
        <f t="shared" si="0"/>
        <v>1.7367503111364733E-2</v>
      </c>
      <c r="G20" s="27">
        <v>799894402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x14ac:dyDescent="0.2">
      <c r="A21" s="23" t="s">
        <v>42</v>
      </c>
      <c r="B21" s="24" t="s">
        <v>43</v>
      </c>
      <c r="C21" s="24">
        <v>3</v>
      </c>
      <c r="D21" s="25">
        <v>1108479722</v>
      </c>
      <c r="E21" s="25">
        <v>15456918</v>
      </c>
      <c r="F21" s="26">
        <f t="shared" si="0"/>
        <v>1.394424967207474E-2</v>
      </c>
      <c r="G21" s="27">
        <v>1123936640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x14ac:dyDescent="0.2">
      <c r="A22" s="23" t="s">
        <v>44</v>
      </c>
      <c r="B22" s="24" t="s">
        <v>45</v>
      </c>
      <c r="C22" s="24">
        <v>3</v>
      </c>
      <c r="D22" s="25">
        <v>659098008</v>
      </c>
      <c r="E22" s="25">
        <v>13604511</v>
      </c>
      <c r="F22" s="26">
        <f t="shared" si="0"/>
        <v>2.0641104714126217E-2</v>
      </c>
      <c r="G22" s="27">
        <v>672702519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x14ac:dyDescent="0.2">
      <c r="A23" s="23" t="s">
        <v>46</v>
      </c>
      <c r="B23" s="24" t="s">
        <v>47</v>
      </c>
      <c r="C23" s="24">
        <v>3</v>
      </c>
      <c r="D23" s="25">
        <v>651426961</v>
      </c>
      <c r="E23" s="25">
        <v>17456972</v>
      </c>
      <c r="F23" s="26">
        <f t="shared" si="0"/>
        <v>2.6798049582108102E-2</v>
      </c>
      <c r="G23" s="27">
        <v>668883933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x14ac:dyDescent="0.2">
      <c r="A24" s="23" t="s">
        <v>48</v>
      </c>
      <c r="B24" s="24" t="s">
        <v>49</v>
      </c>
      <c r="C24" s="24">
        <v>3</v>
      </c>
      <c r="D24" s="25">
        <v>876223645</v>
      </c>
      <c r="E24" s="25">
        <v>14393485</v>
      </c>
      <c r="F24" s="26">
        <f t="shared" si="0"/>
        <v>1.6426725165582582E-2</v>
      </c>
      <c r="G24" s="27">
        <v>890617130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x14ac:dyDescent="0.2">
      <c r="A25" s="23" t="s">
        <v>50</v>
      </c>
      <c r="B25" s="24" t="s">
        <v>51</v>
      </c>
      <c r="C25" s="24">
        <v>3</v>
      </c>
      <c r="D25" s="25">
        <v>565752910</v>
      </c>
      <c r="E25" s="25">
        <v>10160351</v>
      </c>
      <c r="F25" s="26">
        <f t="shared" si="0"/>
        <v>1.7958990259546344E-2</v>
      </c>
      <c r="G25" s="27">
        <v>575913261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x14ac:dyDescent="0.2">
      <c r="A26" s="23" t="s">
        <v>52</v>
      </c>
      <c r="B26" s="24" t="s">
        <v>53</v>
      </c>
      <c r="C26" s="24">
        <v>3</v>
      </c>
      <c r="D26" s="25">
        <v>4056703982</v>
      </c>
      <c r="E26" s="25">
        <v>38584519</v>
      </c>
      <c r="F26" s="26">
        <f t="shared" si="0"/>
        <v>9.5112976374917557E-3</v>
      </c>
      <c r="G26" s="27">
        <v>4095288501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x14ac:dyDescent="0.2">
      <c r="A27" s="23" t="s">
        <v>54</v>
      </c>
      <c r="B27" s="24" t="s">
        <v>55</v>
      </c>
      <c r="C27" s="24">
        <v>3</v>
      </c>
      <c r="D27" s="25">
        <v>401819787</v>
      </c>
      <c r="E27" s="25">
        <v>7762703</v>
      </c>
      <c r="F27" s="26">
        <f t="shared" si="0"/>
        <v>1.9318866942707329E-2</v>
      </c>
      <c r="G27" s="27">
        <v>409582490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2">
      <c r="A28" s="23" t="s">
        <v>56</v>
      </c>
      <c r="B28" s="24" t="s">
        <v>57</v>
      </c>
      <c r="C28" s="24">
        <v>3</v>
      </c>
      <c r="D28" s="25">
        <v>340687043</v>
      </c>
      <c r="E28" s="25">
        <v>5434200</v>
      </c>
      <c r="F28" s="26">
        <f t="shared" si="0"/>
        <v>1.595070934353086E-2</v>
      </c>
      <c r="G28" s="27">
        <v>346121243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x14ac:dyDescent="0.2">
      <c r="A29" s="23" t="s">
        <v>58</v>
      </c>
      <c r="B29" s="24" t="s">
        <v>59</v>
      </c>
      <c r="C29" s="24">
        <v>3</v>
      </c>
      <c r="D29" s="25">
        <v>627811680</v>
      </c>
      <c r="E29" s="25">
        <v>7824039</v>
      </c>
      <c r="F29" s="26">
        <f t="shared" si="0"/>
        <v>1.2462397959846813E-2</v>
      </c>
      <c r="G29" s="27">
        <v>635635719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x14ac:dyDescent="0.2">
      <c r="A30" s="23" t="s">
        <v>60</v>
      </c>
      <c r="B30" s="24" t="s">
        <v>61</v>
      </c>
      <c r="C30" s="24">
        <v>3</v>
      </c>
      <c r="D30" s="25">
        <v>369380811</v>
      </c>
      <c r="E30" s="25">
        <v>8579288</v>
      </c>
      <c r="F30" s="26">
        <f t="shared" si="0"/>
        <v>2.3226133422507431E-2</v>
      </c>
      <c r="G30" s="27">
        <v>377960099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x14ac:dyDescent="0.2">
      <c r="A31" s="23" t="s">
        <v>62</v>
      </c>
      <c r="B31" s="24" t="s">
        <v>63</v>
      </c>
      <c r="C31" s="24">
        <v>3</v>
      </c>
      <c r="D31" s="25">
        <v>340092740</v>
      </c>
      <c r="E31" s="25">
        <v>8419790</v>
      </c>
      <c r="F31" s="26">
        <f t="shared" si="0"/>
        <v>2.4757335308010397E-2</v>
      </c>
      <c r="G31" s="27">
        <v>348512530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x14ac:dyDescent="0.2">
      <c r="A32" s="23" t="s">
        <v>64</v>
      </c>
      <c r="B32" s="24" t="s">
        <v>65</v>
      </c>
      <c r="C32" s="24">
        <v>3</v>
      </c>
      <c r="D32" s="25">
        <v>862463058</v>
      </c>
      <c r="E32" s="25">
        <v>4122359</v>
      </c>
      <c r="F32" s="26">
        <f t="shared" si="0"/>
        <v>4.7797513896531436E-3</v>
      </c>
      <c r="G32" s="27">
        <v>866585417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x14ac:dyDescent="0.2">
      <c r="A33" s="23" t="s">
        <v>66</v>
      </c>
      <c r="B33" s="24" t="s">
        <v>67</v>
      </c>
      <c r="C33" s="24">
        <v>3</v>
      </c>
      <c r="D33" s="25">
        <v>567585205</v>
      </c>
      <c r="E33" s="25">
        <v>5270050</v>
      </c>
      <c r="F33" s="26">
        <f t="shared" si="0"/>
        <v>9.2850376535096608E-3</v>
      </c>
      <c r="G33" s="27">
        <v>572855255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x14ac:dyDescent="0.2">
      <c r="A34" s="23" t="s">
        <v>68</v>
      </c>
      <c r="B34" s="24" t="s">
        <v>69</v>
      </c>
      <c r="C34" s="24">
        <v>3</v>
      </c>
      <c r="D34" s="25">
        <v>487698525</v>
      </c>
      <c r="E34" s="25">
        <v>3398271</v>
      </c>
      <c r="F34" s="26">
        <f t="shared" si="0"/>
        <v>6.9679747339814078E-3</v>
      </c>
      <c r="G34" s="27">
        <v>491096796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x14ac:dyDescent="0.2">
      <c r="A35" s="23" t="s">
        <v>70</v>
      </c>
      <c r="B35" s="24" t="s">
        <v>71</v>
      </c>
      <c r="C35" s="24">
        <v>3</v>
      </c>
      <c r="D35" s="25">
        <v>1366953747</v>
      </c>
      <c r="E35" s="25">
        <v>-11486618</v>
      </c>
      <c r="F35" s="26">
        <f t="shared" si="0"/>
        <v>-8.4030772988546477E-3</v>
      </c>
      <c r="G35" s="27">
        <v>1355467129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x14ac:dyDescent="0.2">
      <c r="A36" s="23" t="s">
        <v>72</v>
      </c>
      <c r="B36" s="24" t="s">
        <v>73</v>
      </c>
      <c r="C36" s="24">
        <v>3</v>
      </c>
      <c r="D36" s="25">
        <v>891391052</v>
      </c>
      <c r="E36" s="25">
        <v>-2239675</v>
      </c>
      <c r="F36" s="26">
        <f t="shared" si="0"/>
        <v>-2.5125616809534676E-3</v>
      </c>
      <c r="G36" s="27">
        <v>889151377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x14ac:dyDescent="0.2">
      <c r="A37" s="23" t="s">
        <v>74</v>
      </c>
      <c r="B37" s="24" t="s">
        <v>75</v>
      </c>
      <c r="C37" s="24">
        <v>3</v>
      </c>
      <c r="D37" s="25">
        <v>894862876</v>
      </c>
      <c r="E37" s="25">
        <v>25521684</v>
      </c>
      <c r="F37" s="26">
        <f t="shared" si="0"/>
        <v>2.8520217660700006E-2</v>
      </c>
      <c r="G37" s="27">
        <v>920384560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x14ac:dyDescent="0.2">
      <c r="A38" s="23" t="s">
        <v>76</v>
      </c>
      <c r="B38" s="24" t="s">
        <v>77</v>
      </c>
      <c r="C38" s="24">
        <v>3</v>
      </c>
      <c r="D38" s="25">
        <v>398881661</v>
      </c>
      <c r="E38" s="25">
        <v>7695843</v>
      </c>
      <c r="F38" s="26">
        <f t="shared" si="0"/>
        <v>1.9293549321637026E-2</v>
      </c>
      <c r="G38" s="27">
        <v>406577504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x14ac:dyDescent="0.2">
      <c r="A39" s="23" t="s">
        <v>78</v>
      </c>
      <c r="B39" s="24" t="s">
        <v>79</v>
      </c>
      <c r="C39" s="24">
        <v>3</v>
      </c>
      <c r="D39" s="25">
        <v>616502576</v>
      </c>
      <c r="E39" s="25">
        <v>14803746</v>
      </c>
      <c r="F39" s="26">
        <f t="shared" si="0"/>
        <v>2.4012464142566699E-2</v>
      </c>
      <c r="G39" s="27">
        <v>631306322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x14ac:dyDescent="0.2">
      <c r="A40" s="23" t="s">
        <v>80</v>
      </c>
      <c r="B40" s="24" t="s">
        <v>81</v>
      </c>
      <c r="C40" s="24">
        <v>3</v>
      </c>
      <c r="D40" s="25">
        <v>857708323</v>
      </c>
      <c r="E40" s="25">
        <v>20797809</v>
      </c>
      <c r="F40" s="26">
        <f t="shared" si="0"/>
        <v>2.4248113772821579E-2</v>
      </c>
      <c r="G40" s="27">
        <v>878506132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x14ac:dyDescent="0.2">
      <c r="A41" s="23" t="s">
        <v>82</v>
      </c>
      <c r="B41" s="24" t="s">
        <v>83</v>
      </c>
      <c r="C41" s="24">
        <v>3</v>
      </c>
      <c r="D41" s="25">
        <v>496573129</v>
      </c>
      <c r="E41" s="25">
        <v>9435288</v>
      </c>
      <c r="F41" s="26">
        <f t="shared" si="0"/>
        <v>1.9000802598805142E-2</v>
      </c>
      <c r="G41" s="27">
        <v>506008417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x14ac:dyDescent="0.2">
      <c r="A42" s="23" t="s">
        <v>84</v>
      </c>
      <c r="B42" s="24" t="s">
        <v>85</v>
      </c>
      <c r="C42" s="24">
        <v>3</v>
      </c>
      <c r="D42" s="25">
        <v>1137519677</v>
      </c>
      <c r="E42" s="25">
        <v>8484595</v>
      </c>
      <c r="F42" s="26">
        <f t="shared" si="0"/>
        <v>7.458855588658094E-3</v>
      </c>
      <c r="G42" s="27">
        <v>1146004272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x14ac:dyDescent="0.2">
      <c r="A43" s="23" t="s">
        <v>86</v>
      </c>
      <c r="B43" s="24" t="s">
        <v>87</v>
      </c>
      <c r="C43" s="24">
        <v>3</v>
      </c>
      <c r="D43" s="25">
        <v>688448554</v>
      </c>
      <c r="E43" s="25">
        <v>5373059</v>
      </c>
      <c r="F43" s="26">
        <f t="shared" si="0"/>
        <v>7.8045904356711018E-3</v>
      </c>
      <c r="G43" s="27">
        <v>693821613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x14ac:dyDescent="0.2">
      <c r="A44" s="23" t="s">
        <v>88</v>
      </c>
      <c r="B44" s="24" t="s">
        <v>89</v>
      </c>
      <c r="C44" s="24">
        <v>3</v>
      </c>
      <c r="D44" s="25">
        <v>959761294</v>
      </c>
      <c r="E44" s="25">
        <v>5874007</v>
      </c>
      <c r="F44" s="26">
        <f t="shared" si="0"/>
        <v>6.1202791118184019E-3</v>
      </c>
      <c r="G44" s="27">
        <v>965635301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x14ac:dyDescent="0.2">
      <c r="A45" s="23" t="s">
        <v>90</v>
      </c>
      <c r="B45" s="24" t="s">
        <v>91</v>
      </c>
      <c r="C45" s="24">
        <v>3</v>
      </c>
      <c r="D45" s="25">
        <v>188260340</v>
      </c>
      <c r="E45" s="25">
        <v>1531736</v>
      </c>
      <c r="F45" s="26">
        <f t="shared" si="0"/>
        <v>8.1362649191008586E-3</v>
      </c>
      <c r="G45" s="27">
        <v>189792076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x14ac:dyDescent="0.2">
      <c r="A46" s="23" t="s">
        <v>92</v>
      </c>
      <c r="B46" s="24" t="s">
        <v>93</v>
      </c>
      <c r="C46" s="24">
        <v>3</v>
      </c>
      <c r="D46" s="25">
        <v>1269405104</v>
      </c>
      <c r="E46" s="25">
        <v>18500201</v>
      </c>
      <c r="F46" s="26">
        <f t="shared" si="0"/>
        <v>1.4573914144274624E-2</v>
      </c>
      <c r="G46" s="27">
        <v>1287905305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x14ac:dyDescent="0.2">
      <c r="A47" s="23" t="s">
        <v>94</v>
      </c>
      <c r="B47" s="24" t="s">
        <v>95</v>
      </c>
      <c r="C47" s="24">
        <v>3</v>
      </c>
      <c r="D47" s="25">
        <v>392170837</v>
      </c>
      <c r="E47" s="25">
        <v>3237247</v>
      </c>
      <c r="F47" s="26">
        <f t="shared" si="0"/>
        <v>8.2546856996406383E-3</v>
      </c>
      <c r="G47" s="27">
        <v>395408084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x14ac:dyDescent="0.2">
      <c r="A48" s="23" t="s">
        <v>96</v>
      </c>
      <c r="B48" s="24" t="s">
        <v>97</v>
      </c>
      <c r="C48" s="24">
        <v>3</v>
      </c>
      <c r="D48" s="25">
        <v>1326941568</v>
      </c>
      <c r="E48" s="25">
        <v>51104659</v>
      </c>
      <c r="F48" s="26">
        <f t="shared" si="0"/>
        <v>3.8513119365931263E-2</v>
      </c>
      <c r="G48" s="27">
        <v>1378046227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x14ac:dyDescent="0.2">
      <c r="A49" s="23" t="s">
        <v>98</v>
      </c>
      <c r="B49" s="24" t="s">
        <v>99</v>
      </c>
      <c r="C49" s="24">
        <v>3</v>
      </c>
      <c r="D49" s="25">
        <v>186550802</v>
      </c>
      <c r="E49" s="25">
        <v>7161191</v>
      </c>
      <c r="F49" s="26">
        <f t="shared" si="0"/>
        <v>3.8387350379764117E-2</v>
      </c>
      <c r="G49" s="27">
        <v>193711993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x14ac:dyDescent="0.2">
      <c r="A50" s="23" t="s">
        <v>100</v>
      </c>
      <c r="B50" s="24" t="s">
        <v>101</v>
      </c>
      <c r="C50" s="24">
        <v>3</v>
      </c>
      <c r="D50" s="25">
        <v>697441699</v>
      </c>
      <c r="E50" s="25">
        <v>-5705927</v>
      </c>
      <c r="F50" s="26">
        <f t="shared" si="0"/>
        <v>-8.1812243348529691E-3</v>
      </c>
      <c r="G50" s="27">
        <v>691735772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x14ac:dyDescent="0.2">
      <c r="A51" s="23" t="s">
        <v>102</v>
      </c>
      <c r="B51" s="24" t="s">
        <v>103</v>
      </c>
      <c r="C51" s="24">
        <v>3</v>
      </c>
      <c r="D51" s="25">
        <v>415101403</v>
      </c>
      <c r="E51" s="25">
        <v>-2451342</v>
      </c>
      <c r="F51" s="26">
        <f t="shared" si="0"/>
        <v>-5.9054052390181879E-3</v>
      </c>
      <c r="G51" s="27">
        <v>412650061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x14ac:dyDescent="0.2">
      <c r="A52" s="23" t="s">
        <v>104</v>
      </c>
      <c r="B52" s="24" t="s">
        <v>105</v>
      </c>
      <c r="C52" s="24">
        <v>3</v>
      </c>
      <c r="D52" s="25">
        <v>339091488</v>
      </c>
      <c r="E52" s="25">
        <v>737115</v>
      </c>
      <c r="F52" s="26">
        <f t="shared" si="0"/>
        <v>2.1737938759465408E-3</v>
      </c>
      <c r="G52" s="27">
        <v>339828603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x14ac:dyDescent="0.2">
      <c r="A53" s="23" t="s">
        <v>106</v>
      </c>
      <c r="B53" s="24" t="s">
        <v>107</v>
      </c>
      <c r="C53" s="24">
        <v>3</v>
      </c>
      <c r="D53" s="25">
        <v>763678971</v>
      </c>
      <c r="E53" s="25">
        <v>-4426167</v>
      </c>
      <c r="F53" s="26">
        <f t="shared" si="0"/>
        <v>-5.7958476900367602E-3</v>
      </c>
      <c r="G53" s="27">
        <v>759252804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x14ac:dyDescent="0.2">
      <c r="A54" s="23" t="s">
        <v>108</v>
      </c>
      <c r="B54" s="24" t="s">
        <v>109</v>
      </c>
      <c r="C54" s="24">
        <v>3</v>
      </c>
      <c r="D54" s="25">
        <v>355949453</v>
      </c>
      <c r="E54" s="25">
        <v>-541167</v>
      </c>
      <c r="F54" s="26">
        <f t="shared" si="0"/>
        <v>-1.5203478905191632E-3</v>
      </c>
      <c r="G54" s="27">
        <v>355408286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x14ac:dyDescent="0.2">
      <c r="A55" s="23" t="s">
        <v>110</v>
      </c>
      <c r="B55" s="24" t="s">
        <v>111</v>
      </c>
      <c r="C55" s="24">
        <v>3</v>
      </c>
      <c r="D55" s="25">
        <v>449232794</v>
      </c>
      <c r="E55" s="25">
        <v>-1051946</v>
      </c>
      <c r="F55" s="26">
        <f t="shared" si="0"/>
        <v>-2.3416500621724423E-3</v>
      </c>
      <c r="G55" s="27">
        <v>448180848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x14ac:dyDescent="0.2">
      <c r="A56" s="23" t="s">
        <v>112</v>
      </c>
      <c r="B56" s="24" t="s">
        <v>113</v>
      </c>
      <c r="C56" s="24">
        <v>3</v>
      </c>
      <c r="D56" s="25">
        <v>407785018</v>
      </c>
      <c r="E56" s="25">
        <v>-1626810</v>
      </c>
      <c r="F56" s="26">
        <f t="shared" si="0"/>
        <v>-3.9893814833579788E-3</v>
      </c>
      <c r="G56" s="27">
        <v>406158208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x14ac:dyDescent="0.2">
      <c r="A57" s="23" t="s">
        <v>114</v>
      </c>
      <c r="B57" s="24" t="s">
        <v>115</v>
      </c>
      <c r="C57" s="24">
        <v>3</v>
      </c>
      <c r="D57" s="25">
        <v>751327774</v>
      </c>
      <c r="E57" s="25">
        <v>-2619703</v>
      </c>
      <c r="F57" s="26">
        <f t="shared" si="0"/>
        <v>-3.4867644863611816E-3</v>
      </c>
      <c r="G57" s="27">
        <v>748708071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x14ac:dyDescent="0.2">
      <c r="A58" s="23" t="s">
        <v>116</v>
      </c>
      <c r="B58" s="24" t="s">
        <v>117</v>
      </c>
      <c r="C58" s="24">
        <v>3</v>
      </c>
      <c r="D58" s="25">
        <v>1408082779</v>
      </c>
      <c r="E58" s="25">
        <v>-1808816</v>
      </c>
      <c r="F58" s="26">
        <f t="shared" si="0"/>
        <v>-1.2845949307643653E-3</v>
      </c>
      <c r="G58" s="27">
        <v>1406273963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x14ac:dyDescent="0.2">
      <c r="A59" s="23" t="s">
        <v>118</v>
      </c>
      <c r="B59" s="24" t="s">
        <v>119</v>
      </c>
      <c r="C59" s="24">
        <v>3</v>
      </c>
      <c r="D59" s="25">
        <v>1405583255</v>
      </c>
      <c r="E59" s="25">
        <v>5326186</v>
      </c>
      <c r="F59" s="26">
        <f t="shared" si="0"/>
        <v>3.7893066675726726E-3</v>
      </c>
      <c r="G59" s="27">
        <v>1410909441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x14ac:dyDescent="0.2">
      <c r="A60" s="23" t="s">
        <v>120</v>
      </c>
      <c r="B60" s="24" t="s">
        <v>121</v>
      </c>
      <c r="C60" s="24">
        <v>3</v>
      </c>
      <c r="D60" s="25">
        <v>413598437</v>
      </c>
      <c r="E60" s="25">
        <v>-2173976</v>
      </c>
      <c r="F60" s="26">
        <f t="shared" si="0"/>
        <v>-5.256248103278011E-3</v>
      </c>
      <c r="G60" s="27">
        <v>411424461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x14ac:dyDescent="0.2">
      <c r="A61" s="23" t="s">
        <v>122</v>
      </c>
      <c r="B61" s="24" t="s">
        <v>123</v>
      </c>
      <c r="C61" s="24">
        <v>3</v>
      </c>
      <c r="D61" s="25">
        <v>950103932</v>
      </c>
      <c r="E61" s="25">
        <v>-7256</v>
      </c>
      <c r="F61" s="26">
        <f t="shared" si="0"/>
        <v>-7.6370592264847089E-6</v>
      </c>
      <c r="G61" s="27">
        <v>950096676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x14ac:dyDescent="0.2">
      <c r="A62" s="23" t="s">
        <v>124</v>
      </c>
      <c r="B62" s="24" t="s">
        <v>125</v>
      </c>
      <c r="C62" s="24">
        <v>3</v>
      </c>
      <c r="D62" s="25">
        <v>637124171</v>
      </c>
      <c r="E62" s="25">
        <v>1847334</v>
      </c>
      <c r="F62" s="26">
        <f t="shared" si="0"/>
        <v>2.8994881752806706E-3</v>
      </c>
      <c r="G62" s="27">
        <v>638971505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x14ac:dyDescent="0.2">
      <c r="A63" s="23" t="s">
        <v>126</v>
      </c>
      <c r="B63" s="24" t="s">
        <v>127</v>
      </c>
      <c r="C63" s="24">
        <v>3</v>
      </c>
      <c r="D63" s="25">
        <v>960082505</v>
      </c>
      <c r="E63" s="25">
        <v>8853057</v>
      </c>
      <c r="F63" s="26">
        <f t="shared" si="0"/>
        <v>9.2211418850924685E-3</v>
      </c>
      <c r="G63" s="27">
        <v>968935562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x14ac:dyDescent="0.2">
      <c r="A64" s="23" t="s">
        <v>128</v>
      </c>
      <c r="B64" s="24" t="s">
        <v>129</v>
      </c>
      <c r="C64" s="24">
        <v>3</v>
      </c>
      <c r="D64" s="25">
        <v>364276251</v>
      </c>
      <c r="E64" s="25">
        <v>1296112</v>
      </c>
      <c r="F64" s="26">
        <f t="shared" si="0"/>
        <v>3.5580469394915345E-3</v>
      </c>
      <c r="G64" s="27">
        <v>365572363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x14ac:dyDescent="0.2">
      <c r="A65" s="23" t="s">
        <v>130</v>
      </c>
      <c r="B65" s="24" t="s">
        <v>131</v>
      </c>
      <c r="C65" s="24">
        <v>3</v>
      </c>
      <c r="D65" s="25">
        <v>370119737</v>
      </c>
      <c r="E65" s="25">
        <v>1065695</v>
      </c>
      <c r="F65" s="26">
        <f t="shared" si="0"/>
        <v>2.8793249682872221E-3</v>
      </c>
      <c r="G65" s="27">
        <v>371185432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x14ac:dyDescent="0.2">
      <c r="A66" s="23" t="s">
        <v>132</v>
      </c>
      <c r="B66" s="24" t="s">
        <v>133</v>
      </c>
      <c r="C66" s="24">
        <v>3</v>
      </c>
      <c r="D66" s="25">
        <v>440627855</v>
      </c>
      <c r="E66" s="25">
        <v>2613777</v>
      </c>
      <c r="F66" s="26">
        <f t="shared" si="0"/>
        <v>5.9319377346218841E-3</v>
      </c>
      <c r="G66" s="27">
        <v>443241632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x14ac:dyDescent="0.2">
      <c r="A67" s="23" t="s">
        <v>134</v>
      </c>
      <c r="B67" s="24" t="s">
        <v>135</v>
      </c>
      <c r="C67" s="24">
        <v>3</v>
      </c>
      <c r="D67" s="25">
        <v>471847415</v>
      </c>
      <c r="E67" s="25">
        <v>1695435</v>
      </c>
      <c r="F67" s="26">
        <f t="shared" si="0"/>
        <v>3.5931848858385715E-3</v>
      </c>
      <c r="G67" s="27">
        <v>473542850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x14ac:dyDescent="0.2">
      <c r="A68" s="23" t="s">
        <v>136</v>
      </c>
      <c r="B68" s="24" t="s">
        <v>137</v>
      </c>
      <c r="C68" s="24">
        <v>3</v>
      </c>
      <c r="D68" s="25">
        <v>1135238891</v>
      </c>
      <c r="E68" s="25">
        <v>21287273</v>
      </c>
      <c r="F68" s="26">
        <f t="shared" si="0"/>
        <v>1.8751359884480914E-2</v>
      </c>
      <c r="G68" s="27">
        <v>1156526164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x14ac:dyDescent="0.2">
      <c r="A69" s="23" t="s">
        <v>138</v>
      </c>
      <c r="B69" s="24" t="s">
        <v>139</v>
      </c>
      <c r="C69" s="24">
        <v>3</v>
      </c>
      <c r="D69" s="25">
        <v>415265177</v>
      </c>
      <c r="E69" s="25">
        <v>9644703</v>
      </c>
      <c r="F69" s="26">
        <f t="shared" si="0"/>
        <v>2.3225407605030172E-2</v>
      </c>
      <c r="G69" s="27">
        <v>424909880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x14ac:dyDescent="0.2">
      <c r="A70" s="23" t="s">
        <v>140</v>
      </c>
      <c r="B70" s="24" t="s">
        <v>141</v>
      </c>
      <c r="C70" s="24">
        <v>3</v>
      </c>
      <c r="D70" s="25">
        <v>590855697</v>
      </c>
      <c r="E70" s="25">
        <v>4105524</v>
      </c>
      <c r="F70" s="26">
        <f t="shared" si="0"/>
        <v>6.9484376995014403E-3</v>
      </c>
      <c r="G70" s="27">
        <v>594961221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x14ac:dyDescent="0.2">
      <c r="A71" s="23" t="s">
        <v>142</v>
      </c>
      <c r="B71" s="24" t="s">
        <v>143</v>
      </c>
      <c r="C71" s="24">
        <v>3</v>
      </c>
      <c r="D71" s="25">
        <v>258141655</v>
      </c>
      <c r="E71" s="25">
        <v>397037</v>
      </c>
      <c r="F71" s="26">
        <f t="shared" si="0"/>
        <v>1.5380586290887459E-3</v>
      </c>
      <c r="G71" s="27">
        <v>258538692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x14ac:dyDescent="0.2">
      <c r="A72" s="23" t="s">
        <v>144</v>
      </c>
      <c r="B72" s="24" t="s">
        <v>145</v>
      </c>
      <c r="C72" s="24">
        <v>3</v>
      </c>
      <c r="D72" s="25">
        <v>1113331166</v>
      </c>
      <c r="E72" s="25">
        <v>1429536</v>
      </c>
      <c r="F72" s="26">
        <f t="shared" ref="F72:F135" si="1">+E72/D72</f>
        <v>1.2840168708615851E-3</v>
      </c>
      <c r="G72" s="27">
        <v>1114760702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x14ac:dyDescent="0.2">
      <c r="A73" s="23" t="s">
        <v>146</v>
      </c>
      <c r="B73" s="24" t="s">
        <v>147</v>
      </c>
      <c r="C73" s="24">
        <v>3</v>
      </c>
      <c r="D73" s="25">
        <v>339294436</v>
      </c>
      <c r="E73" s="25">
        <v>1034760</v>
      </c>
      <c r="F73" s="26">
        <f t="shared" si="1"/>
        <v>3.0497405504168068E-3</v>
      </c>
      <c r="G73" s="27">
        <v>340329196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x14ac:dyDescent="0.2">
      <c r="A74" s="23" t="s">
        <v>148</v>
      </c>
      <c r="B74" s="24" t="s">
        <v>149</v>
      </c>
      <c r="C74" s="24">
        <v>3</v>
      </c>
      <c r="D74" s="25">
        <v>812086343</v>
      </c>
      <c r="E74" s="25">
        <v>283358</v>
      </c>
      <c r="F74" s="26">
        <f t="shared" si="1"/>
        <v>3.4892595158443639E-4</v>
      </c>
      <c r="G74" s="27">
        <v>812369701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x14ac:dyDescent="0.2">
      <c r="A75" s="23" t="s">
        <v>150</v>
      </c>
      <c r="B75" s="24" t="s">
        <v>151</v>
      </c>
      <c r="C75" s="24">
        <v>3</v>
      </c>
      <c r="D75" s="25">
        <v>869416844</v>
      </c>
      <c r="E75" s="25">
        <v>2719300</v>
      </c>
      <c r="F75" s="26">
        <f t="shared" si="1"/>
        <v>3.1277286824684522E-3</v>
      </c>
      <c r="G75" s="27">
        <v>872136144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x14ac:dyDescent="0.2">
      <c r="A76" s="23" t="s">
        <v>152</v>
      </c>
      <c r="B76" s="24" t="s">
        <v>153</v>
      </c>
      <c r="C76" s="24">
        <v>3</v>
      </c>
      <c r="D76" s="25">
        <v>377836830</v>
      </c>
      <c r="E76" s="25">
        <v>1915411</v>
      </c>
      <c r="F76" s="26">
        <f t="shared" si="1"/>
        <v>5.0694131644075033E-3</v>
      </c>
      <c r="G76" s="27">
        <v>379752241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x14ac:dyDescent="0.2">
      <c r="A77" s="23" t="s">
        <v>154</v>
      </c>
      <c r="B77" s="24" t="s">
        <v>155</v>
      </c>
      <c r="C77" s="24">
        <v>3</v>
      </c>
      <c r="D77" s="25">
        <v>450583844</v>
      </c>
      <c r="E77" s="25">
        <v>-2355977</v>
      </c>
      <c r="F77" s="26">
        <f t="shared" si="1"/>
        <v>-5.2287205397448739E-3</v>
      </c>
      <c r="G77" s="27">
        <v>448227867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x14ac:dyDescent="0.2">
      <c r="A78" s="23" t="s">
        <v>156</v>
      </c>
      <c r="B78" s="24" t="s">
        <v>157</v>
      </c>
      <c r="C78" s="24">
        <v>3</v>
      </c>
      <c r="D78" s="25">
        <v>444130558</v>
      </c>
      <c r="E78" s="25">
        <v>-6319234</v>
      </c>
      <c r="F78" s="26">
        <f t="shared" si="1"/>
        <v>-1.4228325176400044E-2</v>
      </c>
      <c r="G78" s="27">
        <v>437811324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x14ac:dyDescent="0.2">
      <c r="A79" s="23" t="s">
        <v>158</v>
      </c>
      <c r="B79" s="24" t="s">
        <v>159</v>
      </c>
      <c r="C79" s="24">
        <v>3</v>
      </c>
      <c r="D79" s="25">
        <v>430916504</v>
      </c>
      <c r="E79" s="25">
        <v>5960096</v>
      </c>
      <c r="F79" s="26">
        <f t="shared" si="1"/>
        <v>1.3831208470028802E-2</v>
      </c>
      <c r="G79" s="27">
        <v>436876600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x14ac:dyDescent="0.2">
      <c r="A80" s="23" t="s">
        <v>160</v>
      </c>
      <c r="B80" s="24" t="s">
        <v>161</v>
      </c>
      <c r="C80" s="24">
        <v>3</v>
      </c>
      <c r="D80" s="25">
        <v>335820696</v>
      </c>
      <c r="E80" s="25">
        <v>4265571</v>
      </c>
      <c r="F80" s="26">
        <f t="shared" si="1"/>
        <v>1.2701930079973391E-2</v>
      </c>
      <c r="G80" s="27">
        <v>340086267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x14ac:dyDescent="0.2">
      <c r="A81" s="23" t="s">
        <v>162</v>
      </c>
      <c r="B81" s="24" t="s">
        <v>163</v>
      </c>
      <c r="C81" s="24">
        <v>3</v>
      </c>
      <c r="D81" s="25">
        <v>447418709</v>
      </c>
      <c r="E81" s="25">
        <v>4489748</v>
      </c>
      <c r="F81" s="26">
        <f t="shared" si="1"/>
        <v>1.0034779301104281E-2</v>
      </c>
      <c r="G81" s="27">
        <v>451908457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x14ac:dyDescent="0.2">
      <c r="A82" s="23" t="s">
        <v>164</v>
      </c>
      <c r="B82" s="24" t="s">
        <v>165</v>
      </c>
      <c r="C82" s="24">
        <v>3</v>
      </c>
      <c r="D82" s="25">
        <v>2823229256</v>
      </c>
      <c r="E82" s="25">
        <v>1665735</v>
      </c>
      <c r="F82" s="26">
        <f t="shared" si="1"/>
        <v>5.9001053366811672E-4</v>
      </c>
      <c r="G82" s="27">
        <v>2824894991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x14ac:dyDescent="0.2">
      <c r="A83" s="23" t="s">
        <v>166</v>
      </c>
      <c r="B83" s="24" t="s">
        <v>167</v>
      </c>
      <c r="C83" s="24">
        <v>3</v>
      </c>
      <c r="D83" s="25">
        <v>505238874</v>
      </c>
      <c r="E83" s="25">
        <v>-5063392</v>
      </c>
      <c r="F83" s="26">
        <f t="shared" si="1"/>
        <v>-1.0021778332124143E-2</v>
      </c>
      <c r="G83" s="27">
        <v>500175482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x14ac:dyDescent="0.2">
      <c r="A84" s="23" t="s">
        <v>168</v>
      </c>
      <c r="B84" s="24" t="s">
        <v>169</v>
      </c>
      <c r="C84" s="24">
        <v>3</v>
      </c>
      <c r="D84" s="25">
        <v>893917184</v>
      </c>
      <c r="E84" s="25">
        <v>-8829664</v>
      </c>
      <c r="F84" s="26">
        <f t="shared" si="1"/>
        <v>-9.8774966608092419E-3</v>
      </c>
      <c r="G84" s="27">
        <v>885087520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x14ac:dyDescent="0.2">
      <c r="A85" s="23" t="s">
        <v>170</v>
      </c>
      <c r="B85" s="24" t="s">
        <v>171</v>
      </c>
      <c r="C85" s="24">
        <v>3</v>
      </c>
      <c r="D85" s="25">
        <v>1113330604</v>
      </c>
      <c r="E85" s="25">
        <v>-2262607</v>
      </c>
      <c r="F85" s="26">
        <f t="shared" si="1"/>
        <v>-2.0322867186717522E-3</v>
      </c>
      <c r="G85" s="27">
        <v>1111067997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x14ac:dyDescent="0.2">
      <c r="A86" s="23" t="s">
        <v>172</v>
      </c>
      <c r="B86" s="24" t="s">
        <v>173</v>
      </c>
      <c r="C86" s="24">
        <v>5</v>
      </c>
      <c r="D86" s="25">
        <v>26810334583</v>
      </c>
      <c r="E86" s="25">
        <v>513333178</v>
      </c>
      <c r="F86" s="26">
        <f t="shared" si="1"/>
        <v>1.9146839678960824E-2</v>
      </c>
      <c r="G86" s="27">
        <v>27323667761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x14ac:dyDescent="0.2">
      <c r="A87" s="23" t="s">
        <v>174</v>
      </c>
      <c r="B87" s="24" t="s">
        <v>175</v>
      </c>
      <c r="C87" s="24">
        <v>3</v>
      </c>
      <c r="D87" s="25">
        <v>7809486265</v>
      </c>
      <c r="E87" s="25">
        <v>163086789</v>
      </c>
      <c r="F87" s="26">
        <f t="shared" si="1"/>
        <v>2.0883164841573609E-2</v>
      </c>
      <c r="G87" s="27">
        <v>7972573054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x14ac:dyDescent="0.2">
      <c r="A88" s="23" t="s">
        <v>176</v>
      </c>
      <c r="B88" s="24" t="s">
        <v>177</v>
      </c>
      <c r="C88" s="24">
        <v>3</v>
      </c>
      <c r="D88" s="25">
        <v>1323016395</v>
      </c>
      <c r="E88" s="25">
        <v>24386568</v>
      </c>
      <c r="F88" s="26">
        <f t="shared" si="1"/>
        <v>1.8432551623821715E-2</v>
      </c>
      <c r="G88" s="27">
        <v>1347402963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x14ac:dyDescent="0.2">
      <c r="A89" s="23" t="s">
        <v>178</v>
      </c>
      <c r="B89" s="24" t="s">
        <v>179</v>
      </c>
      <c r="C89" s="24">
        <v>3</v>
      </c>
      <c r="D89" s="25">
        <v>12624279360</v>
      </c>
      <c r="E89" s="25">
        <v>230386310</v>
      </c>
      <c r="F89" s="26">
        <f t="shared" si="1"/>
        <v>1.8249462280593893E-2</v>
      </c>
      <c r="G89" s="27">
        <v>12854665670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x14ac:dyDescent="0.2">
      <c r="A90" s="23" t="s">
        <v>180</v>
      </c>
      <c r="B90" s="24" t="s">
        <v>181</v>
      </c>
      <c r="C90" s="24">
        <v>3</v>
      </c>
      <c r="D90" s="25">
        <v>1971895050</v>
      </c>
      <c r="E90" s="25">
        <v>38166299</v>
      </c>
      <c r="F90" s="26">
        <f t="shared" si="1"/>
        <v>1.9355137079937395E-2</v>
      </c>
      <c r="G90" s="27">
        <v>2010061349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x14ac:dyDescent="0.2">
      <c r="A91" s="23" t="s">
        <v>182</v>
      </c>
      <c r="B91" s="24" t="s">
        <v>183</v>
      </c>
      <c r="C91" s="24">
        <v>3</v>
      </c>
      <c r="D91" s="25">
        <v>1875308934</v>
      </c>
      <c r="E91" s="25">
        <v>37605050</v>
      </c>
      <c r="F91" s="26">
        <f t="shared" si="1"/>
        <v>2.0052722683824211E-2</v>
      </c>
      <c r="G91" s="27">
        <v>1912913984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x14ac:dyDescent="0.2">
      <c r="A92" s="23" t="s">
        <v>184</v>
      </c>
      <c r="B92" s="24" t="s">
        <v>185</v>
      </c>
      <c r="C92" s="24">
        <v>3</v>
      </c>
      <c r="D92" s="25">
        <v>4144458640</v>
      </c>
      <c r="E92" s="25">
        <v>82474800</v>
      </c>
      <c r="F92" s="26">
        <f t="shared" si="1"/>
        <v>1.9900017629322996E-2</v>
      </c>
      <c r="G92" s="27">
        <v>4226933440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x14ac:dyDescent="0.2">
      <c r="A93" s="23" t="s">
        <v>186</v>
      </c>
      <c r="B93" s="24" t="s">
        <v>187</v>
      </c>
      <c r="C93" s="24">
        <v>3</v>
      </c>
      <c r="D93" s="25">
        <v>956012280</v>
      </c>
      <c r="E93" s="25">
        <v>25834834</v>
      </c>
      <c r="F93" s="26">
        <f t="shared" si="1"/>
        <v>2.7023537814807149E-2</v>
      </c>
      <c r="G93" s="27">
        <v>981847114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x14ac:dyDescent="0.2">
      <c r="A94" s="23" t="s">
        <v>188</v>
      </c>
      <c r="B94" s="24" t="s">
        <v>189</v>
      </c>
      <c r="C94" s="24">
        <v>3</v>
      </c>
      <c r="D94" s="25">
        <v>689490925</v>
      </c>
      <c r="E94" s="25">
        <v>-10858242</v>
      </c>
      <c r="F94" s="26">
        <f t="shared" si="1"/>
        <v>-1.5748201471977315E-2</v>
      </c>
      <c r="G94" s="27">
        <v>678632683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x14ac:dyDescent="0.2">
      <c r="A95" s="23" t="s">
        <v>190</v>
      </c>
      <c r="B95" s="24" t="s">
        <v>191</v>
      </c>
      <c r="C95" s="24">
        <v>3</v>
      </c>
      <c r="D95" s="25">
        <v>1149548398</v>
      </c>
      <c r="E95" s="25">
        <v>-22458762</v>
      </c>
      <c r="F95" s="26">
        <f t="shared" si="1"/>
        <v>-1.9537030401742164E-2</v>
      </c>
      <c r="G95" s="27">
        <v>1127089636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x14ac:dyDescent="0.2">
      <c r="A96" s="23" t="s">
        <v>192</v>
      </c>
      <c r="B96" s="24" t="s">
        <v>193</v>
      </c>
      <c r="C96" s="24">
        <v>3</v>
      </c>
      <c r="D96" s="25">
        <v>491410662</v>
      </c>
      <c r="E96" s="25">
        <v>-9337725</v>
      </c>
      <c r="F96" s="26">
        <f t="shared" si="1"/>
        <v>-1.9001877089919551E-2</v>
      </c>
      <c r="G96" s="27">
        <v>482072937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x14ac:dyDescent="0.2">
      <c r="A97" s="23" t="s">
        <v>194</v>
      </c>
      <c r="B97" s="24" t="s">
        <v>195</v>
      </c>
      <c r="C97" s="24">
        <v>3</v>
      </c>
      <c r="D97" s="25">
        <v>444697137</v>
      </c>
      <c r="E97" s="25">
        <v>-13492959</v>
      </c>
      <c r="F97" s="26">
        <f t="shared" si="1"/>
        <v>-3.0341906608676906E-2</v>
      </c>
      <c r="G97" s="27">
        <v>431204178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x14ac:dyDescent="0.2">
      <c r="A98" s="23" t="s">
        <v>196</v>
      </c>
      <c r="B98" s="24" t="s">
        <v>197</v>
      </c>
      <c r="C98" s="24">
        <v>3</v>
      </c>
      <c r="D98" s="25">
        <v>343623701</v>
      </c>
      <c r="E98" s="25">
        <v>4865736</v>
      </c>
      <c r="F98" s="26">
        <f t="shared" si="1"/>
        <v>1.4160070989980985E-2</v>
      </c>
      <c r="G98" s="27">
        <v>348489437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x14ac:dyDescent="0.2">
      <c r="A99" s="23" t="s">
        <v>198</v>
      </c>
      <c r="B99" s="24" t="s">
        <v>199</v>
      </c>
      <c r="C99" s="24">
        <v>3</v>
      </c>
      <c r="D99" s="25">
        <v>421170458</v>
      </c>
      <c r="E99" s="25">
        <v>2820855</v>
      </c>
      <c r="F99" s="26">
        <f t="shared" si="1"/>
        <v>6.6976563679117303E-3</v>
      </c>
      <c r="G99" s="27">
        <v>423991313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x14ac:dyDescent="0.2">
      <c r="A100" s="23" t="s">
        <v>200</v>
      </c>
      <c r="B100" s="24" t="s">
        <v>201</v>
      </c>
      <c r="C100" s="24">
        <v>3</v>
      </c>
      <c r="D100" s="25">
        <v>278426725</v>
      </c>
      <c r="E100" s="25">
        <v>2072397</v>
      </c>
      <c r="F100" s="26">
        <f t="shared" si="1"/>
        <v>7.4432402277475338E-3</v>
      </c>
      <c r="G100" s="27">
        <v>280499122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x14ac:dyDescent="0.2">
      <c r="A101" s="23" t="s">
        <v>202</v>
      </c>
      <c r="B101" s="24" t="s">
        <v>203</v>
      </c>
      <c r="C101" s="24">
        <v>3</v>
      </c>
      <c r="D101" s="25">
        <v>467926262</v>
      </c>
      <c r="E101" s="25">
        <v>1165753</v>
      </c>
      <c r="F101" s="26">
        <f t="shared" si="1"/>
        <v>2.4913177452732926E-3</v>
      </c>
      <c r="G101" s="27">
        <v>469092015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x14ac:dyDescent="0.2">
      <c r="A102" s="23" t="s">
        <v>204</v>
      </c>
      <c r="B102" s="24" t="s">
        <v>205</v>
      </c>
      <c r="C102" s="24">
        <v>3</v>
      </c>
      <c r="D102" s="25">
        <v>330196296</v>
      </c>
      <c r="E102" s="25">
        <v>-1321581</v>
      </c>
      <c r="F102" s="26">
        <f t="shared" si="1"/>
        <v>-4.0024101300033966E-3</v>
      </c>
      <c r="G102" s="27">
        <v>328874715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x14ac:dyDescent="0.2">
      <c r="A103" s="23" t="s">
        <v>206</v>
      </c>
      <c r="B103" s="24" t="s">
        <v>207</v>
      </c>
      <c r="C103" s="24">
        <v>3</v>
      </c>
      <c r="D103" s="25">
        <v>767524502</v>
      </c>
      <c r="E103" s="25">
        <v>-3263883</v>
      </c>
      <c r="F103" s="26">
        <f t="shared" si="1"/>
        <v>-4.2524805286281268E-3</v>
      </c>
      <c r="G103" s="27">
        <v>764260619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x14ac:dyDescent="0.2">
      <c r="A104" s="23" t="s">
        <v>208</v>
      </c>
      <c r="B104" s="24" t="s">
        <v>209</v>
      </c>
      <c r="C104" s="24">
        <v>3</v>
      </c>
      <c r="D104" s="25">
        <v>389288539</v>
      </c>
      <c r="E104" s="25">
        <v>5465500</v>
      </c>
      <c r="F104" s="26">
        <f t="shared" si="1"/>
        <v>1.4039714639531168E-2</v>
      </c>
      <c r="G104" s="27">
        <v>394754039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x14ac:dyDescent="0.2">
      <c r="A105" s="23" t="s">
        <v>210</v>
      </c>
      <c r="B105" s="24" t="s">
        <v>211</v>
      </c>
      <c r="C105" s="24">
        <v>3</v>
      </c>
      <c r="D105" s="25">
        <v>1298995241</v>
      </c>
      <c r="E105" s="25">
        <v>17792502</v>
      </c>
      <c r="F105" s="26">
        <f t="shared" si="1"/>
        <v>1.3697126393090458E-2</v>
      </c>
      <c r="G105" s="27">
        <v>1316787743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x14ac:dyDescent="0.2">
      <c r="A106" s="23" t="s">
        <v>212</v>
      </c>
      <c r="B106" s="24" t="s">
        <v>213</v>
      </c>
      <c r="C106" s="24">
        <v>3</v>
      </c>
      <c r="D106" s="25">
        <v>544326950</v>
      </c>
      <c r="E106" s="25">
        <v>7192452</v>
      </c>
      <c r="F106" s="26">
        <f t="shared" si="1"/>
        <v>1.3213477671829404E-2</v>
      </c>
      <c r="G106" s="27">
        <v>551519402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x14ac:dyDescent="0.2">
      <c r="A107" s="23" t="s">
        <v>214</v>
      </c>
      <c r="B107" s="24" t="s">
        <v>215</v>
      </c>
      <c r="C107" s="24">
        <v>3</v>
      </c>
      <c r="D107" s="25">
        <v>597419482</v>
      </c>
      <c r="E107" s="25">
        <v>1455138</v>
      </c>
      <c r="F107" s="26">
        <f t="shared" si="1"/>
        <v>2.4357056370652472E-3</v>
      </c>
      <c r="G107" s="27">
        <v>598874620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x14ac:dyDescent="0.2">
      <c r="A108" s="23" t="s">
        <v>216</v>
      </c>
      <c r="B108" s="24" t="s">
        <v>217</v>
      </c>
      <c r="C108" s="24">
        <v>3</v>
      </c>
      <c r="D108" s="25">
        <v>837753909</v>
      </c>
      <c r="E108" s="25">
        <v>-13223297</v>
      </c>
      <c r="F108" s="26">
        <f t="shared" si="1"/>
        <v>-1.5784225961755553E-2</v>
      </c>
      <c r="G108" s="27">
        <v>824530612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x14ac:dyDescent="0.2">
      <c r="A109" s="23" t="s">
        <v>218</v>
      </c>
      <c r="B109" s="24" t="s">
        <v>219</v>
      </c>
      <c r="C109" s="24">
        <v>3</v>
      </c>
      <c r="D109" s="25">
        <v>441770266</v>
      </c>
      <c r="E109" s="25">
        <v>-2432504</v>
      </c>
      <c r="F109" s="26">
        <f t="shared" si="1"/>
        <v>-5.5062646520442826E-3</v>
      </c>
      <c r="G109" s="27">
        <v>439337762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x14ac:dyDescent="0.2">
      <c r="A110" s="23" t="s">
        <v>220</v>
      </c>
      <c r="B110" s="24" t="s">
        <v>221</v>
      </c>
      <c r="C110" s="24">
        <v>3</v>
      </c>
      <c r="D110" s="25">
        <v>534120353</v>
      </c>
      <c r="E110" s="25">
        <v>10235916</v>
      </c>
      <c r="F110" s="26">
        <f t="shared" si="1"/>
        <v>1.9164062823121813E-2</v>
      </c>
      <c r="G110" s="27">
        <v>544356269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x14ac:dyDescent="0.2">
      <c r="A111" s="23" t="s">
        <v>222</v>
      </c>
      <c r="B111" s="24" t="s">
        <v>223</v>
      </c>
      <c r="C111" s="24">
        <v>3</v>
      </c>
      <c r="D111" s="25">
        <v>631573227</v>
      </c>
      <c r="E111" s="25">
        <v>10083870</v>
      </c>
      <c r="F111" s="26">
        <f t="shared" si="1"/>
        <v>1.5966272110518074E-2</v>
      </c>
      <c r="G111" s="27">
        <v>641657097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x14ac:dyDescent="0.2">
      <c r="A112" s="23" t="s">
        <v>224</v>
      </c>
      <c r="B112" s="24" t="s">
        <v>225</v>
      </c>
      <c r="C112" s="24">
        <v>3</v>
      </c>
      <c r="D112" s="25">
        <v>831932805</v>
      </c>
      <c r="E112" s="25">
        <v>-3957899</v>
      </c>
      <c r="F112" s="26">
        <f t="shared" si="1"/>
        <v>-4.7574743731857048E-3</v>
      </c>
      <c r="G112" s="27">
        <v>827974906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x14ac:dyDescent="0.2">
      <c r="A113" s="23" t="s">
        <v>226</v>
      </c>
      <c r="B113" s="24" t="s">
        <v>227</v>
      </c>
      <c r="C113" s="24">
        <v>3</v>
      </c>
      <c r="D113" s="25">
        <v>3747729438</v>
      </c>
      <c r="E113" s="25">
        <v>37436862</v>
      </c>
      <c r="F113" s="26">
        <f t="shared" si="1"/>
        <v>9.9892114997443427E-3</v>
      </c>
      <c r="G113" s="27">
        <v>3785166300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x14ac:dyDescent="0.2">
      <c r="A114" s="23" t="s">
        <v>228</v>
      </c>
      <c r="B114" s="24" t="s">
        <v>229</v>
      </c>
      <c r="C114" s="24">
        <v>3</v>
      </c>
      <c r="D114" s="25">
        <v>996797190</v>
      </c>
      <c r="E114" s="25">
        <v>7740148</v>
      </c>
      <c r="F114" s="26">
        <f t="shared" si="1"/>
        <v>7.7650178769063348E-3</v>
      </c>
      <c r="G114" s="27">
        <v>1004537338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x14ac:dyDescent="0.2">
      <c r="A115" s="23" t="s">
        <v>230</v>
      </c>
      <c r="B115" s="24" t="s">
        <v>231</v>
      </c>
      <c r="C115" s="24">
        <v>3</v>
      </c>
      <c r="D115" s="25">
        <v>784422045</v>
      </c>
      <c r="E115" s="25">
        <v>3426472</v>
      </c>
      <c r="F115" s="26">
        <f t="shared" si="1"/>
        <v>4.3681485264733984E-3</v>
      </c>
      <c r="G115" s="27">
        <v>787848517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x14ac:dyDescent="0.2">
      <c r="A116" s="23" t="s">
        <v>232</v>
      </c>
      <c r="B116" s="24" t="s">
        <v>233</v>
      </c>
      <c r="C116" s="24">
        <v>3</v>
      </c>
      <c r="D116" s="25">
        <v>685476802</v>
      </c>
      <c r="E116" s="25">
        <v>1054983</v>
      </c>
      <c r="F116" s="26">
        <f t="shared" si="1"/>
        <v>1.5390498947913339E-3</v>
      </c>
      <c r="G116" s="27">
        <v>686531785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x14ac:dyDescent="0.2">
      <c r="A117" s="23" t="s">
        <v>234</v>
      </c>
      <c r="B117" s="24" t="s">
        <v>235</v>
      </c>
      <c r="C117" s="24">
        <v>3</v>
      </c>
      <c r="D117" s="25">
        <v>344712365</v>
      </c>
      <c r="E117" s="25">
        <v>-10045568</v>
      </c>
      <c r="F117" s="26">
        <f t="shared" si="1"/>
        <v>-2.9141884713070852E-2</v>
      </c>
      <c r="G117" s="27">
        <v>334666797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x14ac:dyDescent="0.2">
      <c r="A118" s="23" t="s">
        <v>236</v>
      </c>
      <c r="B118" s="24" t="s">
        <v>237</v>
      </c>
      <c r="C118" s="24">
        <v>3</v>
      </c>
      <c r="D118" s="25">
        <v>345407177</v>
      </c>
      <c r="E118" s="25">
        <v>-9123951</v>
      </c>
      <c r="F118" s="26">
        <f t="shared" si="1"/>
        <v>-2.6415059117315329E-2</v>
      </c>
      <c r="G118" s="27">
        <v>336283226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x14ac:dyDescent="0.2">
      <c r="A119" s="23" t="s">
        <v>238</v>
      </c>
      <c r="B119" s="24" t="s">
        <v>239</v>
      </c>
      <c r="C119" s="24">
        <v>3</v>
      </c>
      <c r="D119" s="25">
        <v>1682365277</v>
      </c>
      <c r="E119" s="25">
        <v>-24547652</v>
      </c>
      <c r="F119" s="26">
        <f t="shared" si="1"/>
        <v>-1.4591154688935012E-2</v>
      </c>
      <c r="G119" s="27">
        <v>1657817625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x14ac:dyDescent="0.2">
      <c r="A120" s="23" t="s">
        <v>240</v>
      </c>
      <c r="B120" s="24" t="s">
        <v>241</v>
      </c>
      <c r="C120" s="24">
        <v>3</v>
      </c>
      <c r="D120" s="25">
        <v>353792969</v>
      </c>
      <c r="E120" s="25">
        <v>4014022</v>
      </c>
      <c r="F120" s="26">
        <f t="shared" si="1"/>
        <v>1.1345680529903351E-2</v>
      </c>
      <c r="G120" s="27">
        <v>357806991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x14ac:dyDescent="0.2">
      <c r="A121" s="23" t="s">
        <v>242</v>
      </c>
      <c r="B121" s="24" t="s">
        <v>243</v>
      </c>
      <c r="C121" s="24">
        <v>3</v>
      </c>
      <c r="D121" s="25">
        <v>366204639</v>
      </c>
      <c r="E121" s="25">
        <v>-4029486</v>
      </c>
      <c r="F121" s="26">
        <f t="shared" si="1"/>
        <v>-1.1003372352145435E-2</v>
      </c>
      <c r="G121" s="27">
        <v>362175153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x14ac:dyDescent="0.2">
      <c r="A122" s="23" t="s">
        <v>244</v>
      </c>
      <c r="B122" s="24" t="s">
        <v>245</v>
      </c>
      <c r="C122" s="24">
        <v>3</v>
      </c>
      <c r="D122" s="25">
        <v>413957027</v>
      </c>
      <c r="E122" s="25">
        <v>705385</v>
      </c>
      <c r="F122" s="26">
        <f t="shared" si="1"/>
        <v>1.7040053773504369E-3</v>
      </c>
      <c r="G122" s="27">
        <v>414662412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x14ac:dyDescent="0.2">
      <c r="A123" s="23" t="s">
        <v>246</v>
      </c>
      <c r="B123" s="24" t="s">
        <v>247</v>
      </c>
      <c r="C123" s="24">
        <v>3</v>
      </c>
      <c r="D123" s="25">
        <v>1092028258</v>
      </c>
      <c r="E123" s="25">
        <v>36638258</v>
      </c>
      <c r="F123" s="26">
        <f t="shared" si="1"/>
        <v>3.3550650115136492E-2</v>
      </c>
      <c r="G123" s="27">
        <v>1128666516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x14ac:dyDescent="0.2">
      <c r="A124" s="23" t="s">
        <v>248</v>
      </c>
      <c r="B124" s="24" t="s">
        <v>249</v>
      </c>
      <c r="C124" s="24">
        <v>3</v>
      </c>
      <c r="D124" s="25">
        <v>175912587</v>
      </c>
      <c r="E124" s="25">
        <v>5894888</v>
      </c>
      <c r="F124" s="26">
        <f t="shared" si="1"/>
        <v>3.351032521623936E-2</v>
      </c>
      <c r="G124" s="27">
        <v>181807475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x14ac:dyDescent="0.2">
      <c r="A125" s="23" t="s">
        <v>250</v>
      </c>
      <c r="B125" s="24" t="s">
        <v>251</v>
      </c>
      <c r="C125" s="24">
        <v>3</v>
      </c>
      <c r="D125" s="25">
        <v>279225368</v>
      </c>
      <c r="E125" s="25">
        <v>9720738</v>
      </c>
      <c r="F125" s="26">
        <f t="shared" si="1"/>
        <v>3.4813233731685871E-2</v>
      </c>
      <c r="G125" s="27">
        <v>288946106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x14ac:dyDescent="0.2">
      <c r="A126" s="23" t="s">
        <v>252</v>
      </c>
      <c r="B126" s="24" t="s">
        <v>253</v>
      </c>
      <c r="C126" s="24">
        <v>3</v>
      </c>
      <c r="D126" s="25">
        <v>985333176</v>
      </c>
      <c r="E126" s="25">
        <v>35355760</v>
      </c>
      <c r="F126" s="26">
        <f t="shared" si="1"/>
        <v>3.5882035499431919E-2</v>
      </c>
      <c r="G126" s="27">
        <v>1020688936</v>
      </c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x14ac:dyDescent="0.2">
      <c r="A127" s="23" t="s">
        <v>254</v>
      </c>
      <c r="B127" s="24" t="s">
        <v>255</v>
      </c>
      <c r="C127" s="24">
        <v>3</v>
      </c>
      <c r="D127" s="25">
        <v>568177549</v>
      </c>
      <c r="E127" s="25">
        <v>8617505</v>
      </c>
      <c r="F127" s="26">
        <f t="shared" si="1"/>
        <v>1.5166922760617561E-2</v>
      </c>
      <c r="G127" s="27">
        <v>576795054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x14ac:dyDescent="0.2">
      <c r="A128" s="23" t="s">
        <v>256</v>
      </c>
      <c r="B128" s="24" t="s">
        <v>257</v>
      </c>
      <c r="C128" s="24">
        <v>3</v>
      </c>
      <c r="D128" s="25">
        <v>653060438</v>
      </c>
      <c r="E128" s="25">
        <v>10402198</v>
      </c>
      <c r="F128" s="26">
        <f t="shared" si="1"/>
        <v>1.5928384870253005E-2</v>
      </c>
      <c r="G128" s="27">
        <v>663462636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x14ac:dyDescent="0.2">
      <c r="A129" s="23" t="s">
        <v>258</v>
      </c>
      <c r="B129" s="24" t="s">
        <v>259</v>
      </c>
      <c r="C129" s="24">
        <v>3</v>
      </c>
      <c r="D129" s="25">
        <v>589257194</v>
      </c>
      <c r="E129" s="25">
        <v>8110165</v>
      </c>
      <c r="F129" s="26">
        <f t="shared" si="1"/>
        <v>1.3763370362857208E-2</v>
      </c>
      <c r="G129" s="27">
        <v>597367359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x14ac:dyDescent="0.2">
      <c r="A130" s="23" t="s">
        <v>260</v>
      </c>
      <c r="B130" s="24" t="s">
        <v>261</v>
      </c>
      <c r="C130" s="24">
        <v>3</v>
      </c>
      <c r="D130" s="25">
        <v>165365137</v>
      </c>
      <c r="E130" s="25">
        <v>2371162</v>
      </c>
      <c r="F130" s="26">
        <f t="shared" si="1"/>
        <v>1.4338947392520831E-2</v>
      </c>
      <c r="G130" s="27">
        <v>167736299</v>
      </c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x14ac:dyDescent="0.2">
      <c r="A131" s="23" t="s">
        <v>262</v>
      </c>
      <c r="B131" s="24" t="s">
        <v>263</v>
      </c>
      <c r="C131" s="24">
        <v>3</v>
      </c>
      <c r="D131" s="25">
        <v>1146581042</v>
      </c>
      <c r="E131" s="25">
        <v>-14897941</v>
      </c>
      <c r="F131" s="26">
        <f t="shared" si="1"/>
        <v>-1.299336065596661E-2</v>
      </c>
      <c r="G131" s="27">
        <v>1131683101</v>
      </c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x14ac:dyDescent="0.2">
      <c r="A132" s="23" t="s">
        <v>264</v>
      </c>
      <c r="B132" s="24" t="s">
        <v>265</v>
      </c>
      <c r="C132" s="24">
        <v>3</v>
      </c>
      <c r="D132" s="25">
        <v>851411529</v>
      </c>
      <c r="E132" s="25">
        <v>-2013530</v>
      </c>
      <c r="F132" s="26">
        <f t="shared" si="1"/>
        <v>-2.3649315653088837E-3</v>
      </c>
      <c r="G132" s="27">
        <v>849397999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x14ac:dyDescent="0.2">
      <c r="A133" s="23" t="s">
        <v>266</v>
      </c>
      <c r="B133" s="24" t="s">
        <v>267</v>
      </c>
      <c r="C133" s="24">
        <v>3</v>
      </c>
      <c r="D133" s="25">
        <v>423943288</v>
      </c>
      <c r="E133" s="25">
        <v>-4120023</v>
      </c>
      <c r="F133" s="26">
        <f t="shared" si="1"/>
        <v>-9.7183352505394536E-3</v>
      </c>
      <c r="G133" s="27">
        <v>419823265</v>
      </c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x14ac:dyDescent="0.2">
      <c r="A134" s="23" t="s">
        <v>268</v>
      </c>
      <c r="B134" s="24" t="s">
        <v>269</v>
      </c>
      <c r="C134" s="24">
        <v>3</v>
      </c>
      <c r="D134" s="25">
        <v>325206231</v>
      </c>
      <c r="E134" s="25">
        <v>4545709</v>
      </c>
      <c r="F134" s="26">
        <f t="shared" si="1"/>
        <v>1.3977927132644639E-2</v>
      </c>
      <c r="G134" s="27">
        <v>329751940</v>
      </c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x14ac:dyDescent="0.2">
      <c r="A135" s="23" t="s">
        <v>270</v>
      </c>
      <c r="B135" s="24" t="s">
        <v>271</v>
      </c>
      <c r="C135" s="24">
        <v>3</v>
      </c>
      <c r="D135" s="25">
        <v>752164840</v>
      </c>
      <c r="E135" s="25">
        <v>7459074</v>
      </c>
      <c r="F135" s="26">
        <f t="shared" si="1"/>
        <v>9.9168075976537266E-3</v>
      </c>
      <c r="G135" s="27">
        <v>759623914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x14ac:dyDescent="0.2">
      <c r="A136" s="23" t="s">
        <v>272</v>
      </c>
      <c r="B136" s="24" t="s">
        <v>273</v>
      </c>
      <c r="C136" s="24">
        <v>3</v>
      </c>
      <c r="D136" s="25">
        <v>723480267</v>
      </c>
      <c r="E136" s="25">
        <v>-6195842</v>
      </c>
      <c r="F136" s="26">
        <f t="shared" ref="F136:F199" si="2">+E136/D136</f>
        <v>-8.5639405559626691E-3</v>
      </c>
      <c r="G136" s="27">
        <v>717284425</v>
      </c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x14ac:dyDescent="0.2">
      <c r="A137" s="23" t="s">
        <v>274</v>
      </c>
      <c r="B137" s="24" t="s">
        <v>275</v>
      </c>
      <c r="C137" s="24">
        <v>3</v>
      </c>
      <c r="D137" s="25">
        <v>517249577</v>
      </c>
      <c r="E137" s="25">
        <v>5435026</v>
      </c>
      <c r="F137" s="26">
        <f t="shared" si="2"/>
        <v>1.0507550400568041E-2</v>
      </c>
      <c r="G137" s="27">
        <v>522684603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x14ac:dyDescent="0.2">
      <c r="A138" s="23" t="s">
        <v>276</v>
      </c>
      <c r="B138" s="24" t="s">
        <v>277</v>
      </c>
      <c r="C138" s="24">
        <v>3</v>
      </c>
      <c r="D138" s="25">
        <v>1232295458</v>
      </c>
      <c r="E138" s="25">
        <v>87324</v>
      </c>
      <c r="F138" s="26">
        <f t="shared" si="2"/>
        <v>7.0862875808798124E-5</v>
      </c>
      <c r="G138" s="27">
        <v>1232382782</v>
      </c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x14ac:dyDescent="0.2">
      <c r="A139" s="23" t="s">
        <v>278</v>
      </c>
      <c r="B139" s="24" t="s">
        <v>279</v>
      </c>
      <c r="C139" s="24">
        <v>3</v>
      </c>
      <c r="D139" s="25">
        <v>1216037314</v>
      </c>
      <c r="E139" s="25">
        <v>-8422473</v>
      </c>
      <c r="F139" s="26">
        <f t="shared" si="2"/>
        <v>-6.9261632871242635E-3</v>
      </c>
      <c r="G139" s="27">
        <v>1207614841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x14ac:dyDescent="0.2">
      <c r="A140" s="23" t="s">
        <v>280</v>
      </c>
      <c r="B140" s="24" t="s">
        <v>281</v>
      </c>
      <c r="C140" s="24">
        <v>3</v>
      </c>
      <c r="D140" s="25">
        <v>481909618</v>
      </c>
      <c r="E140" s="25">
        <v>-10646842</v>
      </c>
      <c r="F140" s="26">
        <f t="shared" si="2"/>
        <v>-2.2093026580764362E-2</v>
      </c>
      <c r="G140" s="27">
        <v>471262776</v>
      </c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x14ac:dyDescent="0.2">
      <c r="A141" s="23" t="s">
        <v>282</v>
      </c>
      <c r="B141" s="24" t="s">
        <v>283</v>
      </c>
      <c r="C141" s="24">
        <v>3</v>
      </c>
      <c r="D141" s="25">
        <v>495746526</v>
      </c>
      <c r="E141" s="25">
        <v>154085</v>
      </c>
      <c r="F141" s="26">
        <f t="shared" si="2"/>
        <v>3.1081407920950313E-4</v>
      </c>
      <c r="G141" s="27">
        <v>495900611</v>
      </c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x14ac:dyDescent="0.2">
      <c r="A142" s="23" t="s">
        <v>284</v>
      </c>
      <c r="B142" s="24" t="s">
        <v>285</v>
      </c>
      <c r="C142" s="24">
        <v>3</v>
      </c>
      <c r="D142" s="25">
        <v>573065642</v>
      </c>
      <c r="E142" s="25">
        <v>7693326</v>
      </c>
      <c r="F142" s="26">
        <f t="shared" si="2"/>
        <v>1.3424859974418078E-2</v>
      </c>
      <c r="G142" s="27">
        <v>580758968</v>
      </c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x14ac:dyDescent="0.2">
      <c r="A143" s="23" t="s">
        <v>286</v>
      </c>
      <c r="B143" s="24" t="s">
        <v>287</v>
      </c>
      <c r="C143" s="24">
        <v>3</v>
      </c>
      <c r="D143" s="25">
        <v>508072542</v>
      </c>
      <c r="E143" s="25">
        <v>4955326</v>
      </c>
      <c r="F143" s="26">
        <f t="shared" si="2"/>
        <v>9.7531859928773716E-3</v>
      </c>
      <c r="G143" s="27">
        <v>513027868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x14ac:dyDescent="0.2">
      <c r="A144" s="23" t="s">
        <v>288</v>
      </c>
      <c r="B144" s="24" t="s">
        <v>289</v>
      </c>
      <c r="C144" s="24">
        <v>3</v>
      </c>
      <c r="D144" s="25">
        <v>606659768</v>
      </c>
      <c r="E144" s="25">
        <v>6889793</v>
      </c>
      <c r="F144" s="26">
        <f t="shared" si="2"/>
        <v>1.1356930792878949E-2</v>
      </c>
      <c r="G144" s="27">
        <v>613549561</v>
      </c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x14ac:dyDescent="0.2">
      <c r="A145" s="23" t="s">
        <v>290</v>
      </c>
      <c r="B145" s="24" t="s">
        <v>291</v>
      </c>
      <c r="C145" s="24">
        <v>3</v>
      </c>
      <c r="D145" s="25">
        <v>201211299</v>
      </c>
      <c r="E145" s="25">
        <v>1433078</v>
      </c>
      <c r="F145" s="26">
        <f t="shared" si="2"/>
        <v>7.1222541036326196E-3</v>
      </c>
      <c r="G145" s="27">
        <v>202644377</v>
      </c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x14ac:dyDescent="0.2">
      <c r="A146" s="23" t="s">
        <v>292</v>
      </c>
      <c r="B146" s="24" t="s">
        <v>293</v>
      </c>
      <c r="C146" s="24">
        <v>3</v>
      </c>
      <c r="D146" s="25">
        <v>6288603</v>
      </c>
      <c r="E146" s="25">
        <v>51877</v>
      </c>
      <c r="F146" s="26">
        <f t="shared" si="2"/>
        <v>8.2493679438819714E-3</v>
      </c>
      <c r="G146" s="27">
        <v>6340480</v>
      </c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x14ac:dyDescent="0.2">
      <c r="A147" s="23" t="s">
        <v>294</v>
      </c>
      <c r="B147" s="24" t="s">
        <v>295</v>
      </c>
      <c r="C147" s="24">
        <v>3</v>
      </c>
      <c r="D147" s="25">
        <v>368749078</v>
      </c>
      <c r="E147" s="25">
        <v>1277301</v>
      </c>
      <c r="F147" s="26">
        <f t="shared" si="2"/>
        <v>3.4638757795077118E-3</v>
      </c>
      <c r="G147" s="27">
        <v>370026379</v>
      </c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x14ac:dyDescent="0.2">
      <c r="A148" s="23" t="s">
        <v>296</v>
      </c>
      <c r="B148" s="24" t="s">
        <v>297</v>
      </c>
      <c r="C148" s="24">
        <v>3</v>
      </c>
      <c r="D148" s="25">
        <v>319491906</v>
      </c>
      <c r="E148" s="25">
        <v>1652691</v>
      </c>
      <c r="F148" s="26">
        <f t="shared" si="2"/>
        <v>5.172872830149256E-3</v>
      </c>
      <c r="G148" s="27">
        <v>321144597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x14ac:dyDescent="0.2">
      <c r="A149" s="23" t="s">
        <v>298</v>
      </c>
      <c r="B149" s="24" t="s">
        <v>299</v>
      </c>
      <c r="C149" s="24">
        <v>3</v>
      </c>
      <c r="D149" s="25">
        <v>648530475</v>
      </c>
      <c r="E149" s="25">
        <v>2148584</v>
      </c>
      <c r="F149" s="26">
        <f t="shared" si="2"/>
        <v>3.3130039108802095E-3</v>
      </c>
      <c r="G149" s="27">
        <v>650679059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x14ac:dyDescent="0.2">
      <c r="A150" s="23" t="s">
        <v>300</v>
      </c>
      <c r="B150" s="24" t="s">
        <v>301</v>
      </c>
      <c r="C150" s="24">
        <v>4</v>
      </c>
      <c r="D150" s="25">
        <v>27554934747</v>
      </c>
      <c r="E150" s="25">
        <v>-634346064</v>
      </c>
      <c r="F150" s="26">
        <f t="shared" si="2"/>
        <v>-2.3021141941519691E-2</v>
      </c>
      <c r="G150" s="27">
        <v>26920588683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x14ac:dyDescent="0.2">
      <c r="A151" s="23" t="s">
        <v>302</v>
      </c>
      <c r="B151" s="24" t="s">
        <v>303</v>
      </c>
      <c r="C151" s="24">
        <v>3</v>
      </c>
      <c r="D151" s="25">
        <v>2025886806</v>
      </c>
      <c r="E151" s="25">
        <v>-6609894</v>
      </c>
      <c r="F151" s="26">
        <f t="shared" si="2"/>
        <v>-3.2627163474403908E-3</v>
      </c>
      <c r="G151" s="27">
        <v>2019276912</v>
      </c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x14ac:dyDescent="0.2">
      <c r="A152" s="23" t="s">
        <v>304</v>
      </c>
      <c r="B152" s="24" t="s">
        <v>305</v>
      </c>
      <c r="C152" s="24">
        <v>3</v>
      </c>
      <c r="D152" s="25">
        <v>431888791</v>
      </c>
      <c r="E152" s="25">
        <v>-4417845</v>
      </c>
      <c r="F152" s="26">
        <f t="shared" si="2"/>
        <v>-1.0229126321548827E-2</v>
      </c>
      <c r="G152" s="27">
        <v>427470947</v>
      </c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x14ac:dyDescent="0.2">
      <c r="A153" s="23" t="s">
        <v>306</v>
      </c>
      <c r="B153" s="24" t="s">
        <v>307</v>
      </c>
      <c r="C153" s="24">
        <v>3</v>
      </c>
      <c r="D153" s="25">
        <v>1804950859</v>
      </c>
      <c r="E153" s="25">
        <v>-21133470</v>
      </c>
      <c r="F153" s="26">
        <f t="shared" si="2"/>
        <v>-1.1708612394970471E-2</v>
      </c>
      <c r="G153" s="27">
        <v>1783817389</v>
      </c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x14ac:dyDescent="0.2">
      <c r="A154" s="23" t="s">
        <v>308</v>
      </c>
      <c r="B154" s="24" t="s">
        <v>309</v>
      </c>
      <c r="C154" s="24">
        <v>3</v>
      </c>
      <c r="D154" s="25">
        <v>812209756</v>
      </c>
      <c r="E154" s="25">
        <v>4075239</v>
      </c>
      <c r="F154" s="26">
        <f t="shared" si="2"/>
        <v>5.017471127249055E-3</v>
      </c>
      <c r="G154" s="27">
        <v>816284995</v>
      </c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x14ac:dyDescent="0.2">
      <c r="A155" s="23" t="s">
        <v>310</v>
      </c>
      <c r="B155" s="24" t="s">
        <v>311</v>
      </c>
      <c r="C155" s="24">
        <v>3</v>
      </c>
      <c r="D155" s="25">
        <v>2531719843</v>
      </c>
      <c r="E155" s="25">
        <v>32286768</v>
      </c>
      <c r="F155" s="26">
        <f t="shared" si="2"/>
        <v>1.2752899215634106E-2</v>
      </c>
      <c r="G155" s="27">
        <v>2564006611</v>
      </c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x14ac:dyDescent="0.2">
      <c r="A156" s="23" t="s">
        <v>312</v>
      </c>
      <c r="B156" s="24" t="s">
        <v>313</v>
      </c>
      <c r="C156" s="24">
        <v>3</v>
      </c>
      <c r="D156" s="25">
        <v>329451152</v>
      </c>
      <c r="E156" s="25">
        <v>6105070</v>
      </c>
      <c r="F156" s="26">
        <f t="shared" si="2"/>
        <v>1.8531032485204362E-2</v>
      </c>
      <c r="G156" s="27">
        <v>335556222</v>
      </c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x14ac:dyDescent="0.2">
      <c r="A157" s="23" t="s">
        <v>314</v>
      </c>
      <c r="B157" s="24" t="s">
        <v>315</v>
      </c>
      <c r="C157" s="24">
        <v>3</v>
      </c>
      <c r="D157" s="25">
        <v>303408284</v>
      </c>
      <c r="E157" s="25">
        <v>5876845</v>
      </c>
      <c r="F157" s="26">
        <f t="shared" si="2"/>
        <v>1.936942829154922E-2</v>
      </c>
      <c r="G157" s="27">
        <v>309285129</v>
      </c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x14ac:dyDescent="0.2">
      <c r="A158" s="23" t="s">
        <v>316</v>
      </c>
      <c r="B158" s="24" t="s">
        <v>317</v>
      </c>
      <c r="C158" s="24">
        <v>3</v>
      </c>
      <c r="D158" s="25">
        <v>569618289</v>
      </c>
      <c r="E158" s="25">
        <v>10662443</v>
      </c>
      <c r="F158" s="26">
        <f t="shared" si="2"/>
        <v>1.8718575589836792E-2</v>
      </c>
      <c r="G158" s="27">
        <v>580280732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x14ac:dyDescent="0.2">
      <c r="A159" s="23" t="s">
        <v>318</v>
      </c>
      <c r="B159" s="24" t="s">
        <v>319</v>
      </c>
      <c r="C159" s="24">
        <v>3</v>
      </c>
      <c r="D159" s="25">
        <v>422752305</v>
      </c>
      <c r="E159" s="25">
        <v>8152400</v>
      </c>
      <c r="F159" s="26">
        <f t="shared" si="2"/>
        <v>1.9284105381755401E-2</v>
      </c>
      <c r="G159" s="27">
        <v>430904705</v>
      </c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x14ac:dyDescent="0.2">
      <c r="A160" s="23" t="s">
        <v>320</v>
      </c>
      <c r="B160" s="24" t="s">
        <v>321</v>
      </c>
      <c r="C160" s="24">
        <v>3</v>
      </c>
      <c r="D160" s="25">
        <v>510835342</v>
      </c>
      <c r="E160" s="25">
        <v>6958072</v>
      </c>
      <c r="F160" s="26">
        <f t="shared" si="2"/>
        <v>1.362096830019251E-2</v>
      </c>
      <c r="G160" s="27">
        <v>517793414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x14ac:dyDescent="0.2">
      <c r="A161" s="23" t="s">
        <v>322</v>
      </c>
      <c r="B161" s="24" t="s">
        <v>323</v>
      </c>
      <c r="C161" s="24">
        <v>3</v>
      </c>
      <c r="D161" s="25">
        <v>373997975</v>
      </c>
      <c r="E161" s="25">
        <v>2227667</v>
      </c>
      <c r="F161" s="26">
        <f t="shared" si="2"/>
        <v>5.9563611273563714E-3</v>
      </c>
      <c r="G161" s="27">
        <v>376225642</v>
      </c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x14ac:dyDescent="0.2">
      <c r="A162" s="23" t="s">
        <v>324</v>
      </c>
      <c r="B162" s="24" t="s">
        <v>325</v>
      </c>
      <c r="C162" s="24">
        <v>3</v>
      </c>
      <c r="D162" s="25">
        <v>321100064</v>
      </c>
      <c r="E162" s="25">
        <v>1671533</v>
      </c>
      <c r="F162" s="26">
        <f t="shared" si="2"/>
        <v>5.2056451785696314E-3</v>
      </c>
      <c r="G162" s="27">
        <v>322771597</v>
      </c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x14ac:dyDescent="0.2">
      <c r="A163" s="23" t="s">
        <v>326</v>
      </c>
      <c r="B163" s="24" t="s">
        <v>327</v>
      </c>
      <c r="C163" s="24">
        <v>3</v>
      </c>
      <c r="D163" s="25">
        <v>801834558</v>
      </c>
      <c r="E163" s="25">
        <v>13177435</v>
      </c>
      <c r="F163" s="26">
        <f t="shared" si="2"/>
        <v>1.6434107096691134E-2</v>
      </c>
      <c r="G163" s="27">
        <v>815011993</v>
      </c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x14ac:dyDescent="0.2">
      <c r="A164" s="23" t="s">
        <v>328</v>
      </c>
      <c r="B164" s="24" t="s">
        <v>329</v>
      </c>
      <c r="C164" s="24">
        <v>3</v>
      </c>
      <c r="D164" s="25">
        <v>2899494613</v>
      </c>
      <c r="E164" s="25">
        <v>-2000487</v>
      </c>
      <c r="F164" s="26">
        <f t="shared" si="2"/>
        <v>-6.8994334082592753E-4</v>
      </c>
      <c r="G164" s="27">
        <v>2897494126</v>
      </c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x14ac:dyDescent="0.2">
      <c r="A165" s="23" t="s">
        <v>330</v>
      </c>
      <c r="B165" s="24" t="s">
        <v>331</v>
      </c>
      <c r="C165" s="24">
        <v>3</v>
      </c>
      <c r="D165" s="25">
        <v>641541713</v>
      </c>
      <c r="E165" s="25">
        <v>10261874</v>
      </c>
      <c r="F165" s="26">
        <f t="shared" si="2"/>
        <v>1.5995645788974597E-2</v>
      </c>
      <c r="G165" s="27">
        <v>651803587</v>
      </c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x14ac:dyDescent="0.2">
      <c r="A166" s="23" t="s">
        <v>332</v>
      </c>
      <c r="B166" s="24" t="s">
        <v>333</v>
      </c>
      <c r="C166" s="24">
        <v>3</v>
      </c>
      <c r="D166" s="25">
        <v>623226126</v>
      </c>
      <c r="E166" s="25">
        <v>9381391</v>
      </c>
      <c r="F166" s="26">
        <f t="shared" si="2"/>
        <v>1.5052948855356555E-2</v>
      </c>
      <c r="G166" s="27">
        <v>632607517</v>
      </c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x14ac:dyDescent="0.2">
      <c r="A167" s="23" t="s">
        <v>334</v>
      </c>
      <c r="B167" s="24" t="s">
        <v>335</v>
      </c>
      <c r="C167" s="24">
        <v>3</v>
      </c>
      <c r="D167" s="25">
        <v>682887720</v>
      </c>
      <c r="E167" s="25">
        <v>12735903</v>
      </c>
      <c r="F167" s="26">
        <f t="shared" si="2"/>
        <v>1.8650068857586133E-2</v>
      </c>
      <c r="G167" s="27">
        <v>695623623</v>
      </c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x14ac:dyDescent="0.2">
      <c r="A168" s="23" t="s">
        <v>336</v>
      </c>
      <c r="B168" s="24" t="s">
        <v>337</v>
      </c>
      <c r="C168" s="24">
        <v>3</v>
      </c>
      <c r="D168" s="25">
        <v>311373766</v>
      </c>
      <c r="E168" s="25">
        <v>163477</v>
      </c>
      <c r="F168" s="26">
        <f t="shared" si="2"/>
        <v>5.2501853993698361E-4</v>
      </c>
      <c r="G168" s="27">
        <v>311537243</v>
      </c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x14ac:dyDescent="0.2">
      <c r="A169" s="23" t="s">
        <v>338</v>
      </c>
      <c r="B169" s="24" t="s">
        <v>339</v>
      </c>
      <c r="C169" s="24">
        <v>3</v>
      </c>
      <c r="D169" s="25">
        <v>998358819</v>
      </c>
      <c r="E169" s="25">
        <v>-380311</v>
      </c>
      <c r="F169" s="26">
        <f t="shared" si="2"/>
        <v>-3.8093618522941098E-4</v>
      </c>
      <c r="G169" s="27">
        <v>997978508</v>
      </c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x14ac:dyDescent="0.2">
      <c r="A170" s="23" t="s">
        <v>340</v>
      </c>
      <c r="B170" s="24" t="s">
        <v>341</v>
      </c>
      <c r="C170" s="24">
        <v>3</v>
      </c>
      <c r="D170" s="25">
        <v>303516421</v>
      </c>
      <c r="E170" s="25">
        <v>-1711722</v>
      </c>
      <c r="F170" s="26">
        <f t="shared" si="2"/>
        <v>-5.6396355569835873E-3</v>
      </c>
      <c r="G170" s="27">
        <v>301804699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x14ac:dyDescent="0.2">
      <c r="A171" s="23" t="s">
        <v>342</v>
      </c>
      <c r="B171" s="24" t="s">
        <v>343</v>
      </c>
      <c r="C171" s="24">
        <v>3</v>
      </c>
      <c r="D171" s="25">
        <v>307166534</v>
      </c>
      <c r="E171" s="25">
        <v>3926182</v>
      </c>
      <c r="F171" s="26">
        <f t="shared" si="2"/>
        <v>1.2781932813032295E-2</v>
      </c>
      <c r="G171" s="27">
        <v>311092716</v>
      </c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x14ac:dyDescent="0.2">
      <c r="A172" s="23" t="s">
        <v>344</v>
      </c>
      <c r="B172" s="24" t="s">
        <v>345</v>
      </c>
      <c r="C172" s="24">
        <v>3</v>
      </c>
      <c r="D172" s="25">
        <v>617526264</v>
      </c>
      <c r="E172" s="25">
        <v>6720381</v>
      </c>
      <c r="F172" s="26">
        <f t="shared" si="2"/>
        <v>1.088274522361044E-2</v>
      </c>
      <c r="G172" s="27">
        <v>624246645</v>
      </c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x14ac:dyDescent="0.2">
      <c r="A173" s="23" t="s">
        <v>346</v>
      </c>
      <c r="B173" s="24" t="s">
        <v>347</v>
      </c>
      <c r="C173" s="24">
        <v>3</v>
      </c>
      <c r="D173" s="25">
        <v>533895189</v>
      </c>
      <c r="E173" s="25">
        <v>-10306029</v>
      </c>
      <c r="F173" s="26">
        <f t="shared" si="2"/>
        <v>-1.9303468568996601E-2</v>
      </c>
      <c r="G173" s="27">
        <v>523589160</v>
      </c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x14ac:dyDescent="0.2">
      <c r="A174" s="23" t="s">
        <v>348</v>
      </c>
      <c r="B174" s="24" t="s">
        <v>349</v>
      </c>
      <c r="C174" s="24">
        <v>3</v>
      </c>
      <c r="D174" s="25">
        <v>1001510733</v>
      </c>
      <c r="E174" s="25">
        <v>-6237117</v>
      </c>
      <c r="F174" s="26">
        <f t="shared" si="2"/>
        <v>-6.2277085951109824E-3</v>
      </c>
      <c r="G174" s="27">
        <v>995273616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x14ac:dyDescent="0.2">
      <c r="A175" s="23" t="s">
        <v>350</v>
      </c>
      <c r="B175" s="24" t="s">
        <v>351</v>
      </c>
      <c r="C175" s="24">
        <v>3</v>
      </c>
      <c r="D175" s="25">
        <v>455486227</v>
      </c>
      <c r="E175" s="25">
        <v>6782376</v>
      </c>
      <c r="F175" s="26">
        <f t="shared" si="2"/>
        <v>1.4890408530398878E-2</v>
      </c>
      <c r="G175" s="27">
        <v>462268603</v>
      </c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x14ac:dyDescent="0.2">
      <c r="A176" s="23" t="s">
        <v>352</v>
      </c>
      <c r="B176" s="24" t="s">
        <v>353</v>
      </c>
      <c r="C176" s="24">
        <v>3</v>
      </c>
      <c r="D176" s="25">
        <v>660516398</v>
      </c>
      <c r="E176" s="25">
        <v>5413389</v>
      </c>
      <c r="F176" s="26">
        <f t="shared" si="2"/>
        <v>8.1956920621371158E-3</v>
      </c>
      <c r="G176" s="27">
        <v>665929787</v>
      </c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x14ac:dyDescent="0.2">
      <c r="A177" s="23" t="s">
        <v>354</v>
      </c>
      <c r="B177" s="24" t="s">
        <v>355</v>
      </c>
      <c r="C177" s="24">
        <v>3</v>
      </c>
      <c r="D177" s="25">
        <v>501142604</v>
      </c>
      <c r="E177" s="25">
        <v>-9447968</v>
      </c>
      <c r="F177" s="26">
        <f t="shared" si="2"/>
        <v>-1.8852853308795912E-2</v>
      </c>
      <c r="G177" s="27">
        <v>491694636</v>
      </c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x14ac:dyDescent="0.2">
      <c r="A178" s="23" t="s">
        <v>356</v>
      </c>
      <c r="B178" s="24" t="s">
        <v>357</v>
      </c>
      <c r="C178" s="24">
        <v>3</v>
      </c>
      <c r="D178" s="25">
        <v>1446678959</v>
      </c>
      <c r="E178" s="25">
        <v>-9852723</v>
      </c>
      <c r="F178" s="26">
        <f t="shared" si="2"/>
        <v>-6.8105801489022691E-3</v>
      </c>
      <c r="G178" s="27">
        <v>1436826236</v>
      </c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x14ac:dyDescent="0.2">
      <c r="A179" s="23" t="s">
        <v>358</v>
      </c>
      <c r="B179" s="24" t="s">
        <v>359</v>
      </c>
      <c r="C179" s="24">
        <v>3</v>
      </c>
      <c r="D179" s="25">
        <v>886490848</v>
      </c>
      <c r="E179" s="25">
        <v>3765329</v>
      </c>
      <c r="F179" s="26">
        <f t="shared" si="2"/>
        <v>4.2474538891122317E-3</v>
      </c>
      <c r="G179" s="27">
        <v>890256177</v>
      </c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x14ac:dyDescent="0.2">
      <c r="A180" s="23" t="s">
        <v>360</v>
      </c>
      <c r="B180" s="24" t="s">
        <v>361</v>
      </c>
      <c r="C180" s="24">
        <v>3</v>
      </c>
      <c r="D180" s="25">
        <v>996035726</v>
      </c>
      <c r="E180" s="25">
        <v>14145247</v>
      </c>
      <c r="F180" s="26">
        <f t="shared" si="2"/>
        <v>1.4201545818849474E-2</v>
      </c>
      <c r="G180" s="27">
        <v>1010180973</v>
      </c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x14ac:dyDescent="0.2">
      <c r="A181" s="23" t="s">
        <v>362</v>
      </c>
      <c r="B181" s="24" t="s">
        <v>363</v>
      </c>
      <c r="C181" s="24">
        <v>3</v>
      </c>
      <c r="D181" s="25">
        <v>651257260</v>
      </c>
      <c r="E181" s="25">
        <v>-1879958</v>
      </c>
      <c r="F181" s="26">
        <f t="shared" si="2"/>
        <v>-2.8866595667586107E-3</v>
      </c>
      <c r="G181" s="27">
        <v>649377302</v>
      </c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x14ac:dyDescent="0.2">
      <c r="A182" s="23" t="s">
        <v>364</v>
      </c>
      <c r="B182" s="24" t="s">
        <v>365</v>
      </c>
      <c r="C182" s="24">
        <v>3</v>
      </c>
      <c r="D182" s="25">
        <v>342245927</v>
      </c>
      <c r="E182" s="25">
        <v>-1107432</v>
      </c>
      <c r="F182" s="26">
        <f t="shared" si="2"/>
        <v>-3.2357784640633575E-3</v>
      </c>
      <c r="G182" s="27">
        <v>341138495</v>
      </c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x14ac:dyDescent="0.2">
      <c r="A183" s="23" t="s">
        <v>366</v>
      </c>
      <c r="B183" s="24" t="s">
        <v>367</v>
      </c>
      <c r="C183" s="24">
        <v>3</v>
      </c>
      <c r="D183" s="25">
        <v>446227133</v>
      </c>
      <c r="E183" s="25">
        <v>2519392</v>
      </c>
      <c r="F183" s="26">
        <f t="shared" si="2"/>
        <v>5.6459856733992011E-3</v>
      </c>
      <c r="G183" s="27">
        <v>448746525</v>
      </c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x14ac:dyDescent="0.2">
      <c r="A184" s="23" t="s">
        <v>368</v>
      </c>
      <c r="B184" s="24" t="s">
        <v>369</v>
      </c>
      <c r="C184" s="24">
        <v>3</v>
      </c>
      <c r="D184" s="25">
        <v>1071104686</v>
      </c>
      <c r="E184" s="25">
        <v>-24425345</v>
      </c>
      <c r="F184" s="26">
        <f t="shared" si="2"/>
        <v>-2.2803882122125269E-2</v>
      </c>
      <c r="G184" s="27">
        <v>1046679341</v>
      </c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x14ac:dyDescent="0.2">
      <c r="A185" s="23" t="s">
        <v>370</v>
      </c>
      <c r="B185" s="24" t="s">
        <v>371</v>
      </c>
      <c r="C185" s="24">
        <v>3</v>
      </c>
      <c r="D185" s="25">
        <v>1129226984</v>
      </c>
      <c r="E185" s="25">
        <v>20355478</v>
      </c>
      <c r="F185" s="26">
        <f t="shared" si="2"/>
        <v>1.8026028680164802E-2</v>
      </c>
      <c r="G185" s="27">
        <v>1149582462</v>
      </c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x14ac:dyDescent="0.2">
      <c r="A186" s="23" t="s">
        <v>372</v>
      </c>
      <c r="B186" s="24" t="s">
        <v>373</v>
      </c>
      <c r="C186" s="24">
        <v>3</v>
      </c>
      <c r="D186" s="25">
        <v>576858142</v>
      </c>
      <c r="E186" s="25">
        <v>14209262</v>
      </c>
      <c r="F186" s="26">
        <f t="shared" si="2"/>
        <v>2.463215991150906E-2</v>
      </c>
      <c r="G186" s="27">
        <v>591067404</v>
      </c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x14ac:dyDescent="0.2">
      <c r="A187" s="23" t="s">
        <v>374</v>
      </c>
      <c r="B187" s="24" t="s">
        <v>375</v>
      </c>
      <c r="C187" s="24">
        <v>3</v>
      </c>
      <c r="D187" s="25">
        <v>491514689</v>
      </c>
      <c r="E187" s="25">
        <v>11371565</v>
      </c>
      <c r="F187" s="26">
        <f t="shared" si="2"/>
        <v>2.3135758207218096E-2</v>
      </c>
      <c r="G187" s="27">
        <v>502886254</v>
      </c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x14ac:dyDescent="0.2">
      <c r="A188" s="23" t="s">
        <v>376</v>
      </c>
      <c r="B188" s="24" t="s">
        <v>377</v>
      </c>
      <c r="C188" s="24">
        <v>3</v>
      </c>
      <c r="D188" s="25">
        <v>825460021</v>
      </c>
      <c r="E188" s="25">
        <v>1216847</v>
      </c>
      <c r="F188" s="26">
        <f t="shared" si="2"/>
        <v>1.4741440760823957E-3</v>
      </c>
      <c r="G188" s="27">
        <v>826676868</v>
      </c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1:18" x14ac:dyDescent="0.2">
      <c r="A189" s="23" t="s">
        <v>378</v>
      </c>
      <c r="B189" s="24" t="s">
        <v>379</v>
      </c>
      <c r="C189" s="24">
        <v>3</v>
      </c>
      <c r="D189" s="25">
        <v>721435692</v>
      </c>
      <c r="E189" s="25">
        <v>4782173</v>
      </c>
      <c r="F189" s="26">
        <f t="shared" si="2"/>
        <v>6.6286892276463637E-3</v>
      </c>
      <c r="G189" s="27">
        <v>726217865</v>
      </c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x14ac:dyDescent="0.2">
      <c r="A190" s="23" t="s">
        <v>380</v>
      </c>
      <c r="B190" s="24" t="s">
        <v>381</v>
      </c>
      <c r="C190" s="24">
        <v>3</v>
      </c>
      <c r="D190" s="25">
        <v>389646753</v>
      </c>
      <c r="E190" s="25">
        <v>41207</v>
      </c>
      <c r="F190" s="26">
        <f t="shared" si="2"/>
        <v>1.0575476295576881E-4</v>
      </c>
      <c r="G190" s="27">
        <v>389687960</v>
      </c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x14ac:dyDescent="0.2">
      <c r="A191" s="23" t="s">
        <v>382</v>
      </c>
      <c r="B191" s="24" t="s">
        <v>383</v>
      </c>
      <c r="C191" s="24">
        <v>3</v>
      </c>
      <c r="D191" s="25">
        <v>2306097745</v>
      </c>
      <c r="E191" s="25">
        <v>-3503263</v>
      </c>
      <c r="F191" s="26">
        <f t="shared" si="2"/>
        <v>-1.5191303176960525E-3</v>
      </c>
      <c r="G191" s="27">
        <v>2302594482</v>
      </c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x14ac:dyDescent="0.2">
      <c r="A192" s="23" t="s">
        <v>384</v>
      </c>
      <c r="B192" s="24" t="s">
        <v>385</v>
      </c>
      <c r="C192" s="24">
        <v>3</v>
      </c>
      <c r="D192" s="25">
        <v>1631223847</v>
      </c>
      <c r="E192" s="25">
        <v>-2482049</v>
      </c>
      <c r="F192" s="26">
        <f t="shared" si="2"/>
        <v>-1.5215870001929906E-3</v>
      </c>
      <c r="G192" s="27">
        <v>1628741798</v>
      </c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1:18" x14ac:dyDescent="0.2">
      <c r="A193" s="23" t="s">
        <v>386</v>
      </c>
      <c r="B193" s="24" t="s">
        <v>387</v>
      </c>
      <c r="C193" s="24">
        <v>3</v>
      </c>
      <c r="D193" s="25">
        <v>957627428</v>
      </c>
      <c r="E193" s="25">
        <v>7755</v>
      </c>
      <c r="F193" s="26">
        <f t="shared" si="2"/>
        <v>8.0981389768631405E-6</v>
      </c>
      <c r="G193" s="27">
        <v>957635183</v>
      </c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1:18" x14ac:dyDescent="0.2">
      <c r="A194" s="23" t="s">
        <v>388</v>
      </c>
      <c r="B194" s="24" t="s">
        <v>389</v>
      </c>
      <c r="C194" s="24">
        <v>3</v>
      </c>
      <c r="D194" s="25">
        <v>795514917</v>
      </c>
      <c r="E194" s="25">
        <v>-717931</v>
      </c>
      <c r="F194" s="26">
        <f t="shared" si="2"/>
        <v>-9.0247333476463267E-4</v>
      </c>
      <c r="G194" s="27">
        <v>794796986</v>
      </c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1:18" x14ac:dyDescent="0.2">
      <c r="A195" s="23" t="s">
        <v>390</v>
      </c>
      <c r="B195" s="24" t="s">
        <v>391</v>
      </c>
      <c r="C195" s="24">
        <v>3</v>
      </c>
      <c r="D195" s="25">
        <v>510737383</v>
      </c>
      <c r="E195" s="25">
        <v>24314</v>
      </c>
      <c r="F195" s="26">
        <f t="shared" si="2"/>
        <v>4.7605679179352335E-5</v>
      </c>
      <c r="G195" s="27">
        <v>510761697</v>
      </c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x14ac:dyDescent="0.2">
      <c r="A196" s="23" t="s">
        <v>392</v>
      </c>
      <c r="B196" s="24" t="s">
        <v>393</v>
      </c>
      <c r="C196" s="24">
        <v>3</v>
      </c>
      <c r="D196" s="25">
        <v>767345165</v>
      </c>
      <c r="E196" s="25">
        <v>-4482975</v>
      </c>
      <c r="F196" s="26">
        <f t="shared" si="2"/>
        <v>-5.8421883716436784E-3</v>
      </c>
      <c r="G196" s="27">
        <v>762862190</v>
      </c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1:18" x14ac:dyDescent="0.2">
      <c r="A197" s="23" t="s">
        <v>394</v>
      </c>
      <c r="B197" s="24" t="s">
        <v>395</v>
      </c>
      <c r="C197" s="24">
        <v>3</v>
      </c>
      <c r="D197" s="25">
        <v>830261178</v>
      </c>
      <c r="E197" s="25">
        <v>-5794734</v>
      </c>
      <c r="F197" s="26">
        <f t="shared" si="2"/>
        <v>-6.9794110016787991E-3</v>
      </c>
      <c r="G197" s="27">
        <v>824466444</v>
      </c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x14ac:dyDescent="0.2">
      <c r="A198" s="23" t="s">
        <v>396</v>
      </c>
      <c r="B198" s="24" t="s">
        <v>397</v>
      </c>
      <c r="C198" s="24">
        <v>3</v>
      </c>
      <c r="D198" s="25">
        <v>812205857</v>
      </c>
      <c r="E198" s="25">
        <v>18011028</v>
      </c>
      <c r="F198" s="26">
        <f t="shared" si="2"/>
        <v>2.2175447080037495E-2</v>
      </c>
      <c r="G198" s="27">
        <v>830216885</v>
      </c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1:18" x14ac:dyDescent="0.2">
      <c r="A199" s="23" t="s">
        <v>398</v>
      </c>
      <c r="B199" s="24" t="s">
        <v>399</v>
      </c>
      <c r="C199" s="24">
        <v>3</v>
      </c>
      <c r="D199" s="25">
        <v>654824122</v>
      </c>
      <c r="E199" s="25">
        <v>7266207</v>
      </c>
      <c r="F199" s="26">
        <f t="shared" si="2"/>
        <v>1.1096425369620088E-2</v>
      </c>
      <c r="G199" s="27">
        <v>662090329</v>
      </c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1:18" x14ac:dyDescent="0.2">
      <c r="A200" s="23" t="s">
        <v>400</v>
      </c>
      <c r="B200" s="24" t="s">
        <v>401</v>
      </c>
      <c r="C200" s="24">
        <v>3</v>
      </c>
      <c r="D200" s="25">
        <v>930535988</v>
      </c>
      <c r="E200" s="25">
        <v>-12756185</v>
      </c>
      <c r="F200" s="26">
        <f t="shared" ref="F200:F251" si="3">+E200/D200</f>
        <v>-1.3708427362832957E-2</v>
      </c>
      <c r="G200" s="27">
        <v>917779803</v>
      </c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1:18" x14ac:dyDescent="0.2">
      <c r="A201" s="23" t="s">
        <v>402</v>
      </c>
      <c r="B201" s="24" t="s">
        <v>403</v>
      </c>
      <c r="C201" s="24">
        <v>3</v>
      </c>
      <c r="D201" s="25">
        <v>798754506</v>
      </c>
      <c r="E201" s="25">
        <v>-7720040</v>
      </c>
      <c r="F201" s="26">
        <f t="shared" si="3"/>
        <v>-9.665097275833083E-3</v>
      </c>
      <c r="G201" s="27">
        <v>791034466</v>
      </c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x14ac:dyDescent="0.2">
      <c r="A202" s="23" t="s">
        <v>404</v>
      </c>
      <c r="B202" s="24" t="s">
        <v>405</v>
      </c>
      <c r="C202" s="24">
        <v>3</v>
      </c>
      <c r="D202" s="25">
        <v>660674773</v>
      </c>
      <c r="E202" s="25">
        <v>6227069</v>
      </c>
      <c r="F202" s="26">
        <f t="shared" si="3"/>
        <v>9.4253167435530347E-3</v>
      </c>
      <c r="G202" s="27">
        <v>666901842</v>
      </c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x14ac:dyDescent="0.2">
      <c r="A203" s="23" t="s">
        <v>406</v>
      </c>
      <c r="B203" s="24" t="s">
        <v>407</v>
      </c>
      <c r="C203" s="24">
        <v>3</v>
      </c>
      <c r="D203" s="25">
        <v>1236104489</v>
      </c>
      <c r="E203" s="25">
        <v>9536163</v>
      </c>
      <c r="F203" s="26">
        <f t="shared" si="3"/>
        <v>7.714690048342669E-3</v>
      </c>
      <c r="G203" s="27">
        <v>1245640652</v>
      </c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x14ac:dyDescent="0.2">
      <c r="A204" s="23" t="s">
        <v>408</v>
      </c>
      <c r="B204" s="24" t="s">
        <v>409</v>
      </c>
      <c r="C204" s="24">
        <v>3</v>
      </c>
      <c r="D204" s="25">
        <v>392458915</v>
      </c>
      <c r="E204" s="25">
        <v>-1116823</v>
      </c>
      <c r="F204" s="26">
        <f t="shared" si="3"/>
        <v>-2.8457067920090438E-3</v>
      </c>
      <c r="G204" s="27">
        <v>391342092</v>
      </c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18" x14ac:dyDescent="0.2">
      <c r="A205" s="23" t="s">
        <v>410</v>
      </c>
      <c r="B205" s="24" t="s">
        <v>411</v>
      </c>
      <c r="C205" s="24">
        <v>3</v>
      </c>
      <c r="D205" s="25">
        <v>452394718</v>
      </c>
      <c r="E205" s="25">
        <v>-1543751</v>
      </c>
      <c r="F205" s="26">
        <f t="shared" si="3"/>
        <v>-3.4123983737582011E-3</v>
      </c>
      <c r="G205" s="27">
        <v>450850967</v>
      </c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x14ac:dyDescent="0.2">
      <c r="A206" s="23" t="s">
        <v>412</v>
      </c>
      <c r="B206" s="24" t="s">
        <v>413</v>
      </c>
      <c r="C206" s="24">
        <v>3</v>
      </c>
      <c r="D206" s="25">
        <v>703749804</v>
      </c>
      <c r="E206" s="25">
        <v>3477173</v>
      </c>
      <c r="F206" s="26">
        <f t="shared" si="3"/>
        <v>4.9409221576138442E-3</v>
      </c>
      <c r="G206" s="27">
        <v>707226977</v>
      </c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8" x14ac:dyDescent="0.2">
      <c r="A207" s="23" t="s">
        <v>414</v>
      </c>
      <c r="B207" s="24" t="s">
        <v>415</v>
      </c>
      <c r="C207" s="24">
        <v>3</v>
      </c>
      <c r="D207" s="25">
        <v>3646849327</v>
      </c>
      <c r="E207" s="25">
        <v>25116320</v>
      </c>
      <c r="F207" s="26">
        <f t="shared" si="3"/>
        <v>6.8871285177721847E-3</v>
      </c>
      <c r="G207" s="27">
        <v>3671965647</v>
      </c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1:18" x14ac:dyDescent="0.2">
      <c r="A208" s="23" t="s">
        <v>416</v>
      </c>
      <c r="B208" s="24" t="s">
        <v>417</v>
      </c>
      <c r="C208" s="24">
        <v>3</v>
      </c>
      <c r="D208" s="25">
        <v>7174848607</v>
      </c>
      <c r="E208" s="25">
        <v>65243885</v>
      </c>
      <c r="F208" s="26">
        <f t="shared" si="3"/>
        <v>9.093416261960717E-3</v>
      </c>
      <c r="G208" s="27">
        <v>7240092492</v>
      </c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x14ac:dyDescent="0.2">
      <c r="A209" s="23" t="s">
        <v>418</v>
      </c>
      <c r="B209" s="24" t="s">
        <v>419</v>
      </c>
      <c r="C209" s="24">
        <v>3</v>
      </c>
      <c r="D209" s="25">
        <v>3565747382</v>
      </c>
      <c r="E209" s="25">
        <v>19447207</v>
      </c>
      <c r="F209" s="26">
        <f t="shared" si="3"/>
        <v>5.4538936488238302E-3</v>
      </c>
      <c r="G209" s="27">
        <v>3585194589</v>
      </c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x14ac:dyDescent="0.2">
      <c r="A210" s="23" t="s">
        <v>420</v>
      </c>
      <c r="B210" s="24" t="s">
        <v>421</v>
      </c>
      <c r="C210" s="24">
        <v>3</v>
      </c>
      <c r="D210" s="25">
        <v>2093449029</v>
      </c>
      <c r="E210" s="25">
        <v>27430955</v>
      </c>
      <c r="F210" s="26">
        <f t="shared" si="3"/>
        <v>1.3103235197039039E-2</v>
      </c>
      <c r="G210" s="27">
        <v>2120879984</v>
      </c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x14ac:dyDescent="0.2">
      <c r="A211" s="23" t="s">
        <v>422</v>
      </c>
      <c r="B211" s="24" t="s">
        <v>423</v>
      </c>
      <c r="C211" s="24">
        <v>3</v>
      </c>
      <c r="D211" s="25">
        <v>1053122196</v>
      </c>
      <c r="E211" s="25">
        <v>25717520</v>
      </c>
      <c r="F211" s="26">
        <f t="shared" si="3"/>
        <v>2.442026205285678E-2</v>
      </c>
      <c r="G211" s="27">
        <v>1078839716</v>
      </c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1:18" x14ac:dyDescent="0.2">
      <c r="A212" s="23" t="s">
        <v>424</v>
      </c>
      <c r="B212" s="24" t="s">
        <v>425</v>
      </c>
      <c r="C212" s="24">
        <v>3</v>
      </c>
      <c r="D212" s="25">
        <v>349731041</v>
      </c>
      <c r="E212" s="25">
        <v>8170789</v>
      </c>
      <c r="F212" s="26">
        <f t="shared" si="3"/>
        <v>2.3363064875902739E-2</v>
      </c>
      <c r="G212" s="27">
        <v>357901830</v>
      </c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x14ac:dyDescent="0.2">
      <c r="A213" s="23" t="s">
        <v>426</v>
      </c>
      <c r="B213" s="24" t="s">
        <v>427</v>
      </c>
      <c r="C213" s="24">
        <v>3</v>
      </c>
      <c r="D213" s="25">
        <v>1100757042</v>
      </c>
      <c r="E213" s="25">
        <v>22291417</v>
      </c>
      <c r="F213" s="26">
        <f t="shared" si="3"/>
        <v>2.0250987410898615E-2</v>
      </c>
      <c r="G213" s="27">
        <v>1123048459</v>
      </c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x14ac:dyDescent="0.2">
      <c r="A214" s="23" t="s">
        <v>428</v>
      </c>
      <c r="B214" s="24" t="s">
        <v>429</v>
      </c>
      <c r="C214" s="24">
        <v>3</v>
      </c>
      <c r="D214" s="25">
        <v>461369993</v>
      </c>
      <c r="E214" s="25">
        <v>6888313</v>
      </c>
      <c r="F214" s="26">
        <f t="shared" si="3"/>
        <v>1.4930127889786711E-2</v>
      </c>
      <c r="G214" s="27">
        <v>468258306</v>
      </c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x14ac:dyDescent="0.2">
      <c r="A215" s="23" t="s">
        <v>430</v>
      </c>
      <c r="B215" s="24" t="s">
        <v>431</v>
      </c>
      <c r="C215" s="24">
        <v>3</v>
      </c>
      <c r="D215" s="25">
        <v>318982580</v>
      </c>
      <c r="E215" s="25">
        <v>5728710</v>
      </c>
      <c r="F215" s="26">
        <f t="shared" si="3"/>
        <v>1.795931928320349E-2</v>
      </c>
      <c r="G215" s="27">
        <v>324711290</v>
      </c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x14ac:dyDescent="0.2">
      <c r="A216" s="23" t="s">
        <v>432</v>
      </c>
      <c r="B216" s="24" t="s">
        <v>433</v>
      </c>
      <c r="C216" s="24">
        <v>3</v>
      </c>
      <c r="D216" s="25">
        <v>48412544</v>
      </c>
      <c r="E216" s="25">
        <v>993469</v>
      </c>
      <c r="F216" s="26">
        <f t="shared" si="3"/>
        <v>2.0520900533547669E-2</v>
      </c>
      <c r="G216" s="27">
        <v>49406013</v>
      </c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x14ac:dyDescent="0.2">
      <c r="A217" s="23" t="s">
        <v>434</v>
      </c>
      <c r="B217" s="24" t="s">
        <v>435</v>
      </c>
      <c r="C217" s="24">
        <v>3</v>
      </c>
      <c r="D217" s="25">
        <v>399697953</v>
      </c>
      <c r="E217" s="25">
        <v>6172447</v>
      </c>
      <c r="F217" s="26">
        <f t="shared" si="3"/>
        <v>1.5442778612378832E-2</v>
      </c>
      <c r="G217" s="27">
        <v>405870400</v>
      </c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x14ac:dyDescent="0.2">
      <c r="A218" s="23" t="s">
        <v>436</v>
      </c>
      <c r="B218" s="24" t="s">
        <v>437</v>
      </c>
      <c r="C218" s="24">
        <v>3</v>
      </c>
      <c r="D218" s="25">
        <v>823539595</v>
      </c>
      <c r="E218" s="25">
        <v>22761822</v>
      </c>
      <c r="F218" s="26">
        <f t="shared" si="3"/>
        <v>2.7639013519441043E-2</v>
      </c>
      <c r="G218" s="27">
        <v>846301417</v>
      </c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x14ac:dyDescent="0.2">
      <c r="A219" s="23" t="s">
        <v>438</v>
      </c>
      <c r="B219" s="24" t="s">
        <v>439</v>
      </c>
      <c r="C219" s="24">
        <v>3</v>
      </c>
      <c r="D219" s="25">
        <v>314458019</v>
      </c>
      <c r="E219" s="25">
        <v>6374455</v>
      </c>
      <c r="F219" s="26">
        <f t="shared" si="3"/>
        <v>2.0271243265702822E-2</v>
      </c>
      <c r="G219" s="27">
        <v>320832474</v>
      </c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x14ac:dyDescent="0.2">
      <c r="A220" s="23" t="s">
        <v>440</v>
      </c>
      <c r="B220" s="24" t="s">
        <v>441</v>
      </c>
      <c r="C220" s="24">
        <v>3</v>
      </c>
      <c r="D220" s="25">
        <v>1622230435</v>
      </c>
      <c r="E220" s="25">
        <v>47925766</v>
      </c>
      <c r="F220" s="26">
        <f t="shared" si="3"/>
        <v>2.9543130843800253E-2</v>
      </c>
      <c r="G220" s="27">
        <v>1670156201</v>
      </c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x14ac:dyDescent="0.2">
      <c r="A221" s="23" t="s">
        <v>442</v>
      </c>
      <c r="B221" s="24" t="s">
        <v>443</v>
      </c>
      <c r="C221" s="24">
        <v>3</v>
      </c>
      <c r="D221" s="25">
        <v>687884747</v>
      </c>
      <c r="E221" s="25">
        <v>4609405</v>
      </c>
      <c r="F221" s="26">
        <f t="shared" si="3"/>
        <v>6.7008390869291948E-3</v>
      </c>
      <c r="G221" s="27">
        <v>692494152</v>
      </c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x14ac:dyDescent="0.2">
      <c r="A222" s="23" t="s">
        <v>444</v>
      </c>
      <c r="B222" s="24" t="s">
        <v>445</v>
      </c>
      <c r="C222" s="24">
        <v>3</v>
      </c>
      <c r="D222" s="25">
        <v>1680093238</v>
      </c>
      <c r="E222" s="25">
        <v>18746619</v>
      </c>
      <c r="F222" s="26">
        <f t="shared" si="3"/>
        <v>1.1158082525417556E-2</v>
      </c>
      <c r="G222" s="27">
        <v>1698839857</v>
      </c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x14ac:dyDescent="0.2">
      <c r="A223" s="23" t="s">
        <v>446</v>
      </c>
      <c r="B223" s="24" t="s">
        <v>447</v>
      </c>
      <c r="C223" s="24">
        <v>3</v>
      </c>
      <c r="D223" s="25">
        <v>1505870533</v>
      </c>
      <c r="E223" s="25">
        <v>-6280095</v>
      </c>
      <c r="F223" s="26">
        <f t="shared" si="3"/>
        <v>-4.1704083202217758E-3</v>
      </c>
      <c r="G223" s="27">
        <v>1499590438</v>
      </c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x14ac:dyDescent="0.2">
      <c r="A224" s="23" t="s">
        <v>448</v>
      </c>
      <c r="B224" s="24" t="s">
        <v>449</v>
      </c>
      <c r="C224" s="24">
        <v>3</v>
      </c>
      <c r="D224" s="25">
        <v>171975987</v>
      </c>
      <c r="E224" s="25">
        <v>3538019</v>
      </c>
      <c r="F224" s="26">
        <f t="shared" si="3"/>
        <v>2.057275007818388E-2</v>
      </c>
      <c r="G224" s="27">
        <v>175514006</v>
      </c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1:18" x14ac:dyDescent="0.2">
      <c r="A225" s="23" t="s">
        <v>450</v>
      </c>
      <c r="B225" s="24" t="s">
        <v>451</v>
      </c>
      <c r="C225" s="24">
        <v>3</v>
      </c>
      <c r="D225" s="25">
        <v>919981123</v>
      </c>
      <c r="E225" s="25">
        <v>29061763</v>
      </c>
      <c r="F225" s="26">
        <f t="shared" si="3"/>
        <v>3.1589520994986763E-2</v>
      </c>
      <c r="G225" s="27">
        <v>949042886</v>
      </c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x14ac:dyDescent="0.2">
      <c r="A226" s="23" t="s">
        <v>452</v>
      </c>
      <c r="B226" s="24" t="s">
        <v>453</v>
      </c>
      <c r="C226" s="24">
        <v>3</v>
      </c>
      <c r="D226" s="25">
        <v>615400028</v>
      </c>
      <c r="E226" s="25">
        <v>-4908054</v>
      </c>
      <c r="F226" s="26">
        <f t="shared" si="3"/>
        <v>-7.9753880024197848E-3</v>
      </c>
      <c r="G226" s="27">
        <v>610491974</v>
      </c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1:18" x14ac:dyDescent="0.2">
      <c r="A227" s="23" t="s">
        <v>454</v>
      </c>
      <c r="B227" s="24" t="s">
        <v>455</v>
      </c>
      <c r="C227" s="24">
        <v>3</v>
      </c>
      <c r="D227" s="25">
        <v>262416285</v>
      </c>
      <c r="E227" s="25">
        <v>-1624639</v>
      </c>
      <c r="F227" s="26">
        <f t="shared" si="3"/>
        <v>-6.1910753747618976E-3</v>
      </c>
      <c r="G227" s="27">
        <v>260791646</v>
      </c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x14ac:dyDescent="0.2">
      <c r="A228" s="23" t="s">
        <v>456</v>
      </c>
      <c r="B228" s="24" t="s">
        <v>457</v>
      </c>
      <c r="C228" s="24">
        <v>3</v>
      </c>
      <c r="D228" s="25">
        <v>547865345</v>
      </c>
      <c r="E228" s="25">
        <v>6090714</v>
      </c>
      <c r="F228" s="26">
        <f t="shared" si="3"/>
        <v>1.1117173326595425E-2</v>
      </c>
      <c r="G228" s="27">
        <v>553956059</v>
      </c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1:18" x14ac:dyDescent="0.2">
      <c r="A229" s="23" t="s">
        <v>458</v>
      </c>
      <c r="B229" s="24" t="s">
        <v>459</v>
      </c>
      <c r="C229" s="24">
        <v>3</v>
      </c>
      <c r="D229" s="25">
        <v>618467214</v>
      </c>
      <c r="E229" s="25">
        <v>-4170706</v>
      </c>
      <c r="F229" s="26">
        <f t="shared" si="3"/>
        <v>-6.7436169704543142E-3</v>
      </c>
      <c r="G229" s="27">
        <v>614296508</v>
      </c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x14ac:dyDescent="0.2">
      <c r="A230" s="23" t="s">
        <v>460</v>
      </c>
      <c r="B230" s="24" t="s">
        <v>461</v>
      </c>
      <c r="C230" s="24">
        <v>3</v>
      </c>
      <c r="D230" s="25">
        <v>506627038</v>
      </c>
      <c r="E230" s="25">
        <v>-6901844</v>
      </c>
      <c r="F230" s="26">
        <f t="shared" si="3"/>
        <v>-1.3623126051949876E-2</v>
      </c>
      <c r="G230" s="27">
        <v>499725194</v>
      </c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x14ac:dyDescent="0.2">
      <c r="A231" s="23" t="s">
        <v>462</v>
      </c>
      <c r="B231" s="24" t="s">
        <v>463</v>
      </c>
      <c r="C231" s="24">
        <v>3</v>
      </c>
      <c r="D231" s="25">
        <v>830849041</v>
      </c>
      <c r="E231" s="25">
        <v>-9022682</v>
      </c>
      <c r="F231" s="26">
        <f t="shared" si="3"/>
        <v>-1.0859592482817827E-2</v>
      </c>
      <c r="G231" s="27">
        <v>821826359</v>
      </c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x14ac:dyDescent="0.2">
      <c r="A232" s="23" t="s">
        <v>464</v>
      </c>
      <c r="B232" s="24" t="s">
        <v>465</v>
      </c>
      <c r="C232" s="24">
        <v>3</v>
      </c>
      <c r="D232" s="25">
        <v>843616908</v>
      </c>
      <c r="E232" s="25">
        <v>-12765966</v>
      </c>
      <c r="F232" s="26">
        <f t="shared" si="3"/>
        <v>-1.5132420745649636E-2</v>
      </c>
      <c r="G232" s="27">
        <v>830850942</v>
      </c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x14ac:dyDescent="0.2">
      <c r="A233" s="23" t="s">
        <v>466</v>
      </c>
      <c r="B233" s="24" t="s">
        <v>467</v>
      </c>
      <c r="C233" s="24">
        <v>3</v>
      </c>
      <c r="D233" s="25">
        <v>317460147</v>
      </c>
      <c r="E233" s="25">
        <v>3071246</v>
      </c>
      <c r="F233" s="26">
        <f t="shared" si="3"/>
        <v>9.67443009468524E-3</v>
      </c>
      <c r="G233" s="27">
        <v>320531393</v>
      </c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x14ac:dyDescent="0.2">
      <c r="A234" s="23" t="s">
        <v>468</v>
      </c>
      <c r="B234" s="24" t="s">
        <v>469</v>
      </c>
      <c r="C234" s="24">
        <v>3</v>
      </c>
      <c r="D234" s="25">
        <v>596360895</v>
      </c>
      <c r="E234" s="25">
        <v>-5148196</v>
      </c>
      <c r="F234" s="26">
        <f t="shared" si="3"/>
        <v>-8.6326854144251029E-3</v>
      </c>
      <c r="G234" s="27">
        <v>591212699</v>
      </c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x14ac:dyDescent="0.2">
      <c r="A235" s="23" t="s">
        <v>470</v>
      </c>
      <c r="B235" s="24" t="s">
        <v>471</v>
      </c>
      <c r="C235" s="24">
        <v>3</v>
      </c>
      <c r="D235" s="25">
        <v>164702017</v>
      </c>
      <c r="E235" s="25">
        <v>-3146534</v>
      </c>
      <c r="F235" s="26">
        <f t="shared" si="3"/>
        <v>-1.9104404774836485E-2</v>
      </c>
      <c r="G235" s="27">
        <v>161555483</v>
      </c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x14ac:dyDescent="0.2">
      <c r="A236" s="23" t="s">
        <v>472</v>
      </c>
      <c r="B236" s="24" t="s">
        <v>473</v>
      </c>
      <c r="C236" s="24">
        <v>3</v>
      </c>
      <c r="D236" s="25">
        <v>18492519</v>
      </c>
      <c r="E236" s="25">
        <v>-420942</v>
      </c>
      <c r="F236" s="26">
        <f t="shared" si="3"/>
        <v>-2.2762826416455217E-2</v>
      </c>
      <c r="G236" s="27">
        <v>18071577</v>
      </c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x14ac:dyDescent="0.2">
      <c r="A237" s="23" t="s">
        <v>474</v>
      </c>
      <c r="B237" s="24" t="s">
        <v>475</v>
      </c>
      <c r="C237" s="24">
        <v>3</v>
      </c>
      <c r="D237" s="25">
        <v>104589688</v>
      </c>
      <c r="E237" s="25">
        <v>-1726580</v>
      </c>
      <c r="F237" s="26">
        <f t="shared" si="3"/>
        <v>-1.6508128411282765E-2</v>
      </c>
      <c r="G237" s="27">
        <v>102863108</v>
      </c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1:18" x14ac:dyDescent="0.2">
      <c r="A238" s="23" t="s">
        <v>476</v>
      </c>
      <c r="B238" s="24" t="s">
        <v>477</v>
      </c>
      <c r="C238" s="24">
        <v>3</v>
      </c>
      <c r="D238" s="25">
        <v>724653719</v>
      </c>
      <c r="E238" s="25">
        <v>13054531</v>
      </c>
      <c r="F238" s="26">
        <f t="shared" si="3"/>
        <v>1.8014854071286425E-2</v>
      </c>
      <c r="G238" s="27">
        <v>737708250</v>
      </c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x14ac:dyDescent="0.2">
      <c r="A239" s="23" t="s">
        <v>478</v>
      </c>
      <c r="B239" s="24" t="s">
        <v>479</v>
      </c>
      <c r="C239" s="24">
        <v>3</v>
      </c>
      <c r="D239" s="25">
        <v>155415953</v>
      </c>
      <c r="E239" s="25">
        <v>1728589</v>
      </c>
      <c r="F239" s="26">
        <f t="shared" si="3"/>
        <v>1.112233954515596E-2</v>
      </c>
      <c r="G239" s="27">
        <v>157144542</v>
      </c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x14ac:dyDescent="0.2">
      <c r="A240" s="23" t="s">
        <v>480</v>
      </c>
      <c r="B240" s="24" t="s">
        <v>481</v>
      </c>
      <c r="C240" s="24">
        <v>3</v>
      </c>
      <c r="D240" s="25">
        <v>2098392910</v>
      </c>
      <c r="E240" s="25">
        <v>12678378</v>
      </c>
      <c r="F240" s="26">
        <f t="shared" si="3"/>
        <v>6.0419466438246779E-3</v>
      </c>
      <c r="G240" s="27">
        <v>2111071288</v>
      </c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x14ac:dyDescent="0.2">
      <c r="A241" s="23" t="s">
        <v>482</v>
      </c>
      <c r="B241" s="24" t="s">
        <v>483</v>
      </c>
      <c r="C241" s="24">
        <v>3</v>
      </c>
      <c r="D241" s="25">
        <v>505989206</v>
      </c>
      <c r="E241" s="25">
        <v>6408379</v>
      </c>
      <c r="F241" s="26">
        <f t="shared" si="3"/>
        <v>1.2665050803475044E-2</v>
      </c>
      <c r="G241" s="27">
        <v>512397585</v>
      </c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1:18" x14ac:dyDescent="0.2">
      <c r="A242" s="23" t="s">
        <v>484</v>
      </c>
      <c r="B242" s="24" t="s">
        <v>485</v>
      </c>
      <c r="C242" s="24">
        <v>3</v>
      </c>
      <c r="D242" s="25">
        <v>740545741</v>
      </c>
      <c r="E242" s="25">
        <v>-6540524</v>
      </c>
      <c r="F242" s="26">
        <f t="shared" si="3"/>
        <v>-8.8320324294458401E-3</v>
      </c>
      <c r="G242" s="27">
        <v>734005217</v>
      </c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x14ac:dyDescent="0.2">
      <c r="A243" s="23" t="s">
        <v>486</v>
      </c>
      <c r="B243" s="24" t="s">
        <v>487</v>
      </c>
      <c r="C243" s="24">
        <v>3</v>
      </c>
      <c r="D243" s="25">
        <v>970374093</v>
      </c>
      <c r="E243" s="25">
        <v>20738142</v>
      </c>
      <c r="F243" s="26">
        <f t="shared" si="3"/>
        <v>2.1371285723309187E-2</v>
      </c>
      <c r="G243" s="27">
        <v>991112235</v>
      </c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x14ac:dyDescent="0.2">
      <c r="A244" s="23" t="s">
        <v>488</v>
      </c>
      <c r="B244" s="24" t="s">
        <v>489</v>
      </c>
      <c r="C244" s="24">
        <v>3</v>
      </c>
      <c r="D244" s="25">
        <v>505707580</v>
      </c>
      <c r="E244" s="25">
        <v>6802598</v>
      </c>
      <c r="F244" s="26">
        <f t="shared" si="3"/>
        <v>1.3451643339022127E-2</v>
      </c>
      <c r="G244" s="27">
        <v>512510178</v>
      </c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x14ac:dyDescent="0.2">
      <c r="A245" s="23" t="s">
        <v>490</v>
      </c>
      <c r="B245" s="24" t="s">
        <v>491</v>
      </c>
      <c r="C245" s="24">
        <v>3</v>
      </c>
      <c r="D245" s="25">
        <v>420993094</v>
      </c>
      <c r="E245" s="25">
        <v>10129028</v>
      </c>
      <c r="F245" s="26">
        <f t="shared" si="3"/>
        <v>2.4059843603990331E-2</v>
      </c>
      <c r="G245" s="27">
        <v>431122122</v>
      </c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x14ac:dyDescent="0.2">
      <c r="A246" s="23" t="s">
        <v>492</v>
      </c>
      <c r="B246" s="24" t="s">
        <v>493</v>
      </c>
      <c r="C246" s="24">
        <v>3</v>
      </c>
      <c r="D246" s="25">
        <v>369311426</v>
      </c>
      <c r="E246" s="25">
        <v>-5425866</v>
      </c>
      <c r="F246" s="26">
        <f t="shared" si="3"/>
        <v>-1.469184438393195E-2</v>
      </c>
      <c r="G246" s="27">
        <v>363885560</v>
      </c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x14ac:dyDescent="0.2">
      <c r="A247" s="23" t="s">
        <v>494</v>
      </c>
      <c r="B247" s="24" t="s">
        <v>495</v>
      </c>
      <c r="C247" s="24">
        <v>3</v>
      </c>
      <c r="D247" s="25">
        <v>353983277</v>
      </c>
      <c r="E247" s="25">
        <v>-7379448</v>
      </c>
      <c r="F247" s="26">
        <f t="shared" si="3"/>
        <v>-2.084688311419864E-2</v>
      </c>
      <c r="G247" s="27">
        <v>346603829</v>
      </c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8" x14ac:dyDescent="0.2">
      <c r="A248" s="23" t="s">
        <v>496</v>
      </c>
      <c r="B248" s="24" t="s">
        <v>497</v>
      </c>
      <c r="C248" s="24">
        <v>3</v>
      </c>
      <c r="D248" s="25">
        <v>578880288</v>
      </c>
      <c r="E248" s="25">
        <v>-18536372</v>
      </c>
      <c r="F248" s="26">
        <f t="shared" si="3"/>
        <v>-3.2021079978456615E-2</v>
      </c>
      <c r="G248" s="27">
        <v>560343916</v>
      </c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x14ac:dyDescent="0.2">
      <c r="A249" s="23" t="s">
        <v>498</v>
      </c>
      <c r="B249" s="24" t="s">
        <v>499</v>
      </c>
      <c r="C249" s="24">
        <v>3</v>
      </c>
      <c r="D249" s="25">
        <v>1178316279</v>
      </c>
      <c r="E249" s="25">
        <v>-18378015</v>
      </c>
      <c r="F249" s="26">
        <f t="shared" si="3"/>
        <v>-1.5596843841957987E-2</v>
      </c>
      <c r="G249" s="27">
        <v>1159938264</v>
      </c>
      <c r="I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1:18" x14ac:dyDescent="0.2">
      <c r="A250" s="23" t="s">
        <v>500</v>
      </c>
      <c r="B250" s="24" t="s">
        <v>501</v>
      </c>
      <c r="C250" s="24">
        <v>3</v>
      </c>
      <c r="D250" s="25">
        <v>344942979</v>
      </c>
      <c r="E250" s="25">
        <v>-1978267</v>
      </c>
      <c r="F250" s="26">
        <f t="shared" si="3"/>
        <v>-5.73505512631408E-3</v>
      </c>
      <c r="G250" s="27">
        <v>342964712</v>
      </c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x14ac:dyDescent="0.2">
      <c r="A251" s="23" t="s">
        <v>502</v>
      </c>
      <c r="B251" s="24" t="s">
        <v>503</v>
      </c>
      <c r="C251" s="24">
        <v>3</v>
      </c>
      <c r="D251" s="25">
        <v>781335254</v>
      </c>
      <c r="E251" s="25">
        <v>-8440633</v>
      </c>
      <c r="F251" s="26">
        <f t="shared" si="3"/>
        <v>-1.0802831379729348E-2</v>
      </c>
      <c r="G251" s="27">
        <v>772894621</v>
      </c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18" ht="13.5" thickBot="1" x14ac:dyDescent="0.25">
      <c r="A252" s="28" t="s">
        <v>504</v>
      </c>
      <c r="B252" s="29"/>
      <c r="C252" s="30"/>
      <c r="D252" s="31">
        <f>SUM(D8:D251)</f>
        <v>270153427545</v>
      </c>
      <c r="E252" s="31">
        <f>SUM(E8:E251)</f>
        <v>1487002009</v>
      </c>
      <c r="F252" s="32">
        <f>+E252/D252</f>
        <v>5.5042870361224905E-3</v>
      </c>
      <c r="G252" s="31">
        <f>SUM(G8:G251)</f>
        <v>271640429555</v>
      </c>
    </row>
    <row r="253" spans="1:18" ht="13.5" thickTop="1" x14ac:dyDescent="0.2"/>
    <row r="254" spans="1:18" x14ac:dyDescent="0.2">
      <c r="D254" s="33"/>
      <c r="E254" s="33"/>
      <c r="F254" s="33"/>
      <c r="G254" s="33"/>
    </row>
  </sheetData>
  <hyperlinks>
    <hyperlink ref="A3" r:id="rId1" display="Certified to Dept. of Education October 7, 2011, pursuant to Neb. Rev. Stat. § 79-1016" xr:uid="{A3747E87-703A-438F-AD4E-5CFFB9CD25A2}"/>
  </hyperlinks>
  <printOptions horizontalCentered="1"/>
  <pageMargins left="0.5" right="0.5" top="0.5" bottom="0.5" header="0" footer="0.3"/>
  <pageSetup scale="87" fitToHeight="5" orientation="portrait" horizontalDpi="300" verticalDpi="300" r:id="rId2"/>
  <headerFooter alignWithMargins="0">
    <oddFooter>&amp;L&amp;8Note: For purposes of state aid value,  agricultural land is adjusted to 72% and all other real property is adjusted to 96%, per section 79-1016.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B87C6-AD2F-4491-B489-2FBF485A2105}">
  <sheetPr>
    <pageSetUpPr fitToPage="1"/>
  </sheetPr>
  <dimension ref="A1:AN258"/>
  <sheetViews>
    <sheetView topLeftCell="V229" workbookViewId="0">
      <selection activeCell="A6" sqref="A6:IV6"/>
    </sheetView>
  </sheetViews>
  <sheetFormatPr defaultRowHeight="12.75" x14ac:dyDescent="0.2"/>
  <cols>
    <col min="1" max="1" width="7.85546875" style="22" customWidth="1"/>
    <col min="2" max="2" width="33.140625" style="22" customWidth="1"/>
    <col min="3" max="3" width="4.42578125" style="36" bestFit="1" customWidth="1"/>
    <col min="4" max="4" width="3.5703125" style="36" bestFit="1" customWidth="1"/>
    <col min="5" max="5" width="7.140625" style="36" bestFit="1" customWidth="1"/>
    <col min="6" max="6" width="14" style="22" bestFit="1" customWidth="1"/>
    <col min="7" max="7" width="7.7109375" style="22" bestFit="1" customWidth="1"/>
    <col min="8" max="8" width="15.5703125" style="22" bestFit="1" customWidth="1"/>
    <col min="9" max="9" width="9.28515625" style="22" customWidth="1"/>
    <col min="10" max="10" width="17.28515625" style="22" bestFit="1" customWidth="1"/>
    <col min="11" max="12" width="16.7109375" style="22" customWidth="1"/>
    <col min="13" max="13" width="13.28515625" style="37" customWidth="1"/>
    <col min="14" max="14" width="8.7109375" style="22" bestFit="1" customWidth="1"/>
    <col min="15" max="15" width="14.42578125" style="22" bestFit="1" customWidth="1"/>
    <col min="16" max="16" width="16.5703125" style="22" bestFit="1" customWidth="1"/>
    <col min="17" max="17" width="14.42578125" style="22" bestFit="1" customWidth="1"/>
    <col min="18" max="18" width="10.5703125" style="37" bestFit="1" customWidth="1"/>
    <col min="19" max="19" width="7.85546875" style="22" bestFit="1" customWidth="1"/>
    <col min="20" max="20" width="15.42578125" style="22" bestFit="1" customWidth="1"/>
    <col min="21" max="21" width="16.7109375" style="22" customWidth="1"/>
    <col min="22" max="22" width="15.42578125" style="22" bestFit="1" customWidth="1"/>
    <col min="23" max="23" width="11.85546875" style="37" bestFit="1" customWidth="1"/>
    <col min="24" max="24" width="7.85546875" style="22" bestFit="1" customWidth="1"/>
    <col min="25" max="25" width="15.140625" style="22" customWidth="1"/>
    <col min="26" max="26" width="16.5703125" style="22" bestFit="1" customWidth="1"/>
    <col min="27" max="27" width="15.28515625" style="22" customWidth="1"/>
    <col min="28" max="28" width="9" style="37" bestFit="1" customWidth="1"/>
    <col min="29" max="29" width="11.140625" style="22" customWidth="1"/>
    <col min="30" max="30" width="17.5703125" style="22" bestFit="1" customWidth="1"/>
    <col min="31" max="31" width="8.7109375" style="22" bestFit="1" customWidth="1"/>
    <col min="32" max="32" width="11.140625" style="22" bestFit="1" customWidth="1"/>
    <col min="33" max="33" width="15.140625" style="22" bestFit="1" customWidth="1"/>
    <col min="34" max="35" width="18.28515625" style="22" bestFit="1" customWidth="1"/>
    <col min="36" max="36" width="9" style="37" bestFit="1" customWidth="1"/>
    <col min="37" max="37" width="15.5703125" style="22" customWidth="1"/>
    <col min="38" max="38" width="16" style="22" customWidth="1"/>
    <col min="39" max="39" width="11.85546875" bestFit="1" customWidth="1"/>
    <col min="257" max="257" width="7.85546875" customWidth="1"/>
    <col min="258" max="258" width="33.140625" customWidth="1"/>
    <col min="259" max="259" width="4.42578125" bestFit="1" customWidth="1"/>
    <col min="260" max="260" width="3.5703125" bestFit="1" customWidth="1"/>
    <col min="261" max="261" width="7.140625" bestFit="1" customWidth="1"/>
    <col min="262" max="262" width="14" bestFit="1" customWidth="1"/>
    <col min="263" max="263" width="7.7109375" bestFit="1" customWidth="1"/>
    <col min="264" max="264" width="15.5703125" bestFit="1" customWidth="1"/>
    <col min="265" max="265" width="9.28515625" customWidth="1"/>
    <col min="266" max="266" width="17.28515625" bestFit="1" customWidth="1"/>
    <col min="267" max="268" width="16.7109375" customWidth="1"/>
    <col min="269" max="269" width="13.28515625" customWidth="1"/>
    <col min="270" max="270" width="8.7109375" bestFit="1" customWidth="1"/>
    <col min="271" max="271" width="14.42578125" bestFit="1" customWidth="1"/>
    <col min="272" max="272" width="16.5703125" bestFit="1" customWidth="1"/>
    <col min="273" max="273" width="14.42578125" bestFit="1" customWidth="1"/>
    <col min="274" max="274" width="10.5703125" bestFit="1" customWidth="1"/>
    <col min="275" max="275" width="7.85546875" bestFit="1" customWidth="1"/>
    <col min="276" max="276" width="15.42578125" bestFit="1" customWidth="1"/>
    <col min="277" max="277" width="16.7109375" customWidth="1"/>
    <col min="278" max="278" width="15.42578125" bestFit="1" customWidth="1"/>
    <col min="279" max="279" width="11.85546875" bestFit="1" customWidth="1"/>
    <col min="280" max="280" width="7.85546875" bestFit="1" customWidth="1"/>
    <col min="281" max="281" width="15.140625" customWidth="1"/>
    <col min="282" max="282" width="16.5703125" bestFit="1" customWidth="1"/>
    <col min="283" max="283" width="15.28515625" customWidth="1"/>
    <col min="284" max="284" width="9" bestFit="1" customWidth="1"/>
    <col min="285" max="285" width="11.140625" customWidth="1"/>
    <col min="286" max="286" width="17.5703125" bestFit="1" customWidth="1"/>
    <col min="287" max="287" width="8.7109375" bestFit="1" customWidth="1"/>
    <col min="288" max="288" width="11.140625" bestFit="1" customWidth="1"/>
    <col min="289" max="289" width="15.140625" bestFit="1" customWidth="1"/>
    <col min="290" max="291" width="18.28515625" bestFit="1" customWidth="1"/>
    <col min="292" max="292" width="9" bestFit="1" customWidth="1"/>
    <col min="293" max="293" width="15.5703125" customWidth="1"/>
    <col min="294" max="294" width="16" customWidth="1"/>
    <col min="295" max="295" width="11.85546875" bestFit="1" customWidth="1"/>
    <col min="513" max="513" width="7.85546875" customWidth="1"/>
    <col min="514" max="514" width="33.140625" customWidth="1"/>
    <col min="515" max="515" width="4.42578125" bestFit="1" customWidth="1"/>
    <col min="516" max="516" width="3.5703125" bestFit="1" customWidth="1"/>
    <col min="517" max="517" width="7.140625" bestFit="1" customWidth="1"/>
    <col min="518" max="518" width="14" bestFit="1" customWidth="1"/>
    <col min="519" max="519" width="7.7109375" bestFit="1" customWidth="1"/>
    <col min="520" max="520" width="15.5703125" bestFit="1" customWidth="1"/>
    <col min="521" max="521" width="9.28515625" customWidth="1"/>
    <col min="522" max="522" width="17.28515625" bestFit="1" customWidth="1"/>
    <col min="523" max="524" width="16.7109375" customWidth="1"/>
    <col min="525" max="525" width="13.28515625" customWidth="1"/>
    <col min="526" max="526" width="8.7109375" bestFit="1" customWidth="1"/>
    <col min="527" max="527" width="14.42578125" bestFit="1" customWidth="1"/>
    <col min="528" max="528" width="16.5703125" bestFit="1" customWidth="1"/>
    <col min="529" max="529" width="14.42578125" bestFit="1" customWidth="1"/>
    <col min="530" max="530" width="10.5703125" bestFit="1" customWidth="1"/>
    <col min="531" max="531" width="7.85546875" bestFit="1" customWidth="1"/>
    <col min="532" max="532" width="15.42578125" bestFit="1" customWidth="1"/>
    <col min="533" max="533" width="16.7109375" customWidth="1"/>
    <col min="534" max="534" width="15.42578125" bestFit="1" customWidth="1"/>
    <col min="535" max="535" width="11.85546875" bestFit="1" customWidth="1"/>
    <col min="536" max="536" width="7.85546875" bestFit="1" customWidth="1"/>
    <col min="537" max="537" width="15.140625" customWidth="1"/>
    <col min="538" max="538" width="16.5703125" bestFit="1" customWidth="1"/>
    <col min="539" max="539" width="15.28515625" customWidth="1"/>
    <col min="540" max="540" width="9" bestFit="1" customWidth="1"/>
    <col min="541" max="541" width="11.140625" customWidth="1"/>
    <col min="542" max="542" width="17.5703125" bestFit="1" customWidth="1"/>
    <col min="543" max="543" width="8.7109375" bestFit="1" customWidth="1"/>
    <col min="544" max="544" width="11.140625" bestFit="1" customWidth="1"/>
    <col min="545" max="545" width="15.140625" bestFit="1" customWidth="1"/>
    <col min="546" max="547" width="18.28515625" bestFit="1" customWidth="1"/>
    <col min="548" max="548" width="9" bestFit="1" customWidth="1"/>
    <col min="549" max="549" width="15.5703125" customWidth="1"/>
    <col min="550" max="550" width="16" customWidth="1"/>
    <col min="551" max="551" width="11.85546875" bestFit="1" customWidth="1"/>
    <col min="769" max="769" width="7.85546875" customWidth="1"/>
    <col min="770" max="770" width="33.140625" customWidth="1"/>
    <col min="771" max="771" width="4.42578125" bestFit="1" customWidth="1"/>
    <col min="772" max="772" width="3.5703125" bestFit="1" customWidth="1"/>
    <col min="773" max="773" width="7.140625" bestFit="1" customWidth="1"/>
    <col min="774" max="774" width="14" bestFit="1" customWidth="1"/>
    <col min="775" max="775" width="7.7109375" bestFit="1" customWidth="1"/>
    <col min="776" max="776" width="15.5703125" bestFit="1" customWidth="1"/>
    <col min="777" max="777" width="9.28515625" customWidth="1"/>
    <col min="778" max="778" width="17.28515625" bestFit="1" customWidth="1"/>
    <col min="779" max="780" width="16.7109375" customWidth="1"/>
    <col min="781" max="781" width="13.28515625" customWidth="1"/>
    <col min="782" max="782" width="8.7109375" bestFit="1" customWidth="1"/>
    <col min="783" max="783" width="14.42578125" bestFit="1" customWidth="1"/>
    <col min="784" max="784" width="16.5703125" bestFit="1" customWidth="1"/>
    <col min="785" max="785" width="14.42578125" bestFit="1" customWidth="1"/>
    <col min="786" max="786" width="10.5703125" bestFit="1" customWidth="1"/>
    <col min="787" max="787" width="7.85546875" bestFit="1" customWidth="1"/>
    <col min="788" max="788" width="15.42578125" bestFit="1" customWidth="1"/>
    <col min="789" max="789" width="16.7109375" customWidth="1"/>
    <col min="790" max="790" width="15.42578125" bestFit="1" customWidth="1"/>
    <col min="791" max="791" width="11.85546875" bestFit="1" customWidth="1"/>
    <col min="792" max="792" width="7.85546875" bestFit="1" customWidth="1"/>
    <col min="793" max="793" width="15.140625" customWidth="1"/>
    <col min="794" max="794" width="16.5703125" bestFit="1" customWidth="1"/>
    <col min="795" max="795" width="15.28515625" customWidth="1"/>
    <col min="796" max="796" width="9" bestFit="1" customWidth="1"/>
    <col min="797" max="797" width="11.140625" customWidth="1"/>
    <col min="798" max="798" width="17.5703125" bestFit="1" customWidth="1"/>
    <col min="799" max="799" width="8.7109375" bestFit="1" customWidth="1"/>
    <col min="800" max="800" width="11.140625" bestFit="1" customWidth="1"/>
    <col min="801" max="801" width="15.140625" bestFit="1" customWidth="1"/>
    <col min="802" max="803" width="18.28515625" bestFit="1" customWidth="1"/>
    <col min="804" max="804" width="9" bestFit="1" customWidth="1"/>
    <col min="805" max="805" width="15.5703125" customWidth="1"/>
    <col min="806" max="806" width="16" customWidth="1"/>
    <col min="807" max="807" width="11.85546875" bestFit="1" customWidth="1"/>
    <col min="1025" max="1025" width="7.85546875" customWidth="1"/>
    <col min="1026" max="1026" width="33.140625" customWidth="1"/>
    <col min="1027" max="1027" width="4.42578125" bestFit="1" customWidth="1"/>
    <col min="1028" max="1028" width="3.5703125" bestFit="1" customWidth="1"/>
    <col min="1029" max="1029" width="7.140625" bestFit="1" customWidth="1"/>
    <col min="1030" max="1030" width="14" bestFit="1" customWidth="1"/>
    <col min="1031" max="1031" width="7.7109375" bestFit="1" customWidth="1"/>
    <col min="1032" max="1032" width="15.5703125" bestFit="1" customWidth="1"/>
    <col min="1033" max="1033" width="9.28515625" customWidth="1"/>
    <col min="1034" max="1034" width="17.28515625" bestFit="1" customWidth="1"/>
    <col min="1035" max="1036" width="16.7109375" customWidth="1"/>
    <col min="1037" max="1037" width="13.28515625" customWidth="1"/>
    <col min="1038" max="1038" width="8.7109375" bestFit="1" customWidth="1"/>
    <col min="1039" max="1039" width="14.42578125" bestFit="1" customWidth="1"/>
    <col min="1040" max="1040" width="16.5703125" bestFit="1" customWidth="1"/>
    <col min="1041" max="1041" width="14.42578125" bestFit="1" customWidth="1"/>
    <col min="1042" max="1042" width="10.5703125" bestFit="1" customWidth="1"/>
    <col min="1043" max="1043" width="7.85546875" bestFit="1" customWidth="1"/>
    <col min="1044" max="1044" width="15.42578125" bestFit="1" customWidth="1"/>
    <col min="1045" max="1045" width="16.7109375" customWidth="1"/>
    <col min="1046" max="1046" width="15.42578125" bestFit="1" customWidth="1"/>
    <col min="1047" max="1047" width="11.85546875" bestFit="1" customWidth="1"/>
    <col min="1048" max="1048" width="7.85546875" bestFit="1" customWidth="1"/>
    <col min="1049" max="1049" width="15.140625" customWidth="1"/>
    <col min="1050" max="1050" width="16.5703125" bestFit="1" customWidth="1"/>
    <col min="1051" max="1051" width="15.28515625" customWidth="1"/>
    <col min="1052" max="1052" width="9" bestFit="1" customWidth="1"/>
    <col min="1053" max="1053" width="11.140625" customWidth="1"/>
    <col min="1054" max="1054" width="17.5703125" bestFit="1" customWidth="1"/>
    <col min="1055" max="1055" width="8.7109375" bestFit="1" customWidth="1"/>
    <col min="1056" max="1056" width="11.140625" bestFit="1" customWidth="1"/>
    <col min="1057" max="1057" width="15.140625" bestFit="1" customWidth="1"/>
    <col min="1058" max="1059" width="18.28515625" bestFit="1" customWidth="1"/>
    <col min="1060" max="1060" width="9" bestFit="1" customWidth="1"/>
    <col min="1061" max="1061" width="15.5703125" customWidth="1"/>
    <col min="1062" max="1062" width="16" customWidth="1"/>
    <col min="1063" max="1063" width="11.85546875" bestFit="1" customWidth="1"/>
    <col min="1281" max="1281" width="7.85546875" customWidth="1"/>
    <col min="1282" max="1282" width="33.140625" customWidth="1"/>
    <col min="1283" max="1283" width="4.42578125" bestFit="1" customWidth="1"/>
    <col min="1284" max="1284" width="3.5703125" bestFit="1" customWidth="1"/>
    <col min="1285" max="1285" width="7.140625" bestFit="1" customWidth="1"/>
    <col min="1286" max="1286" width="14" bestFit="1" customWidth="1"/>
    <col min="1287" max="1287" width="7.7109375" bestFit="1" customWidth="1"/>
    <col min="1288" max="1288" width="15.5703125" bestFit="1" customWidth="1"/>
    <col min="1289" max="1289" width="9.28515625" customWidth="1"/>
    <col min="1290" max="1290" width="17.28515625" bestFit="1" customWidth="1"/>
    <col min="1291" max="1292" width="16.7109375" customWidth="1"/>
    <col min="1293" max="1293" width="13.28515625" customWidth="1"/>
    <col min="1294" max="1294" width="8.7109375" bestFit="1" customWidth="1"/>
    <col min="1295" max="1295" width="14.42578125" bestFit="1" customWidth="1"/>
    <col min="1296" max="1296" width="16.5703125" bestFit="1" customWidth="1"/>
    <col min="1297" max="1297" width="14.42578125" bestFit="1" customWidth="1"/>
    <col min="1298" max="1298" width="10.5703125" bestFit="1" customWidth="1"/>
    <col min="1299" max="1299" width="7.85546875" bestFit="1" customWidth="1"/>
    <col min="1300" max="1300" width="15.42578125" bestFit="1" customWidth="1"/>
    <col min="1301" max="1301" width="16.7109375" customWidth="1"/>
    <col min="1302" max="1302" width="15.42578125" bestFit="1" customWidth="1"/>
    <col min="1303" max="1303" width="11.85546875" bestFit="1" customWidth="1"/>
    <col min="1304" max="1304" width="7.85546875" bestFit="1" customWidth="1"/>
    <col min="1305" max="1305" width="15.140625" customWidth="1"/>
    <col min="1306" max="1306" width="16.5703125" bestFit="1" customWidth="1"/>
    <col min="1307" max="1307" width="15.28515625" customWidth="1"/>
    <col min="1308" max="1308" width="9" bestFit="1" customWidth="1"/>
    <col min="1309" max="1309" width="11.140625" customWidth="1"/>
    <col min="1310" max="1310" width="17.5703125" bestFit="1" customWidth="1"/>
    <col min="1311" max="1311" width="8.7109375" bestFit="1" customWidth="1"/>
    <col min="1312" max="1312" width="11.140625" bestFit="1" customWidth="1"/>
    <col min="1313" max="1313" width="15.140625" bestFit="1" customWidth="1"/>
    <col min="1314" max="1315" width="18.28515625" bestFit="1" customWidth="1"/>
    <col min="1316" max="1316" width="9" bestFit="1" customWidth="1"/>
    <col min="1317" max="1317" width="15.5703125" customWidth="1"/>
    <col min="1318" max="1318" width="16" customWidth="1"/>
    <col min="1319" max="1319" width="11.85546875" bestFit="1" customWidth="1"/>
    <col min="1537" max="1537" width="7.85546875" customWidth="1"/>
    <col min="1538" max="1538" width="33.140625" customWidth="1"/>
    <col min="1539" max="1539" width="4.42578125" bestFit="1" customWidth="1"/>
    <col min="1540" max="1540" width="3.5703125" bestFit="1" customWidth="1"/>
    <col min="1541" max="1541" width="7.140625" bestFit="1" customWidth="1"/>
    <col min="1542" max="1542" width="14" bestFit="1" customWidth="1"/>
    <col min="1543" max="1543" width="7.7109375" bestFit="1" customWidth="1"/>
    <col min="1544" max="1544" width="15.5703125" bestFit="1" customWidth="1"/>
    <col min="1545" max="1545" width="9.28515625" customWidth="1"/>
    <col min="1546" max="1546" width="17.28515625" bestFit="1" customWidth="1"/>
    <col min="1547" max="1548" width="16.7109375" customWidth="1"/>
    <col min="1549" max="1549" width="13.28515625" customWidth="1"/>
    <col min="1550" max="1550" width="8.7109375" bestFit="1" customWidth="1"/>
    <col min="1551" max="1551" width="14.42578125" bestFit="1" customWidth="1"/>
    <col min="1552" max="1552" width="16.5703125" bestFit="1" customWidth="1"/>
    <col min="1553" max="1553" width="14.42578125" bestFit="1" customWidth="1"/>
    <col min="1554" max="1554" width="10.5703125" bestFit="1" customWidth="1"/>
    <col min="1555" max="1555" width="7.85546875" bestFit="1" customWidth="1"/>
    <col min="1556" max="1556" width="15.42578125" bestFit="1" customWidth="1"/>
    <col min="1557" max="1557" width="16.7109375" customWidth="1"/>
    <col min="1558" max="1558" width="15.42578125" bestFit="1" customWidth="1"/>
    <col min="1559" max="1559" width="11.85546875" bestFit="1" customWidth="1"/>
    <col min="1560" max="1560" width="7.85546875" bestFit="1" customWidth="1"/>
    <col min="1561" max="1561" width="15.140625" customWidth="1"/>
    <col min="1562" max="1562" width="16.5703125" bestFit="1" customWidth="1"/>
    <col min="1563" max="1563" width="15.28515625" customWidth="1"/>
    <col min="1564" max="1564" width="9" bestFit="1" customWidth="1"/>
    <col min="1565" max="1565" width="11.140625" customWidth="1"/>
    <col min="1566" max="1566" width="17.5703125" bestFit="1" customWidth="1"/>
    <col min="1567" max="1567" width="8.7109375" bestFit="1" customWidth="1"/>
    <col min="1568" max="1568" width="11.140625" bestFit="1" customWidth="1"/>
    <col min="1569" max="1569" width="15.140625" bestFit="1" customWidth="1"/>
    <col min="1570" max="1571" width="18.28515625" bestFit="1" customWidth="1"/>
    <col min="1572" max="1572" width="9" bestFit="1" customWidth="1"/>
    <col min="1573" max="1573" width="15.5703125" customWidth="1"/>
    <col min="1574" max="1574" width="16" customWidth="1"/>
    <col min="1575" max="1575" width="11.85546875" bestFit="1" customWidth="1"/>
    <col min="1793" max="1793" width="7.85546875" customWidth="1"/>
    <col min="1794" max="1794" width="33.140625" customWidth="1"/>
    <col min="1795" max="1795" width="4.42578125" bestFit="1" customWidth="1"/>
    <col min="1796" max="1796" width="3.5703125" bestFit="1" customWidth="1"/>
    <col min="1797" max="1797" width="7.140625" bestFit="1" customWidth="1"/>
    <col min="1798" max="1798" width="14" bestFit="1" customWidth="1"/>
    <col min="1799" max="1799" width="7.7109375" bestFit="1" customWidth="1"/>
    <col min="1800" max="1800" width="15.5703125" bestFit="1" customWidth="1"/>
    <col min="1801" max="1801" width="9.28515625" customWidth="1"/>
    <col min="1802" max="1802" width="17.28515625" bestFit="1" customWidth="1"/>
    <col min="1803" max="1804" width="16.7109375" customWidth="1"/>
    <col min="1805" max="1805" width="13.28515625" customWidth="1"/>
    <col min="1806" max="1806" width="8.7109375" bestFit="1" customWidth="1"/>
    <col min="1807" max="1807" width="14.42578125" bestFit="1" customWidth="1"/>
    <col min="1808" max="1808" width="16.5703125" bestFit="1" customWidth="1"/>
    <col min="1809" max="1809" width="14.42578125" bestFit="1" customWidth="1"/>
    <col min="1810" max="1810" width="10.5703125" bestFit="1" customWidth="1"/>
    <col min="1811" max="1811" width="7.85546875" bestFit="1" customWidth="1"/>
    <col min="1812" max="1812" width="15.42578125" bestFit="1" customWidth="1"/>
    <col min="1813" max="1813" width="16.7109375" customWidth="1"/>
    <col min="1814" max="1814" width="15.42578125" bestFit="1" customWidth="1"/>
    <col min="1815" max="1815" width="11.85546875" bestFit="1" customWidth="1"/>
    <col min="1816" max="1816" width="7.85546875" bestFit="1" customWidth="1"/>
    <col min="1817" max="1817" width="15.140625" customWidth="1"/>
    <col min="1818" max="1818" width="16.5703125" bestFit="1" customWidth="1"/>
    <col min="1819" max="1819" width="15.28515625" customWidth="1"/>
    <col min="1820" max="1820" width="9" bestFit="1" customWidth="1"/>
    <col min="1821" max="1821" width="11.140625" customWidth="1"/>
    <col min="1822" max="1822" width="17.5703125" bestFit="1" customWidth="1"/>
    <col min="1823" max="1823" width="8.7109375" bestFit="1" customWidth="1"/>
    <col min="1824" max="1824" width="11.140625" bestFit="1" customWidth="1"/>
    <col min="1825" max="1825" width="15.140625" bestFit="1" customWidth="1"/>
    <col min="1826" max="1827" width="18.28515625" bestFit="1" customWidth="1"/>
    <col min="1828" max="1828" width="9" bestFit="1" customWidth="1"/>
    <col min="1829" max="1829" width="15.5703125" customWidth="1"/>
    <col min="1830" max="1830" width="16" customWidth="1"/>
    <col min="1831" max="1831" width="11.85546875" bestFit="1" customWidth="1"/>
    <col min="2049" max="2049" width="7.85546875" customWidth="1"/>
    <col min="2050" max="2050" width="33.140625" customWidth="1"/>
    <col min="2051" max="2051" width="4.42578125" bestFit="1" customWidth="1"/>
    <col min="2052" max="2052" width="3.5703125" bestFit="1" customWidth="1"/>
    <col min="2053" max="2053" width="7.140625" bestFit="1" customWidth="1"/>
    <col min="2054" max="2054" width="14" bestFit="1" customWidth="1"/>
    <col min="2055" max="2055" width="7.7109375" bestFit="1" customWidth="1"/>
    <col min="2056" max="2056" width="15.5703125" bestFit="1" customWidth="1"/>
    <col min="2057" max="2057" width="9.28515625" customWidth="1"/>
    <col min="2058" max="2058" width="17.28515625" bestFit="1" customWidth="1"/>
    <col min="2059" max="2060" width="16.7109375" customWidth="1"/>
    <col min="2061" max="2061" width="13.28515625" customWidth="1"/>
    <col min="2062" max="2062" width="8.7109375" bestFit="1" customWidth="1"/>
    <col min="2063" max="2063" width="14.42578125" bestFit="1" customWidth="1"/>
    <col min="2064" max="2064" width="16.5703125" bestFit="1" customWidth="1"/>
    <col min="2065" max="2065" width="14.42578125" bestFit="1" customWidth="1"/>
    <col min="2066" max="2066" width="10.5703125" bestFit="1" customWidth="1"/>
    <col min="2067" max="2067" width="7.85546875" bestFit="1" customWidth="1"/>
    <col min="2068" max="2068" width="15.42578125" bestFit="1" customWidth="1"/>
    <col min="2069" max="2069" width="16.7109375" customWidth="1"/>
    <col min="2070" max="2070" width="15.42578125" bestFit="1" customWidth="1"/>
    <col min="2071" max="2071" width="11.85546875" bestFit="1" customWidth="1"/>
    <col min="2072" max="2072" width="7.85546875" bestFit="1" customWidth="1"/>
    <col min="2073" max="2073" width="15.140625" customWidth="1"/>
    <col min="2074" max="2074" width="16.5703125" bestFit="1" customWidth="1"/>
    <col min="2075" max="2075" width="15.28515625" customWidth="1"/>
    <col min="2076" max="2076" width="9" bestFit="1" customWidth="1"/>
    <col min="2077" max="2077" width="11.140625" customWidth="1"/>
    <col min="2078" max="2078" width="17.5703125" bestFit="1" customWidth="1"/>
    <col min="2079" max="2079" width="8.7109375" bestFit="1" customWidth="1"/>
    <col min="2080" max="2080" width="11.140625" bestFit="1" customWidth="1"/>
    <col min="2081" max="2081" width="15.140625" bestFit="1" customWidth="1"/>
    <col min="2082" max="2083" width="18.28515625" bestFit="1" customWidth="1"/>
    <col min="2084" max="2084" width="9" bestFit="1" customWidth="1"/>
    <col min="2085" max="2085" width="15.5703125" customWidth="1"/>
    <col min="2086" max="2086" width="16" customWidth="1"/>
    <col min="2087" max="2087" width="11.85546875" bestFit="1" customWidth="1"/>
    <col min="2305" max="2305" width="7.85546875" customWidth="1"/>
    <col min="2306" max="2306" width="33.140625" customWidth="1"/>
    <col min="2307" max="2307" width="4.42578125" bestFit="1" customWidth="1"/>
    <col min="2308" max="2308" width="3.5703125" bestFit="1" customWidth="1"/>
    <col min="2309" max="2309" width="7.140625" bestFit="1" customWidth="1"/>
    <col min="2310" max="2310" width="14" bestFit="1" customWidth="1"/>
    <col min="2311" max="2311" width="7.7109375" bestFit="1" customWidth="1"/>
    <col min="2312" max="2312" width="15.5703125" bestFit="1" customWidth="1"/>
    <col min="2313" max="2313" width="9.28515625" customWidth="1"/>
    <col min="2314" max="2314" width="17.28515625" bestFit="1" customWidth="1"/>
    <col min="2315" max="2316" width="16.7109375" customWidth="1"/>
    <col min="2317" max="2317" width="13.28515625" customWidth="1"/>
    <col min="2318" max="2318" width="8.7109375" bestFit="1" customWidth="1"/>
    <col min="2319" max="2319" width="14.42578125" bestFit="1" customWidth="1"/>
    <col min="2320" max="2320" width="16.5703125" bestFit="1" customWidth="1"/>
    <col min="2321" max="2321" width="14.42578125" bestFit="1" customWidth="1"/>
    <col min="2322" max="2322" width="10.5703125" bestFit="1" customWidth="1"/>
    <col min="2323" max="2323" width="7.85546875" bestFit="1" customWidth="1"/>
    <col min="2324" max="2324" width="15.42578125" bestFit="1" customWidth="1"/>
    <col min="2325" max="2325" width="16.7109375" customWidth="1"/>
    <col min="2326" max="2326" width="15.42578125" bestFit="1" customWidth="1"/>
    <col min="2327" max="2327" width="11.85546875" bestFit="1" customWidth="1"/>
    <col min="2328" max="2328" width="7.85546875" bestFit="1" customWidth="1"/>
    <col min="2329" max="2329" width="15.140625" customWidth="1"/>
    <col min="2330" max="2330" width="16.5703125" bestFit="1" customWidth="1"/>
    <col min="2331" max="2331" width="15.28515625" customWidth="1"/>
    <col min="2332" max="2332" width="9" bestFit="1" customWidth="1"/>
    <col min="2333" max="2333" width="11.140625" customWidth="1"/>
    <col min="2334" max="2334" width="17.5703125" bestFit="1" customWidth="1"/>
    <col min="2335" max="2335" width="8.7109375" bestFit="1" customWidth="1"/>
    <col min="2336" max="2336" width="11.140625" bestFit="1" customWidth="1"/>
    <col min="2337" max="2337" width="15.140625" bestFit="1" customWidth="1"/>
    <col min="2338" max="2339" width="18.28515625" bestFit="1" customWidth="1"/>
    <col min="2340" max="2340" width="9" bestFit="1" customWidth="1"/>
    <col min="2341" max="2341" width="15.5703125" customWidth="1"/>
    <col min="2342" max="2342" width="16" customWidth="1"/>
    <col min="2343" max="2343" width="11.85546875" bestFit="1" customWidth="1"/>
    <col min="2561" max="2561" width="7.85546875" customWidth="1"/>
    <col min="2562" max="2562" width="33.140625" customWidth="1"/>
    <col min="2563" max="2563" width="4.42578125" bestFit="1" customWidth="1"/>
    <col min="2564" max="2564" width="3.5703125" bestFit="1" customWidth="1"/>
    <col min="2565" max="2565" width="7.140625" bestFit="1" customWidth="1"/>
    <col min="2566" max="2566" width="14" bestFit="1" customWidth="1"/>
    <col min="2567" max="2567" width="7.7109375" bestFit="1" customWidth="1"/>
    <col min="2568" max="2568" width="15.5703125" bestFit="1" customWidth="1"/>
    <col min="2569" max="2569" width="9.28515625" customWidth="1"/>
    <col min="2570" max="2570" width="17.28515625" bestFit="1" customWidth="1"/>
    <col min="2571" max="2572" width="16.7109375" customWidth="1"/>
    <col min="2573" max="2573" width="13.28515625" customWidth="1"/>
    <col min="2574" max="2574" width="8.7109375" bestFit="1" customWidth="1"/>
    <col min="2575" max="2575" width="14.42578125" bestFit="1" customWidth="1"/>
    <col min="2576" max="2576" width="16.5703125" bestFit="1" customWidth="1"/>
    <col min="2577" max="2577" width="14.42578125" bestFit="1" customWidth="1"/>
    <col min="2578" max="2578" width="10.5703125" bestFit="1" customWidth="1"/>
    <col min="2579" max="2579" width="7.85546875" bestFit="1" customWidth="1"/>
    <col min="2580" max="2580" width="15.42578125" bestFit="1" customWidth="1"/>
    <col min="2581" max="2581" width="16.7109375" customWidth="1"/>
    <col min="2582" max="2582" width="15.42578125" bestFit="1" customWidth="1"/>
    <col min="2583" max="2583" width="11.85546875" bestFit="1" customWidth="1"/>
    <col min="2584" max="2584" width="7.85546875" bestFit="1" customWidth="1"/>
    <col min="2585" max="2585" width="15.140625" customWidth="1"/>
    <col min="2586" max="2586" width="16.5703125" bestFit="1" customWidth="1"/>
    <col min="2587" max="2587" width="15.28515625" customWidth="1"/>
    <col min="2588" max="2588" width="9" bestFit="1" customWidth="1"/>
    <col min="2589" max="2589" width="11.140625" customWidth="1"/>
    <col min="2590" max="2590" width="17.5703125" bestFit="1" customWidth="1"/>
    <col min="2591" max="2591" width="8.7109375" bestFit="1" customWidth="1"/>
    <col min="2592" max="2592" width="11.140625" bestFit="1" customWidth="1"/>
    <col min="2593" max="2593" width="15.140625" bestFit="1" customWidth="1"/>
    <col min="2594" max="2595" width="18.28515625" bestFit="1" customWidth="1"/>
    <col min="2596" max="2596" width="9" bestFit="1" customWidth="1"/>
    <col min="2597" max="2597" width="15.5703125" customWidth="1"/>
    <col min="2598" max="2598" width="16" customWidth="1"/>
    <col min="2599" max="2599" width="11.85546875" bestFit="1" customWidth="1"/>
    <col min="2817" max="2817" width="7.85546875" customWidth="1"/>
    <col min="2818" max="2818" width="33.140625" customWidth="1"/>
    <col min="2819" max="2819" width="4.42578125" bestFit="1" customWidth="1"/>
    <col min="2820" max="2820" width="3.5703125" bestFit="1" customWidth="1"/>
    <col min="2821" max="2821" width="7.140625" bestFit="1" customWidth="1"/>
    <col min="2822" max="2822" width="14" bestFit="1" customWidth="1"/>
    <col min="2823" max="2823" width="7.7109375" bestFit="1" customWidth="1"/>
    <col min="2824" max="2824" width="15.5703125" bestFit="1" customWidth="1"/>
    <col min="2825" max="2825" width="9.28515625" customWidth="1"/>
    <col min="2826" max="2826" width="17.28515625" bestFit="1" customWidth="1"/>
    <col min="2827" max="2828" width="16.7109375" customWidth="1"/>
    <col min="2829" max="2829" width="13.28515625" customWidth="1"/>
    <col min="2830" max="2830" width="8.7109375" bestFit="1" customWidth="1"/>
    <col min="2831" max="2831" width="14.42578125" bestFit="1" customWidth="1"/>
    <col min="2832" max="2832" width="16.5703125" bestFit="1" customWidth="1"/>
    <col min="2833" max="2833" width="14.42578125" bestFit="1" customWidth="1"/>
    <col min="2834" max="2834" width="10.5703125" bestFit="1" customWidth="1"/>
    <col min="2835" max="2835" width="7.85546875" bestFit="1" customWidth="1"/>
    <col min="2836" max="2836" width="15.42578125" bestFit="1" customWidth="1"/>
    <col min="2837" max="2837" width="16.7109375" customWidth="1"/>
    <col min="2838" max="2838" width="15.42578125" bestFit="1" customWidth="1"/>
    <col min="2839" max="2839" width="11.85546875" bestFit="1" customWidth="1"/>
    <col min="2840" max="2840" width="7.85546875" bestFit="1" customWidth="1"/>
    <col min="2841" max="2841" width="15.140625" customWidth="1"/>
    <col min="2842" max="2842" width="16.5703125" bestFit="1" customWidth="1"/>
    <col min="2843" max="2843" width="15.28515625" customWidth="1"/>
    <col min="2844" max="2844" width="9" bestFit="1" customWidth="1"/>
    <col min="2845" max="2845" width="11.140625" customWidth="1"/>
    <col min="2846" max="2846" width="17.5703125" bestFit="1" customWidth="1"/>
    <col min="2847" max="2847" width="8.7109375" bestFit="1" customWidth="1"/>
    <col min="2848" max="2848" width="11.140625" bestFit="1" customWidth="1"/>
    <col min="2849" max="2849" width="15.140625" bestFit="1" customWidth="1"/>
    <col min="2850" max="2851" width="18.28515625" bestFit="1" customWidth="1"/>
    <col min="2852" max="2852" width="9" bestFit="1" customWidth="1"/>
    <col min="2853" max="2853" width="15.5703125" customWidth="1"/>
    <col min="2854" max="2854" width="16" customWidth="1"/>
    <col min="2855" max="2855" width="11.85546875" bestFit="1" customWidth="1"/>
    <col min="3073" max="3073" width="7.85546875" customWidth="1"/>
    <col min="3074" max="3074" width="33.140625" customWidth="1"/>
    <col min="3075" max="3075" width="4.42578125" bestFit="1" customWidth="1"/>
    <col min="3076" max="3076" width="3.5703125" bestFit="1" customWidth="1"/>
    <col min="3077" max="3077" width="7.140625" bestFit="1" customWidth="1"/>
    <col min="3078" max="3078" width="14" bestFit="1" customWidth="1"/>
    <col min="3079" max="3079" width="7.7109375" bestFit="1" customWidth="1"/>
    <col min="3080" max="3080" width="15.5703125" bestFit="1" customWidth="1"/>
    <col min="3081" max="3081" width="9.28515625" customWidth="1"/>
    <col min="3082" max="3082" width="17.28515625" bestFit="1" customWidth="1"/>
    <col min="3083" max="3084" width="16.7109375" customWidth="1"/>
    <col min="3085" max="3085" width="13.28515625" customWidth="1"/>
    <col min="3086" max="3086" width="8.7109375" bestFit="1" customWidth="1"/>
    <col min="3087" max="3087" width="14.42578125" bestFit="1" customWidth="1"/>
    <col min="3088" max="3088" width="16.5703125" bestFit="1" customWidth="1"/>
    <col min="3089" max="3089" width="14.42578125" bestFit="1" customWidth="1"/>
    <col min="3090" max="3090" width="10.5703125" bestFit="1" customWidth="1"/>
    <col min="3091" max="3091" width="7.85546875" bestFit="1" customWidth="1"/>
    <col min="3092" max="3092" width="15.42578125" bestFit="1" customWidth="1"/>
    <col min="3093" max="3093" width="16.7109375" customWidth="1"/>
    <col min="3094" max="3094" width="15.42578125" bestFit="1" customWidth="1"/>
    <col min="3095" max="3095" width="11.85546875" bestFit="1" customWidth="1"/>
    <col min="3096" max="3096" width="7.85546875" bestFit="1" customWidth="1"/>
    <col min="3097" max="3097" width="15.140625" customWidth="1"/>
    <col min="3098" max="3098" width="16.5703125" bestFit="1" customWidth="1"/>
    <col min="3099" max="3099" width="15.28515625" customWidth="1"/>
    <col min="3100" max="3100" width="9" bestFit="1" customWidth="1"/>
    <col min="3101" max="3101" width="11.140625" customWidth="1"/>
    <col min="3102" max="3102" width="17.5703125" bestFit="1" customWidth="1"/>
    <col min="3103" max="3103" width="8.7109375" bestFit="1" customWidth="1"/>
    <col min="3104" max="3104" width="11.140625" bestFit="1" customWidth="1"/>
    <col min="3105" max="3105" width="15.140625" bestFit="1" customWidth="1"/>
    <col min="3106" max="3107" width="18.28515625" bestFit="1" customWidth="1"/>
    <col min="3108" max="3108" width="9" bestFit="1" customWidth="1"/>
    <col min="3109" max="3109" width="15.5703125" customWidth="1"/>
    <col min="3110" max="3110" width="16" customWidth="1"/>
    <col min="3111" max="3111" width="11.85546875" bestFit="1" customWidth="1"/>
    <col min="3329" max="3329" width="7.85546875" customWidth="1"/>
    <col min="3330" max="3330" width="33.140625" customWidth="1"/>
    <col min="3331" max="3331" width="4.42578125" bestFit="1" customWidth="1"/>
    <col min="3332" max="3332" width="3.5703125" bestFit="1" customWidth="1"/>
    <col min="3333" max="3333" width="7.140625" bestFit="1" customWidth="1"/>
    <col min="3334" max="3334" width="14" bestFit="1" customWidth="1"/>
    <col min="3335" max="3335" width="7.7109375" bestFit="1" customWidth="1"/>
    <col min="3336" max="3336" width="15.5703125" bestFit="1" customWidth="1"/>
    <col min="3337" max="3337" width="9.28515625" customWidth="1"/>
    <col min="3338" max="3338" width="17.28515625" bestFit="1" customWidth="1"/>
    <col min="3339" max="3340" width="16.7109375" customWidth="1"/>
    <col min="3341" max="3341" width="13.28515625" customWidth="1"/>
    <col min="3342" max="3342" width="8.7109375" bestFit="1" customWidth="1"/>
    <col min="3343" max="3343" width="14.42578125" bestFit="1" customWidth="1"/>
    <col min="3344" max="3344" width="16.5703125" bestFit="1" customWidth="1"/>
    <col min="3345" max="3345" width="14.42578125" bestFit="1" customWidth="1"/>
    <col min="3346" max="3346" width="10.5703125" bestFit="1" customWidth="1"/>
    <col min="3347" max="3347" width="7.85546875" bestFit="1" customWidth="1"/>
    <col min="3348" max="3348" width="15.42578125" bestFit="1" customWidth="1"/>
    <col min="3349" max="3349" width="16.7109375" customWidth="1"/>
    <col min="3350" max="3350" width="15.42578125" bestFit="1" customWidth="1"/>
    <col min="3351" max="3351" width="11.85546875" bestFit="1" customWidth="1"/>
    <col min="3352" max="3352" width="7.85546875" bestFit="1" customWidth="1"/>
    <col min="3353" max="3353" width="15.140625" customWidth="1"/>
    <col min="3354" max="3354" width="16.5703125" bestFit="1" customWidth="1"/>
    <col min="3355" max="3355" width="15.28515625" customWidth="1"/>
    <col min="3356" max="3356" width="9" bestFit="1" customWidth="1"/>
    <col min="3357" max="3357" width="11.140625" customWidth="1"/>
    <col min="3358" max="3358" width="17.5703125" bestFit="1" customWidth="1"/>
    <col min="3359" max="3359" width="8.7109375" bestFit="1" customWidth="1"/>
    <col min="3360" max="3360" width="11.140625" bestFit="1" customWidth="1"/>
    <col min="3361" max="3361" width="15.140625" bestFit="1" customWidth="1"/>
    <col min="3362" max="3363" width="18.28515625" bestFit="1" customWidth="1"/>
    <col min="3364" max="3364" width="9" bestFit="1" customWidth="1"/>
    <col min="3365" max="3365" width="15.5703125" customWidth="1"/>
    <col min="3366" max="3366" width="16" customWidth="1"/>
    <col min="3367" max="3367" width="11.85546875" bestFit="1" customWidth="1"/>
    <col min="3585" max="3585" width="7.85546875" customWidth="1"/>
    <col min="3586" max="3586" width="33.140625" customWidth="1"/>
    <col min="3587" max="3587" width="4.42578125" bestFit="1" customWidth="1"/>
    <col min="3588" max="3588" width="3.5703125" bestFit="1" customWidth="1"/>
    <col min="3589" max="3589" width="7.140625" bestFit="1" customWidth="1"/>
    <col min="3590" max="3590" width="14" bestFit="1" customWidth="1"/>
    <col min="3591" max="3591" width="7.7109375" bestFit="1" customWidth="1"/>
    <col min="3592" max="3592" width="15.5703125" bestFit="1" customWidth="1"/>
    <col min="3593" max="3593" width="9.28515625" customWidth="1"/>
    <col min="3594" max="3594" width="17.28515625" bestFit="1" customWidth="1"/>
    <col min="3595" max="3596" width="16.7109375" customWidth="1"/>
    <col min="3597" max="3597" width="13.28515625" customWidth="1"/>
    <col min="3598" max="3598" width="8.7109375" bestFit="1" customWidth="1"/>
    <col min="3599" max="3599" width="14.42578125" bestFit="1" customWidth="1"/>
    <col min="3600" max="3600" width="16.5703125" bestFit="1" customWidth="1"/>
    <col min="3601" max="3601" width="14.42578125" bestFit="1" customWidth="1"/>
    <col min="3602" max="3602" width="10.5703125" bestFit="1" customWidth="1"/>
    <col min="3603" max="3603" width="7.85546875" bestFit="1" customWidth="1"/>
    <col min="3604" max="3604" width="15.42578125" bestFit="1" customWidth="1"/>
    <col min="3605" max="3605" width="16.7109375" customWidth="1"/>
    <col min="3606" max="3606" width="15.42578125" bestFit="1" customWidth="1"/>
    <col min="3607" max="3607" width="11.85546875" bestFit="1" customWidth="1"/>
    <col min="3608" max="3608" width="7.85546875" bestFit="1" customWidth="1"/>
    <col min="3609" max="3609" width="15.140625" customWidth="1"/>
    <col min="3610" max="3610" width="16.5703125" bestFit="1" customWidth="1"/>
    <col min="3611" max="3611" width="15.28515625" customWidth="1"/>
    <col min="3612" max="3612" width="9" bestFit="1" customWidth="1"/>
    <col min="3613" max="3613" width="11.140625" customWidth="1"/>
    <col min="3614" max="3614" width="17.5703125" bestFit="1" customWidth="1"/>
    <col min="3615" max="3615" width="8.7109375" bestFit="1" customWidth="1"/>
    <col min="3616" max="3616" width="11.140625" bestFit="1" customWidth="1"/>
    <col min="3617" max="3617" width="15.140625" bestFit="1" customWidth="1"/>
    <col min="3618" max="3619" width="18.28515625" bestFit="1" customWidth="1"/>
    <col min="3620" max="3620" width="9" bestFit="1" customWidth="1"/>
    <col min="3621" max="3621" width="15.5703125" customWidth="1"/>
    <col min="3622" max="3622" width="16" customWidth="1"/>
    <col min="3623" max="3623" width="11.85546875" bestFit="1" customWidth="1"/>
    <col min="3841" max="3841" width="7.85546875" customWidth="1"/>
    <col min="3842" max="3842" width="33.140625" customWidth="1"/>
    <col min="3843" max="3843" width="4.42578125" bestFit="1" customWidth="1"/>
    <col min="3844" max="3844" width="3.5703125" bestFit="1" customWidth="1"/>
    <col min="3845" max="3845" width="7.140625" bestFit="1" customWidth="1"/>
    <col min="3846" max="3846" width="14" bestFit="1" customWidth="1"/>
    <col min="3847" max="3847" width="7.7109375" bestFit="1" customWidth="1"/>
    <col min="3848" max="3848" width="15.5703125" bestFit="1" customWidth="1"/>
    <col min="3849" max="3849" width="9.28515625" customWidth="1"/>
    <col min="3850" max="3850" width="17.28515625" bestFit="1" customWidth="1"/>
    <col min="3851" max="3852" width="16.7109375" customWidth="1"/>
    <col min="3853" max="3853" width="13.28515625" customWidth="1"/>
    <col min="3854" max="3854" width="8.7109375" bestFit="1" customWidth="1"/>
    <col min="3855" max="3855" width="14.42578125" bestFit="1" customWidth="1"/>
    <col min="3856" max="3856" width="16.5703125" bestFit="1" customWidth="1"/>
    <col min="3857" max="3857" width="14.42578125" bestFit="1" customWidth="1"/>
    <col min="3858" max="3858" width="10.5703125" bestFit="1" customWidth="1"/>
    <col min="3859" max="3859" width="7.85546875" bestFit="1" customWidth="1"/>
    <col min="3860" max="3860" width="15.42578125" bestFit="1" customWidth="1"/>
    <col min="3861" max="3861" width="16.7109375" customWidth="1"/>
    <col min="3862" max="3862" width="15.42578125" bestFit="1" customWidth="1"/>
    <col min="3863" max="3863" width="11.85546875" bestFit="1" customWidth="1"/>
    <col min="3864" max="3864" width="7.85546875" bestFit="1" customWidth="1"/>
    <col min="3865" max="3865" width="15.140625" customWidth="1"/>
    <col min="3866" max="3866" width="16.5703125" bestFit="1" customWidth="1"/>
    <col min="3867" max="3867" width="15.28515625" customWidth="1"/>
    <col min="3868" max="3868" width="9" bestFit="1" customWidth="1"/>
    <col min="3869" max="3869" width="11.140625" customWidth="1"/>
    <col min="3870" max="3870" width="17.5703125" bestFit="1" customWidth="1"/>
    <col min="3871" max="3871" width="8.7109375" bestFit="1" customWidth="1"/>
    <col min="3872" max="3872" width="11.140625" bestFit="1" customWidth="1"/>
    <col min="3873" max="3873" width="15.140625" bestFit="1" customWidth="1"/>
    <col min="3874" max="3875" width="18.28515625" bestFit="1" customWidth="1"/>
    <col min="3876" max="3876" width="9" bestFit="1" customWidth="1"/>
    <col min="3877" max="3877" width="15.5703125" customWidth="1"/>
    <col min="3878" max="3878" width="16" customWidth="1"/>
    <col min="3879" max="3879" width="11.85546875" bestFit="1" customWidth="1"/>
    <col min="4097" max="4097" width="7.85546875" customWidth="1"/>
    <col min="4098" max="4098" width="33.140625" customWidth="1"/>
    <col min="4099" max="4099" width="4.42578125" bestFit="1" customWidth="1"/>
    <col min="4100" max="4100" width="3.5703125" bestFit="1" customWidth="1"/>
    <col min="4101" max="4101" width="7.140625" bestFit="1" customWidth="1"/>
    <col min="4102" max="4102" width="14" bestFit="1" customWidth="1"/>
    <col min="4103" max="4103" width="7.7109375" bestFit="1" customWidth="1"/>
    <col min="4104" max="4104" width="15.5703125" bestFit="1" customWidth="1"/>
    <col min="4105" max="4105" width="9.28515625" customWidth="1"/>
    <col min="4106" max="4106" width="17.28515625" bestFit="1" customWidth="1"/>
    <col min="4107" max="4108" width="16.7109375" customWidth="1"/>
    <col min="4109" max="4109" width="13.28515625" customWidth="1"/>
    <col min="4110" max="4110" width="8.7109375" bestFit="1" customWidth="1"/>
    <col min="4111" max="4111" width="14.42578125" bestFit="1" customWidth="1"/>
    <col min="4112" max="4112" width="16.5703125" bestFit="1" customWidth="1"/>
    <col min="4113" max="4113" width="14.42578125" bestFit="1" customWidth="1"/>
    <col min="4114" max="4114" width="10.5703125" bestFit="1" customWidth="1"/>
    <col min="4115" max="4115" width="7.85546875" bestFit="1" customWidth="1"/>
    <col min="4116" max="4116" width="15.42578125" bestFit="1" customWidth="1"/>
    <col min="4117" max="4117" width="16.7109375" customWidth="1"/>
    <col min="4118" max="4118" width="15.42578125" bestFit="1" customWidth="1"/>
    <col min="4119" max="4119" width="11.85546875" bestFit="1" customWidth="1"/>
    <col min="4120" max="4120" width="7.85546875" bestFit="1" customWidth="1"/>
    <col min="4121" max="4121" width="15.140625" customWidth="1"/>
    <col min="4122" max="4122" width="16.5703125" bestFit="1" customWidth="1"/>
    <col min="4123" max="4123" width="15.28515625" customWidth="1"/>
    <col min="4124" max="4124" width="9" bestFit="1" customWidth="1"/>
    <col min="4125" max="4125" width="11.140625" customWidth="1"/>
    <col min="4126" max="4126" width="17.5703125" bestFit="1" customWidth="1"/>
    <col min="4127" max="4127" width="8.7109375" bestFit="1" customWidth="1"/>
    <col min="4128" max="4128" width="11.140625" bestFit="1" customWidth="1"/>
    <col min="4129" max="4129" width="15.140625" bestFit="1" customWidth="1"/>
    <col min="4130" max="4131" width="18.28515625" bestFit="1" customWidth="1"/>
    <col min="4132" max="4132" width="9" bestFit="1" customWidth="1"/>
    <col min="4133" max="4133" width="15.5703125" customWidth="1"/>
    <col min="4134" max="4134" width="16" customWidth="1"/>
    <col min="4135" max="4135" width="11.85546875" bestFit="1" customWidth="1"/>
    <col min="4353" max="4353" width="7.85546875" customWidth="1"/>
    <col min="4354" max="4354" width="33.140625" customWidth="1"/>
    <col min="4355" max="4355" width="4.42578125" bestFit="1" customWidth="1"/>
    <col min="4356" max="4356" width="3.5703125" bestFit="1" customWidth="1"/>
    <col min="4357" max="4357" width="7.140625" bestFit="1" customWidth="1"/>
    <col min="4358" max="4358" width="14" bestFit="1" customWidth="1"/>
    <col min="4359" max="4359" width="7.7109375" bestFit="1" customWidth="1"/>
    <col min="4360" max="4360" width="15.5703125" bestFit="1" customWidth="1"/>
    <col min="4361" max="4361" width="9.28515625" customWidth="1"/>
    <col min="4362" max="4362" width="17.28515625" bestFit="1" customWidth="1"/>
    <col min="4363" max="4364" width="16.7109375" customWidth="1"/>
    <col min="4365" max="4365" width="13.28515625" customWidth="1"/>
    <col min="4366" max="4366" width="8.7109375" bestFit="1" customWidth="1"/>
    <col min="4367" max="4367" width="14.42578125" bestFit="1" customWidth="1"/>
    <col min="4368" max="4368" width="16.5703125" bestFit="1" customWidth="1"/>
    <col min="4369" max="4369" width="14.42578125" bestFit="1" customWidth="1"/>
    <col min="4370" max="4370" width="10.5703125" bestFit="1" customWidth="1"/>
    <col min="4371" max="4371" width="7.85546875" bestFit="1" customWidth="1"/>
    <col min="4372" max="4372" width="15.42578125" bestFit="1" customWidth="1"/>
    <col min="4373" max="4373" width="16.7109375" customWidth="1"/>
    <col min="4374" max="4374" width="15.42578125" bestFit="1" customWidth="1"/>
    <col min="4375" max="4375" width="11.85546875" bestFit="1" customWidth="1"/>
    <col min="4376" max="4376" width="7.85546875" bestFit="1" customWidth="1"/>
    <col min="4377" max="4377" width="15.140625" customWidth="1"/>
    <col min="4378" max="4378" width="16.5703125" bestFit="1" customWidth="1"/>
    <col min="4379" max="4379" width="15.28515625" customWidth="1"/>
    <col min="4380" max="4380" width="9" bestFit="1" customWidth="1"/>
    <col min="4381" max="4381" width="11.140625" customWidth="1"/>
    <col min="4382" max="4382" width="17.5703125" bestFit="1" customWidth="1"/>
    <col min="4383" max="4383" width="8.7109375" bestFit="1" customWidth="1"/>
    <col min="4384" max="4384" width="11.140625" bestFit="1" customWidth="1"/>
    <col min="4385" max="4385" width="15.140625" bestFit="1" customWidth="1"/>
    <col min="4386" max="4387" width="18.28515625" bestFit="1" customWidth="1"/>
    <col min="4388" max="4388" width="9" bestFit="1" customWidth="1"/>
    <col min="4389" max="4389" width="15.5703125" customWidth="1"/>
    <col min="4390" max="4390" width="16" customWidth="1"/>
    <col min="4391" max="4391" width="11.85546875" bestFit="1" customWidth="1"/>
    <col min="4609" max="4609" width="7.85546875" customWidth="1"/>
    <col min="4610" max="4610" width="33.140625" customWidth="1"/>
    <col min="4611" max="4611" width="4.42578125" bestFit="1" customWidth="1"/>
    <col min="4612" max="4612" width="3.5703125" bestFit="1" customWidth="1"/>
    <col min="4613" max="4613" width="7.140625" bestFit="1" customWidth="1"/>
    <col min="4614" max="4614" width="14" bestFit="1" customWidth="1"/>
    <col min="4615" max="4615" width="7.7109375" bestFit="1" customWidth="1"/>
    <col min="4616" max="4616" width="15.5703125" bestFit="1" customWidth="1"/>
    <col min="4617" max="4617" width="9.28515625" customWidth="1"/>
    <col min="4618" max="4618" width="17.28515625" bestFit="1" customWidth="1"/>
    <col min="4619" max="4620" width="16.7109375" customWidth="1"/>
    <col min="4621" max="4621" width="13.28515625" customWidth="1"/>
    <col min="4622" max="4622" width="8.7109375" bestFit="1" customWidth="1"/>
    <col min="4623" max="4623" width="14.42578125" bestFit="1" customWidth="1"/>
    <col min="4624" max="4624" width="16.5703125" bestFit="1" customWidth="1"/>
    <col min="4625" max="4625" width="14.42578125" bestFit="1" customWidth="1"/>
    <col min="4626" max="4626" width="10.5703125" bestFit="1" customWidth="1"/>
    <col min="4627" max="4627" width="7.85546875" bestFit="1" customWidth="1"/>
    <col min="4628" max="4628" width="15.42578125" bestFit="1" customWidth="1"/>
    <col min="4629" max="4629" width="16.7109375" customWidth="1"/>
    <col min="4630" max="4630" width="15.42578125" bestFit="1" customWidth="1"/>
    <col min="4631" max="4631" width="11.85546875" bestFit="1" customWidth="1"/>
    <col min="4632" max="4632" width="7.85546875" bestFit="1" customWidth="1"/>
    <col min="4633" max="4633" width="15.140625" customWidth="1"/>
    <col min="4634" max="4634" width="16.5703125" bestFit="1" customWidth="1"/>
    <col min="4635" max="4635" width="15.28515625" customWidth="1"/>
    <col min="4636" max="4636" width="9" bestFit="1" customWidth="1"/>
    <col min="4637" max="4637" width="11.140625" customWidth="1"/>
    <col min="4638" max="4638" width="17.5703125" bestFit="1" customWidth="1"/>
    <col min="4639" max="4639" width="8.7109375" bestFit="1" customWidth="1"/>
    <col min="4640" max="4640" width="11.140625" bestFit="1" customWidth="1"/>
    <col min="4641" max="4641" width="15.140625" bestFit="1" customWidth="1"/>
    <col min="4642" max="4643" width="18.28515625" bestFit="1" customWidth="1"/>
    <col min="4644" max="4644" width="9" bestFit="1" customWidth="1"/>
    <col min="4645" max="4645" width="15.5703125" customWidth="1"/>
    <col min="4646" max="4646" width="16" customWidth="1"/>
    <col min="4647" max="4647" width="11.85546875" bestFit="1" customWidth="1"/>
    <col min="4865" max="4865" width="7.85546875" customWidth="1"/>
    <col min="4866" max="4866" width="33.140625" customWidth="1"/>
    <col min="4867" max="4867" width="4.42578125" bestFit="1" customWidth="1"/>
    <col min="4868" max="4868" width="3.5703125" bestFit="1" customWidth="1"/>
    <col min="4869" max="4869" width="7.140625" bestFit="1" customWidth="1"/>
    <col min="4870" max="4870" width="14" bestFit="1" customWidth="1"/>
    <col min="4871" max="4871" width="7.7109375" bestFit="1" customWidth="1"/>
    <col min="4872" max="4872" width="15.5703125" bestFit="1" customWidth="1"/>
    <col min="4873" max="4873" width="9.28515625" customWidth="1"/>
    <col min="4874" max="4874" width="17.28515625" bestFit="1" customWidth="1"/>
    <col min="4875" max="4876" width="16.7109375" customWidth="1"/>
    <col min="4877" max="4877" width="13.28515625" customWidth="1"/>
    <col min="4878" max="4878" width="8.7109375" bestFit="1" customWidth="1"/>
    <col min="4879" max="4879" width="14.42578125" bestFit="1" customWidth="1"/>
    <col min="4880" max="4880" width="16.5703125" bestFit="1" customWidth="1"/>
    <col min="4881" max="4881" width="14.42578125" bestFit="1" customWidth="1"/>
    <col min="4882" max="4882" width="10.5703125" bestFit="1" customWidth="1"/>
    <col min="4883" max="4883" width="7.85546875" bestFit="1" customWidth="1"/>
    <col min="4884" max="4884" width="15.42578125" bestFit="1" customWidth="1"/>
    <col min="4885" max="4885" width="16.7109375" customWidth="1"/>
    <col min="4886" max="4886" width="15.42578125" bestFit="1" customWidth="1"/>
    <col min="4887" max="4887" width="11.85546875" bestFit="1" customWidth="1"/>
    <col min="4888" max="4888" width="7.85546875" bestFit="1" customWidth="1"/>
    <col min="4889" max="4889" width="15.140625" customWidth="1"/>
    <col min="4890" max="4890" width="16.5703125" bestFit="1" customWidth="1"/>
    <col min="4891" max="4891" width="15.28515625" customWidth="1"/>
    <col min="4892" max="4892" width="9" bestFit="1" customWidth="1"/>
    <col min="4893" max="4893" width="11.140625" customWidth="1"/>
    <col min="4894" max="4894" width="17.5703125" bestFit="1" customWidth="1"/>
    <col min="4895" max="4895" width="8.7109375" bestFit="1" customWidth="1"/>
    <col min="4896" max="4896" width="11.140625" bestFit="1" customWidth="1"/>
    <col min="4897" max="4897" width="15.140625" bestFit="1" customWidth="1"/>
    <col min="4898" max="4899" width="18.28515625" bestFit="1" customWidth="1"/>
    <col min="4900" max="4900" width="9" bestFit="1" customWidth="1"/>
    <col min="4901" max="4901" width="15.5703125" customWidth="1"/>
    <col min="4902" max="4902" width="16" customWidth="1"/>
    <col min="4903" max="4903" width="11.85546875" bestFit="1" customWidth="1"/>
    <col min="5121" max="5121" width="7.85546875" customWidth="1"/>
    <col min="5122" max="5122" width="33.140625" customWidth="1"/>
    <col min="5123" max="5123" width="4.42578125" bestFit="1" customWidth="1"/>
    <col min="5124" max="5124" width="3.5703125" bestFit="1" customWidth="1"/>
    <col min="5125" max="5125" width="7.140625" bestFit="1" customWidth="1"/>
    <col min="5126" max="5126" width="14" bestFit="1" customWidth="1"/>
    <col min="5127" max="5127" width="7.7109375" bestFit="1" customWidth="1"/>
    <col min="5128" max="5128" width="15.5703125" bestFit="1" customWidth="1"/>
    <col min="5129" max="5129" width="9.28515625" customWidth="1"/>
    <col min="5130" max="5130" width="17.28515625" bestFit="1" customWidth="1"/>
    <col min="5131" max="5132" width="16.7109375" customWidth="1"/>
    <col min="5133" max="5133" width="13.28515625" customWidth="1"/>
    <col min="5134" max="5134" width="8.7109375" bestFit="1" customWidth="1"/>
    <col min="5135" max="5135" width="14.42578125" bestFit="1" customWidth="1"/>
    <col min="5136" max="5136" width="16.5703125" bestFit="1" customWidth="1"/>
    <col min="5137" max="5137" width="14.42578125" bestFit="1" customWidth="1"/>
    <col min="5138" max="5138" width="10.5703125" bestFit="1" customWidth="1"/>
    <col min="5139" max="5139" width="7.85546875" bestFit="1" customWidth="1"/>
    <col min="5140" max="5140" width="15.42578125" bestFit="1" customWidth="1"/>
    <col min="5141" max="5141" width="16.7109375" customWidth="1"/>
    <col min="5142" max="5142" width="15.42578125" bestFit="1" customWidth="1"/>
    <col min="5143" max="5143" width="11.85546875" bestFit="1" customWidth="1"/>
    <col min="5144" max="5144" width="7.85546875" bestFit="1" customWidth="1"/>
    <col min="5145" max="5145" width="15.140625" customWidth="1"/>
    <col min="5146" max="5146" width="16.5703125" bestFit="1" customWidth="1"/>
    <col min="5147" max="5147" width="15.28515625" customWidth="1"/>
    <col min="5148" max="5148" width="9" bestFit="1" customWidth="1"/>
    <col min="5149" max="5149" width="11.140625" customWidth="1"/>
    <col min="5150" max="5150" width="17.5703125" bestFit="1" customWidth="1"/>
    <col min="5151" max="5151" width="8.7109375" bestFit="1" customWidth="1"/>
    <col min="5152" max="5152" width="11.140625" bestFit="1" customWidth="1"/>
    <col min="5153" max="5153" width="15.140625" bestFit="1" customWidth="1"/>
    <col min="5154" max="5155" width="18.28515625" bestFit="1" customWidth="1"/>
    <col min="5156" max="5156" width="9" bestFit="1" customWidth="1"/>
    <col min="5157" max="5157" width="15.5703125" customWidth="1"/>
    <col min="5158" max="5158" width="16" customWidth="1"/>
    <col min="5159" max="5159" width="11.85546875" bestFit="1" customWidth="1"/>
    <col min="5377" max="5377" width="7.85546875" customWidth="1"/>
    <col min="5378" max="5378" width="33.140625" customWidth="1"/>
    <col min="5379" max="5379" width="4.42578125" bestFit="1" customWidth="1"/>
    <col min="5380" max="5380" width="3.5703125" bestFit="1" customWidth="1"/>
    <col min="5381" max="5381" width="7.140625" bestFit="1" customWidth="1"/>
    <col min="5382" max="5382" width="14" bestFit="1" customWidth="1"/>
    <col min="5383" max="5383" width="7.7109375" bestFit="1" customWidth="1"/>
    <col min="5384" max="5384" width="15.5703125" bestFit="1" customWidth="1"/>
    <col min="5385" max="5385" width="9.28515625" customWidth="1"/>
    <col min="5386" max="5386" width="17.28515625" bestFit="1" customWidth="1"/>
    <col min="5387" max="5388" width="16.7109375" customWidth="1"/>
    <col min="5389" max="5389" width="13.28515625" customWidth="1"/>
    <col min="5390" max="5390" width="8.7109375" bestFit="1" customWidth="1"/>
    <col min="5391" max="5391" width="14.42578125" bestFit="1" customWidth="1"/>
    <col min="5392" max="5392" width="16.5703125" bestFit="1" customWidth="1"/>
    <col min="5393" max="5393" width="14.42578125" bestFit="1" customWidth="1"/>
    <col min="5394" max="5394" width="10.5703125" bestFit="1" customWidth="1"/>
    <col min="5395" max="5395" width="7.85546875" bestFit="1" customWidth="1"/>
    <col min="5396" max="5396" width="15.42578125" bestFit="1" customWidth="1"/>
    <col min="5397" max="5397" width="16.7109375" customWidth="1"/>
    <col min="5398" max="5398" width="15.42578125" bestFit="1" customWidth="1"/>
    <col min="5399" max="5399" width="11.85546875" bestFit="1" customWidth="1"/>
    <col min="5400" max="5400" width="7.85546875" bestFit="1" customWidth="1"/>
    <col min="5401" max="5401" width="15.140625" customWidth="1"/>
    <col min="5402" max="5402" width="16.5703125" bestFit="1" customWidth="1"/>
    <col min="5403" max="5403" width="15.28515625" customWidth="1"/>
    <col min="5404" max="5404" width="9" bestFit="1" customWidth="1"/>
    <col min="5405" max="5405" width="11.140625" customWidth="1"/>
    <col min="5406" max="5406" width="17.5703125" bestFit="1" customWidth="1"/>
    <col min="5407" max="5407" width="8.7109375" bestFit="1" customWidth="1"/>
    <col min="5408" max="5408" width="11.140625" bestFit="1" customWidth="1"/>
    <col min="5409" max="5409" width="15.140625" bestFit="1" customWidth="1"/>
    <col min="5410" max="5411" width="18.28515625" bestFit="1" customWidth="1"/>
    <col min="5412" max="5412" width="9" bestFit="1" customWidth="1"/>
    <col min="5413" max="5413" width="15.5703125" customWidth="1"/>
    <col min="5414" max="5414" width="16" customWidth="1"/>
    <col min="5415" max="5415" width="11.85546875" bestFit="1" customWidth="1"/>
    <col min="5633" max="5633" width="7.85546875" customWidth="1"/>
    <col min="5634" max="5634" width="33.140625" customWidth="1"/>
    <col min="5635" max="5635" width="4.42578125" bestFit="1" customWidth="1"/>
    <col min="5636" max="5636" width="3.5703125" bestFit="1" customWidth="1"/>
    <col min="5637" max="5637" width="7.140625" bestFit="1" customWidth="1"/>
    <col min="5638" max="5638" width="14" bestFit="1" customWidth="1"/>
    <col min="5639" max="5639" width="7.7109375" bestFit="1" customWidth="1"/>
    <col min="5640" max="5640" width="15.5703125" bestFit="1" customWidth="1"/>
    <col min="5641" max="5641" width="9.28515625" customWidth="1"/>
    <col min="5642" max="5642" width="17.28515625" bestFit="1" customWidth="1"/>
    <col min="5643" max="5644" width="16.7109375" customWidth="1"/>
    <col min="5645" max="5645" width="13.28515625" customWidth="1"/>
    <col min="5646" max="5646" width="8.7109375" bestFit="1" customWidth="1"/>
    <col min="5647" max="5647" width="14.42578125" bestFit="1" customWidth="1"/>
    <col min="5648" max="5648" width="16.5703125" bestFit="1" customWidth="1"/>
    <col min="5649" max="5649" width="14.42578125" bestFit="1" customWidth="1"/>
    <col min="5650" max="5650" width="10.5703125" bestFit="1" customWidth="1"/>
    <col min="5651" max="5651" width="7.85546875" bestFit="1" customWidth="1"/>
    <col min="5652" max="5652" width="15.42578125" bestFit="1" customWidth="1"/>
    <col min="5653" max="5653" width="16.7109375" customWidth="1"/>
    <col min="5654" max="5654" width="15.42578125" bestFit="1" customWidth="1"/>
    <col min="5655" max="5655" width="11.85546875" bestFit="1" customWidth="1"/>
    <col min="5656" max="5656" width="7.85546875" bestFit="1" customWidth="1"/>
    <col min="5657" max="5657" width="15.140625" customWidth="1"/>
    <col min="5658" max="5658" width="16.5703125" bestFit="1" customWidth="1"/>
    <col min="5659" max="5659" width="15.28515625" customWidth="1"/>
    <col min="5660" max="5660" width="9" bestFit="1" customWidth="1"/>
    <col min="5661" max="5661" width="11.140625" customWidth="1"/>
    <col min="5662" max="5662" width="17.5703125" bestFit="1" customWidth="1"/>
    <col min="5663" max="5663" width="8.7109375" bestFit="1" customWidth="1"/>
    <col min="5664" max="5664" width="11.140625" bestFit="1" customWidth="1"/>
    <col min="5665" max="5665" width="15.140625" bestFit="1" customWidth="1"/>
    <col min="5666" max="5667" width="18.28515625" bestFit="1" customWidth="1"/>
    <col min="5668" max="5668" width="9" bestFit="1" customWidth="1"/>
    <col min="5669" max="5669" width="15.5703125" customWidth="1"/>
    <col min="5670" max="5670" width="16" customWidth="1"/>
    <col min="5671" max="5671" width="11.85546875" bestFit="1" customWidth="1"/>
    <col min="5889" max="5889" width="7.85546875" customWidth="1"/>
    <col min="5890" max="5890" width="33.140625" customWidth="1"/>
    <col min="5891" max="5891" width="4.42578125" bestFit="1" customWidth="1"/>
    <col min="5892" max="5892" width="3.5703125" bestFit="1" customWidth="1"/>
    <col min="5893" max="5893" width="7.140625" bestFit="1" customWidth="1"/>
    <col min="5894" max="5894" width="14" bestFit="1" customWidth="1"/>
    <col min="5895" max="5895" width="7.7109375" bestFit="1" customWidth="1"/>
    <col min="5896" max="5896" width="15.5703125" bestFit="1" customWidth="1"/>
    <col min="5897" max="5897" width="9.28515625" customWidth="1"/>
    <col min="5898" max="5898" width="17.28515625" bestFit="1" customWidth="1"/>
    <col min="5899" max="5900" width="16.7109375" customWidth="1"/>
    <col min="5901" max="5901" width="13.28515625" customWidth="1"/>
    <col min="5902" max="5902" width="8.7109375" bestFit="1" customWidth="1"/>
    <col min="5903" max="5903" width="14.42578125" bestFit="1" customWidth="1"/>
    <col min="5904" max="5904" width="16.5703125" bestFit="1" customWidth="1"/>
    <col min="5905" max="5905" width="14.42578125" bestFit="1" customWidth="1"/>
    <col min="5906" max="5906" width="10.5703125" bestFit="1" customWidth="1"/>
    <col min="5907" max="5907" width="7.85546875" bestFit="1" customWidth="1"/>
    <col min="5908" max="5908" width="15.42578125" bestFit="1" customWidth="1"/>
    <col min="5909" max="5909" width="16.7109375" customWidth="1"/>
    <col min="5910" max="5910" width="15.42578125" bestFit="1" customWidth="1"/>
    <col min="5911" max="5911" width="11.85546875" bestFit="1" customWidth="1"/>
    <col min="5912" max="5912" width="7.85546875" bestFit="1" customWidth="1"/>
    <col min="5913" max="5913" width="15.140625" customWidth="1"/>
    <col min="5914" max="5914" width="16.5703125" bestFit="1" customWidth="1"/>
    <col min="5915" max="5915" width="15.28515625" customWidth="1"/>
    <col min="5916" max="5916" width="9" bestFit="1" customWidth="1"/>
    <col min="5917" max="5917" width="11.140625" customWidth="1"/>
    <col min="5918" max="5918" width="17.5703125" bestFit="1" customWidth="1"/>
    <col min="5919" max="5919" width="8.7109375" bestFit="1" customWidth="1"/>
    <col min="5920" max="5920" width="11.140625" bestFit="1" customWidth="1"/>
    <col min="5921" max="5921" width="15.140625" bestFit="1" customWidth="1"/>
    <col min="5922" max="5923" width="18.28515625" bestFit="1" customWidth="1"/>
    <col min="5924" max="5924" width="9" bestFit="1" customWidth="1"/>
    <col min="5925" max="5925" width="15.5703125" customWidth="1"/>
    <col min="5926" max="5926" width="16" customWidth="1"/>
    <col min="5927" max="5927" width="11.85546875" bestFit="1" customWidth="1"/>
    <col min="6145" max="6145" width="7.85546875" customWidth="1"/>
    <col min="6146" max="6146" width="33.140625" customWidth="1"/>
    <col min="6147" max="6147" width="4.42578125" bestFit="1" customWidth="1"/>
    <col min="6148" max="6148" width="3.5703125" bestFit="1" customWidth="1"/>
    <col min="6149" max="6149" width="7.140625" bestFit="1" customWidth="1"/>
    <col min="6150" max="6150" width="14" bestFit="1" customWidth="1"/>
    <col min="6151" max="6151" width="7.7109375" bestFit="1" customWidth="1"/>
    <col min="6152" max="6152" width="15.5703125" bestFit="1" customWidth="1"/>
    <col min="6153" max="6153" width="9.28515625" customWidth="1"/>
    <col min="6154" max="6154" width="17.28515625" bestFit="1" customWidth="1"/>
    <col min="6155" max="6156" width="16.7109375" customWidth="1"/>
    <col min="6157" max="6157" width="13.28515625" customWidth="1"/>
    <col min="6158" max="6158" width="8.7109375" bestFit="1" customWidth="1"/>
    <col min="6159" max="6159" width="14.42578125" bestFit="1" customWidth="1"/>
    <col min="6160" max="6160" width="16.5703125" bestFit="1" customWidth="1"/>
    <col min="6161" max="6161" width="14.42578125" bestFit="1" customWidth="1"/>
    <col min="6162" max="6162" width="10.5703125" bestFit="1" customWidth="1"/>
    <col min="6163" max="6163" width="7.85546875" bestFit="1" customWidth="1"/>
    <col min="6164" max="6164" width="15.42578125" bestFit="1" customWidth="1"/>
    <col min="6165" max="6165" width="16.7109375" customWidth="1"/>
    <col min="6166" max="6166" width="15.42578125" bestFit="1" customWidth="1"/>
    <col min="6167" max="6167" width="11.85546875" bestFit="1" customWidth="1"/>
    <col min="6168" max="6168" width="7.85546875" bestFit="1" customWidth="1"/>
    <col min="6169" max="6169" width="15.140625" customWidth="1"/>
    <col min="6170" max="6170" width="16.5703125" bestFit="1" customWidth="1"/>
    <col min="6171" max="6171" width="15.28515625" customWidth="1"/>
    <col min="6172" max="6172" width="9" bestFit="1" customWidth="1"/>
    <col min="6173" max="6173" width="11.140625" customWidth="1"/>
    <col min="6174" max="6174" width="17.5703125" bestFit="1" customWidth="1"/>
    <col min="6175" max="6175" width="8.7109375" bestFit="1" customWidth="1"/>
    <col min="6176" max="6176" width="11.140625" bestFit="1" customWidth="1"/>
    <col min="6177" max="6177" width="15.140625" bestFit="1" customWidth="1"/>
    <col min="6178" max="6179" width="18.28515625" bestFit="1" customWidth="1"/>
    <col min="6180" max="6180" width="9" bestFit="1" customWidth="1"/>
    <col min="6181" max="6181" width="15.5703125" customWidth="1"/>
    <col min="6182" max="6182" width="16" customWidth="1"/>
    <col min="6183" max="6183" width="11.85546875" bestFit="1" customWidth="1"/>
    <col min="6401" max="6401" width="7.85546875" customWidth="1"/>
    <col min="6402" max="6402" width="33.140625" customWidth="1"/>
    <col min="6403" max="6403" width="4.42578125" bestFit="1" customWidth="1"/>
    <col min="6404" max="6404" width="3.5703125" bestFit="1" customWidth="1"/>
    <col min="6405" max="6405" width="7.140625" bestFit="1" customWidth="1"/>
    <col min="6406" max="6406" width="14" bestFit="1" customWidth="1"/>
    <col min="6407" max="6407" width="7.7109375" bestFit="1" customWidth="1"/>
    <col min="6408" max="6408" width="15.5703125" bestFit="1" customWidth="1"/>
    <col min="6409" max="6409" width="9.28515625" customWidth="1"/>
    <col min="6410" max="6410" width="17.28515625" bestFit="1" customWidth="1"/>
    <col min="6411" max="6412" width="16.7109375" customWidth="1"/>
    <col min="6413" max="6413" width="13.28515625" customWidth="1"/>
    <col min="6414" max="6414" width="8.7109375" bestFit="1" customWidth="1"/>
    <col min="6415" max="6415" width="14.42578125" bestFit="1" customWidth="1"/>
    <col min="6416" max="6416" width="16.5703125" bestFit="1" customWidth="1"/>
    <col min="6417" max="6417" width="14.42578125" bestFit="1" customWidth="1"/>
    <col min="6418" max="6418" width="10.5703125" bestFit="1" customWidth="1"/>
    <col min="6419" max="6419" width="7.85546875" bestFit="1" customWidth="1"/>
    <col min="6420" max="6420" width="15.42578125" bestFit="1" customWidth="1"/>
    <col min="6421" max="6421" width="16.7109375" customWidth="1"/>
    <col min="6422" max="6422" width="15.42578125" bestFit="1" customWidth="1"/>
    <col min="6423" max="6423" width="11.85546875" bestFit="1" customWidth="1"/>
    <col min="6424" max="6424" width="7.85546875" bestFit="1" customWidth="1"/>
    <col min="6425" max="6425" width="15.140625" customWidth="1"/>
    <col min="6426" max="6426" width="16.5703125" bestFit="1" customWidth="1"/>
    <col min="6427" max="6427" width="15.28515625" customWidth="1"/>
    <col min="6428" max="6428" width="9" bestFit="1" customWidth="1"/>
    <col min="6429" max="6429" width="11.140625" customWidth="1"/>
    <col min="6430" max="6430" width="17.5703125" bestFit="1" customWidth="1"/>
    <col min="6431" max="6431" width="8.7109375" bestFit="1" customWidth="1"/>
    <col min="6432" max="6432" width="11.140625" bestFit="1" customWidth="1"/>
    <col min="6433" max="6433" width="15.140625" bestFit="1" customWidth="1"/>
    <col min="6434" max="6435" width="18.28515625" bestFit="1" customWidth="1"/>
    <col min="6436" max="6436" width="9" bestFit="1" customWidth="1"/>
    <col min="6437" max="6437" width="15.5703125" customWidth="1"/>
    <col min="6438" max="6438" width="16" customWidth="1"/>
    <col min="6439" max="6439" width="11.85546875" bestFit="1" customWidth="1"/>
    <col min="6657" max="6657" width="7.85546875" customWidth="1"/>
    <col min="6658" max="6658" width="33.140625" customWidth="1"/>
    <col min="6659" max="6659" width="4.42578125" bestFit="1" customWidth="1"/>
    <col min="6660" max="6660" width="3.5703125" bestFit="1" customWidth="1"/>
    <col min="6661" max="6661" width="7.140625" bestFit="1" customWidth="1"/>
    <col min="6662" max="6662" width="14" bestFit="1" customWidth="1"/>
    <col min="6663" max="6663" width="7.7109375" bestFit="1" customWidth="1"/>
    <col min="6664" max="6664" width="15.5703125" bestFit="1" customWidth="1"/>
    <col min="6665" max="6665" width="9.28515625" customWidth="1"/>
    <col min="6666" max="6666" width="17.28515625" bestFit="1" customWidth="1"/>
    <col min="6667" max="6668" width="16.7109375" customWidth="1"/>
    <col min="6669" max="6669" width="13.28515625" customWidth="1"/>
    <col min="6670" max="6670" width="8.7109375" bestFit="1" customWidth="1"/>
    <col min="6671" max="6671" width="14.42578125" bestFit="1" customWidth="1"/>
    <col min="6672" max="6672" width="16.5703125" bestFit="1" customWidth="1"/>
    <col min="6673" max="6673" width="14.42578125" bestFit="1" customWidth="1"/>
    <col min="6674" max="6674" width="10.5703125" bestFit="1" customWidth="1"/>
    <col min="6675" max="6675" width="7.85546875" bestFit="1" customWidth="1"/>
    <col min="6676" max="6676" width="15.42578125" bestFit="1" customWidth="1"/>
    <col min="6677" max="6677" width="16.7109375" customWidth="1"/>
    <col min="6678" max="6678" width="15.42578125" bestFit="1" customWidth="1"/>
    <col min="6679" max="6679" width="11.85546875" bestFit="1" customWidth="1"/>
    <col min="6680" max="6680" width="7.85546875" bestFit="1" customWidth="1"/>
    <col min="6681" max="6681" width="15.140625" customWidth="1"/>
    <col min="6682" max="6682" width="16.5703125" bestFit="1" customWidth="1"/>
    <col min="6683" max="6683" width="15.28515625" customWidth="1"/>
    <col min="6684" max="6684" width="9" bestFit="1" customWidth="1"/>
    <col min="6685" max="6685" width="11.140625" customWidth="1"/>
    <col min="6686" max="6686" width="17.5703125" bestFit="1" customWidth="1"/>
    <col min="6687" max="6687" width="8.7109375" bestFit="1" customWidth="1"/>
    <col min="6688" max="6688" width="11.140625" bestFit="1" customWidth="1"/>
    <col min="6689" max="6689" width="15.140625" bestFit="1" customWidth="1"/>
    <col min="6690" max="6691" width="18.28515625" bestFit="1" customWidth="1"/>
    <col min="6692" max="6692" width="9" bestFit="1" customWidth="1"/>
    <col min="6693" max="6693" width="15.5703125" customWidth="1"/>
    <col min="6694" max="6694" width="16" customWidth="1"/>
    <col min="6695" max="6695" width="11.85546875" bestFit="1" customWidth="1"/>
    <col min="6913" max="6913" width="7.85546875" customWidth="1"/>
    <col min="6914" max="6914" width="33.140625" customWidth="1"/>
    <col min="6915" max="6915" width="4.42578125" bestFit="1" customWidth="1"/>
    <col min="6916" max="6916" width="3.5703125" bestFit="1" customWidth="1"/>
    <col min="6917" max="6917" width="7.140625" bestFit="1" customWidth="1"/>
    <col min="6918" max="6918" width="14" bestFit="1" customWidth="1"/>
    <col min="6919" max="6919" width="7.7109375" bestFit="1" customWidth="1"/>
    <col min="6920" max="6920" width="15.5703125" bestFit="1" customWidth="1"/>
    <col min="6921" max="6921" width="9.28515625" customWidth="1"/>
    <col min="6922" max="6922" width="17.28515625" bestFit="1" customWidth="1"/>
    <col min="6923" max="6924" width="16.7109375" customWidth="1"/>
    <col min="6925" max="6925" width="13.28515625" customWidth="1"/>
    <col min="6926" max="6926" width="8.7109375" bestFit="1" customWidth="1"/>
    <col min="6927" max="6927" width="14.42578125" bestFit="1" customWidth="1"/>
    <col min="6928" max="6928" width="16.5703125" bestFit="1" customWidth="1"/>
    <col min="6929" max="6929" width="14.42578125" bestFit="1" customWidth="1"/>
    <col min="6930" max="6930" width="10.5703125" bestFit="1" customWidth="1"/>
    <col min="6931" max="6931" width="7.85546875" bestFit="1" customWidth="1"/>
    <col min="6932" max="6932" width="15.42578125" bestFit="1" customWidth="1"/>
    <col min="6933" max="6933" width="16.7109375" customWidth="1"/>
    <col min="6934" max="6934" width="15.42578125" bestFit="1" customWidth="1"/>
    <col min="6935" max="6935" width="11.85546875" bestFit="1" customWidth="1"/>
    <col min="6936" max="6936" width="7.85546875" bestFit="1" customWidth="1"/>
    <col min="6937" max="6937" width="15.140625" customWidth="1"/>
    <col min="6938" max="6938" width="16.5703125" bestFit="1" customWidth="1"/>
    <col min="6939" max="6939" width="15.28515625" customWidth="1"/>
    <col min="6940" max="6940" width="9" bestFit="1" customWidth="1"/>
    <col min="6941" max="6941" width="11.140625" customWidth="1"/>
    <col min="6942" max="6942" width="17.5703125" bestFit="1" customWidth="1"/>
    <col min="6943" max="6943" width="8.7109375" bestFit="1" customWidth="1"/>
    <col min="6944" max="6944" width="11.140625" bestFit="1" customWidth="1"/>
    <col min="6945" max="6945" width="15.140625" bestFit="1" customWidth="1"/>
    <col min="6946" max="6947" width="18.28515625" bestFit="1" customWidth="1"/>
    <col min="6948" max="6948" width="9" bestFit="1" customWidth="1"/>
    <col min="6949" max="6949" width="15.5703125" customWidth="1"/>
    <col min="6950" max="6950" width="16" customWidth="1"/>
    <col min="6951" max="6951" width="11.85546875" bestFit="1" customWidth="1"/>
    <col min="7169" max="7169" width="7.85546875" customWidth="1"/>
    <col min="7170" max="7170" width="33.140625" customWidth="1"/>
    <col min="7171" max="7171" width="4.42578125" bestFit="1" customWidth="1"/>
    <col min="7172" max="7172" width="3.5703125" bestFit="1" customWidth="1"/>
    <col min="7173" max="7173" width="7.140625" bestFit="1" customWidth="1"/>
    <col min="7174" max="7174" width="14" bestFit="1" customWidth="1"/>
    <col min="7175" max="7175" width="7.7109375" bestFit="1" customWidth="1"/>
    <col min="7176" max="7176" width="15.5703125" bestFit="1" customWidth="1"/>
    <col min="7177" max="7177" width="9.28515625" customWidth="1"/>
    <col min="7178" max="7178" width="17.28515625" bestFit="1" customWidth="1"/>
    <col min="7179" max="7180" width="16.7109375" customWidth="1"/>
    <col min="7181" max="7181" width="13.28515625" customWidth="1"/>
    <col min="7182" max="7182" width="8.7109375" bestFit="1" customWidth="1"/>
    <col min="7183" max="7183" width="14.42578125" bestFit="1" customWidth="1"/>
    <col min="7184" max="7184" width="16.5703125" bestFit="1" customWidth="1"/>
    <col min="7185" max="7185" width="14.42578125" bestFit="1" customWidth="1"/>
    <col min="7186" max="7186" width="10.5703125" bestFit="1" customWidth="1"/>
    <col min="7187" max="7187" width="7.85546875" bestFit="1" customWidth="1"/>
    <col min="7188" max="7188" width="15.42578125" bestFit="1" customWidth="1"/>
    <col min="7189" max="7189" width="16.7109375" customWidth="1"/>
    <col min="7190" max="7190" width="15.42578125" bestFit="1" customWidth="1"/>
    <col min="7191" max="7191" width="11.85546875" bestFit="1" customWidth="1"/>
    <col min="7192" max="7192" width="7.85546875" bestFit="1" customWidth="1"/>
    <col min="7193" max="7193" width="15.140625" customWidth="1"/>
    <col min="7194" max="7194" width="16.5703125" bestFit="1" customWidth="1"/>
    <col min="7195" max="7195" width="15.28515625" customWidth="1"/>
    <col min="7196" max="7196" width="9" bestFit="1" customWidth="1"/>
    <col min="7197" max="7197" width="11.140625" customWidth="1"/>
    <col min="7198" max="7198" width="17.5703125" bestFit="1" customWidth="1"/>
    <col min="7199" max="7199" width="8.7109375" bestFit="1" customWidth="1"/>
    <col min="7200" max="7200" width="11.140625" bestFit="1" customWidth="1"/>
    <col min="7201" max="7201" width="15.140625" bestFit="1" customWidth="1"/>
    <col min="7202" max="7203" width="18.28515625" bestFit="1" customWidth="1"/>
    <col min="7204" max="7204" width="9" bestFit="1" customWidth="1"/>
    <col min="7205" max="7205" width="15.5703125" customWidth="1"/>
    <col min="7206" max="7206" width="16" customWidth="1"/>
    <col min="7207" max="7207" width="11.85546875" bestFit="1" customWidth="1"/>
    <col min="7425" max="7425" width="7.85546875" customWidth="1"/>
    <col min="7426" max="7426" width="33.140625" customWidth="1"/>
    <col min="7427" max="7427" width="4.42578125" bestFit="1" customWidth="1"/>
    <col min="7428" max="7428" width="3.5703125" bestFit="1" customWidth="1"/>
    <col min="7429" max="7429" width="7.140625" bestFit="1" customWidth="1"/>
    <col min="7430" max="7430" width="14" bestFit="1" customWidth="1"/>
    <col min="7431" max="7431" width="7.7109375" bestFit="1" customWidth="1"/>
    <col min="7432" max="7432" width="15.5703125" bestFit="1" customWidth="1"/>
    <col min="7433" max="7433" width="9.28515625" customWidth="1"/>
    <col min="7434" max="7434" width="17.28515625" bestFit="1" customWidth="1"/>
    <col min="7435" max="7436" width="16.7109375" customWidth="1"/>
    <col min="7437" max="7437" width="13.28515625" customWidth="1"/>
    <col min="7438" max="7438" width="8.7109375" bestFit="1" customWidth="1"/>
    <col min="7439" max="7439" width="14.42578125" bestFit="1" customWidth="1"/>
    <col min="7440" max="7440" width="16.5703125" bestFit="1" customWidth="1"/>
    <col min="7441" max="7441" width="14.42578125" bestFit="1" customWidth="1"/>
    <col min="7442" max="7442" width="10.5703125" bestFit="1" customWidth="1"/>
    <col min="7443" max="7443" width="7.85546875" bestFit="1" customWidth="1"/>
    <col min="7444" max="7444" width="15.42578125" bestFit="1" customWidth="1"/>
    <col min="7445" max="7445" width="16.7109375" customWidth="1"/>
    <col min="7446" max="7446" width="15.42578125" bestFit="1" customWidth="1"/>
    <col min="7447" max="7447" width="11.85546875" bestFit="1" customWidth="1"/>
    <col min="7448" max="7448" width="7.85546875" bestFit="1" customWidth="1"/>
    <col min="7449" max="7449" width="15.140625" customWidth="1"/>
    <col min="7450" max="7450" width="16.5703125" bestFit="1" customWidth="1"/>
    <col min="7451" max="7451" width="15.28515625" customWidth="1"/>
    <col min="7452" max="7452" width="9" bestFit="1" customWidth="1"/>
    <col min="7453" max="7453" width="11.140625" customWidth="1"/>
    <col min="7454" max="7454" width="17.5703125" bestFit="1" customWidth="1"/>
    <col min="7455" max="7455" width="8.7109375" bestFit="1" customWidth="1"/>
    <col min="7456" max="7456" width="11.140625" bestFit="1" customWidth="1"/>
    <col min="7457" max="7457" width="15.140625" bestFit="1" customWidth="1"/>
    <col min="7458" max="7459" width="18.28515625" bestFit="1" customWidth="1"/>
    <col min="7460" max="7460" width="9" bestFit="1" customWidth="1"/>
    <col min="7461" max="7461" width="15.5703125" customWidth="1"/>
    <col min="7462" max="7462" width="16" customWidth="1"/>
    <col min="7463" max="7463" width="11.85546875" bestFit="1" customWidth="1"/>
    <col min="7681" max="7681" width="7.85546875" customWidth="1"/>
    <col min="7682" max="7682" width="33.140625" customWidth="1"/>
    <col min="7683" max="7683" width="4.42578125" bestFit="1" customWidth="1"/>
    <col min="7684" max="7684" width="3.5703125" bestFit="1" customWidth="1"/>
    <col min="7685" max="7685" width="7.140625" bestFit="1" customWidth="1"/>
    <col min="7686" max="7686" width="14" bestFit="1" customWidth="1"/>
    <col min="7687" max="7687" width="7.7109375" bestFit="1" customWidth="1"/>
    <col min="7688" max="7688" width="15.5703125" bestFit="1" customWidth="1"/>
    <col min="7689" max="7689" width="9.28515625" customWidth="1"/>
    <col min="7690" max="7690" width="17.28515625" bestFit="1" customWidth="1"/>
    <col min="7691" max="7692" width="16.7109375" customWidth="1"/>
    <col min="7693" max="7693" width="13.28515625" customWidth="1"/>
    <col min="7694" max="7694" width="8.7109375" bestFit="1" customWidth="1"/>
    <col min="7695" max="7695" width="14.42578125" bestFit="1" customWidth="1"/>
    <col min="7696" max="7696" width="16.5703125" bestFit="1" customWidth="1"/>
    <col min="7697" max="7697" width="14.42578125" bestFit="1" customWidth="1"/>
    <col min="7698" max="7698" width="10.5703125" bestFit="1" customWidth="1"/>
    <col min="7699" max="7699" width="7.85546875" bestFit="1" customWidth="1"/>
    <col min="7700" max="7700" width="15.42578125" bestFit="1" customWidth="1"/>
    <col min="7701" max="7701" width="16.7109375" customWidth="1"/>
    <col min="7702" max="7702" width="15.42578125" bestFit="1" customWidth="1"/>
    <col min="7703" max="7703" width="11.85546875" bestFit="1" customWidth="1"/>
    <col min="7704" max="7704" width="7.85546875" bestFit="1" customWidth="1"/>
    <col min="7705" max="7705" width="15.140625" customWidth="1"/>
    <col min="7706" max="7706" width="16.5703125" bestFit="1" customWidth="1"/>
    <col min="7707" max="7707" width="15.28515625" customWidth="1"/>
    <col min="7708" max="7708" width="9" bestFit="1" customWidth="1"/>
    <col min="7709" max="7709" width="11.140625" customWidth="1"/>
    <col min="7710" max="7710" width="17.5703125" bestFit="1" customWidth="1"/>
    <col min="7711" max="7711" width="8.7109375" bestFit="1" customWidth="1"/>
    <col min="7712" max="7712" width="11.140625" bestFit="1" customWidth="1"/>
    <col min="7713" max="7713" width="15.140625" bestFit="1" customWidth="1"/>
    <col min="7714" max="7715" width="18.28515625" bestFit="1" customWidth="1"/>
    <col min="7716" max="7716" width="9" bestFit="1" customWidth="1"/>
    <col min="7717" max="7717" width="15.5703125" customWidth="1"/>
    <col min="7718" max="7718" width="16" customWidth="1"/>
    <col min="7719" max="7719" width="11.85546875" bestFit="1" customWidth="1"/>
    <col min="7937" max="7937" width="7.85546875" customWidth="1"/>
    <col min="7938" max="7938" width="33.140625" customWidth="1"/>
    <col min="7939" max="7939" width="4.42578125" bestFit="1" customWidth="1"/>
    <col min="7940" max="7940" width="3.5703125" bestFit="1" customWidth="1"/>
    <col min="7941" max="7941" width="7.140625" bestFit="1" customWidth="1"/>
    <col min="7942" max="7942" width="14" bestFit="1" customWidth="1"/>
    <col min="7943" max="7943" width="7.7109375" bestFit="1" customWidth="1"/>
    <col min="7944" max="7944" width="15.5703125" bestFit="1" customWidth="1"/>
    <col min="7945" max="7945" width="9.28515625" customWidth="1"/>
    <col min="7946" max="7946" width="17.28515625" bestFit="1" customWidth="1"/>
    <col min="7947" max="7948" width="16.7109375" customWidth="1"/>
    <col min="7949" max="7949" width="13.28515625" customWidth="1"/>
    <col min="7950" max="7950" width="8.7109375" bestFit="1" customWidth="1"/>
    <col min="7951" max="7951" width="14.42578125" bestFit="1" customWidth="1"/>
    <col min="7952" max="7952" width="16.5703125" bestFit="1" customWidth="1"/>
    <col min="7953" max="7953" width="14.42578125" bestFit="1" customWidth="1"/>
    <col min="7954" max="7954" width="10.5703125" bestFit="1" customWidth="1"/>
    <col min="7955" max="7955" width="7.85546875" bestFit="1" customWidth="1"/>
    <col min="7956" max="7956" width="15.42578125" bestFit="1" customWidth="1"/>
    <col min="7957" max="7957" width="16.7109375" customWidth="1"/>
    <col min="7958" max="7958" width="15.42578125" bestFit="1" customWidth="1"/>
    <col min="7959" max="7959" width="11.85546875" bestFit="1" customWidth="1"/>
    <col min="7960" max="7960" width="7.85546875" bestFit="1" customWidth="1"/>
    <col min="7961" max="7961" width="15.140625" customWidth="1"/>
    <col min="7962" max="7962" width="16.5703125" bestFit="1" customWidth="1"/>
    <col min="7963" max="7963" width="15.28515625" customWidth="1"/>
    <col min="7964" max="7964" width="9" bestFit="1" customWidth="1"/>
    <col min="7965" max="7965" width="11.140625" customWidth="1"/>
    <col min="7966" max="7966" width="17.5703125" bestFit="1" customWidth="1"/>
    <col min="7967" max="7967" width="8.7109375" bestFit="1" customWidth="1"/>
    <col min="7968" max="7968" width="11.140625" bestFit="1" customWidth="1"/>
    <col min="7969" max="7969" width="15.140625" bestFit="1" customWidth="1"/>
    <col min="7970" max="7971" width="18.28515625" bestFit="1" customWidth="1"/>
    <col min="7972" max="7972" width="9" bestFit="1" customWidth="1"/>
    <col min="7973" max="7973" width="15.5703125" customWidth="1"/>
    <col min="7974" max="7974" width="16" customWidth="1"/>
    <col min="7975" max="7975" width="11.85546875" bestFit="1" customWidth="1"/>
    <col min="8193" max="8193" width="7.85546875" customWidth="1"/>
    <col min="8194" max="8194" width="33.140625" customWidth="1"/>
    <col min="8195" max="8195" width="4.42578125" bestFit="1" customWidth="1"/>
    <col min="8196" max="8196" width="3.5703125" bestFit="1" customWidth="1"/>
    <col min="8197" max="8197" width="7.140625" bestFit="1" customWidth="1"/>
    <col min="8198" max="8198" width="14" bestFit="1" customWidth="1"/>
    <col min="8199" max="8199" width="7.7109375" bestFit="1" customWidth="1"/>
    <col min="8200" max="8200" width="15.5703125" bestFit="1" customWidth="1"/>
    <col min="8201" max="8201" width="9.28515625" customWidth="1"/>
    <col min="8202" max="8202" width="17.28515625" bestFit="1" customWidth="1"/>
    <col min="8203" max="8204" width="16.7109375" customWidth="1"/>
    <col min="8205" max="8205" width="13.28515625" customWidth="1"/>
    <col min="8206" max="8206" width="8.7109375" bestFit="1" customWidth="1"/>
    <col min="8207" max="8207" width="14.42578125" bestFit="1" customWidth="1"/>
    <col min="8208" max="8208" width="16.5703125" bestFit="1" customWidth="1"/>
    <col min="8209" max="8209" width="14.42578125" bestFit="1" customWidth="1"/>
    <col min="8210" max="8210" width="10.5703125" bestFit="1" customWidth="1"/>
    <col min="8211" max="8211" width="7.85546875" bestFit="1" customWidth="1"/>
    <col min="8212" max="8212" width="15.42578125" bestFit="1" customWidth="1"/>
    <col min="8213" max="8213" width="16.7109375" customWidth="1"/>
    <col min="8214" max="8214" width="15.42578125" bestFit="1" customWidth="1"/>
    <col min="8215" max="8215" width="11.85546875" bestFit="1" customWidth="1"/>
    <col min="8216" max="8216" width="7.85546875" bestFit="1" customWidth="1"/>
    <col min="8217" max="8217" width="15.140625" customWidth="1"/>
    <col min="8218" max="8218" width="16.5703125" bestFit="1" customWidth="1"/>
    <col min="8219" max="8219" width="15.28515625" customWidth="1"/>
    <col min="8220" max="8220" width="9" bestFit="1" customWidth="1"/>
    <col min="8221" max="8221" width="11.140625" customWidth="1"/>
    <col min="8222" max="8222" width="17.5703125" bestFit="1" customWidth="1"/>
    <col min="8223" max="8223" width="8.7109375" bestFit="1" customWidth="1"/>
    <col min="8224" max="8224" width="11.140625" bestFit="1" customWidth="1"/>
    <col min="8225" max="8225" width="15.140625" bestFit="1" customWidth="1"/>
    <col min="8226" max="8227" width="18.28515625" bestFit="1" customWidth="1"/>
    <col min="8228" max="8228" width="9" bestFit="1" customWidth="1"/>
    <col min="8229" max="8229" width="15.5703125" customWidth="1"/>
    <col min="8230" max="8230" width="16" customWidth="1"/>
    <col min="8231" max="8231" width="11.85546875" bestFit="1" customWidth="1"/>
    <col min="8449" max="8449" width="7.85546875" customWidth="1"/>
    <col min="8450" max="8450" width="33.140625" customWidth="1"/>
    <col min="8451" max="8451" width="4.42578125" bestFit="1" customWidth="1"/>
    <col min="8452" max="8452" width="3.5703125" bestFit="1" customWidth="1"/>
    <col min="8453" max="8453" width="7.140625" bestFit="1" customWidth="1"/>
    <col min="8454" max="8454" width="14" bestFit="1" customWidth="1"/>
    <col min="8455" max="8455" width="7.7109375" bestFit="1" customWidth="1"/>
    <col min="8456" max="8456" width="15.5703125" bestFit="1" customWidth="1"/>
    <col min="8457" max="8457" width="9.28515625" customWidth="1"/>
    <col min="8458" max="8458" width="17.28515625" bestFit="1" customWidth="1"/>
    <col min="8459" max="8460" width="16.7109375" customWidth="1"/>
    <col min="8461" max="8461" width="13.28515625" customWidth="1"/>
    <col min="8462" max="8462" width="8.7109375" bestFit="1" customWidth="1"/>
    <col min="8463" max="8463" width="14.42578125" bestFit="1" customWidth="1"/>
    <col min="8464" max="8464" width="16.5703125" bestFit="1" customWidth="1"/>
    <col min="8465" max="8465" width="14.42578125" bestFit="1" customWidth="1"/>
    <col min="8466" max="8466" width="10.5703125" bestFit="1" customWidth="1"/>
    <col min="8467" max="8467" width="7.85546875" bestFit="1" customWidth="1"/>
    <col min="8468" max="8468" width="15.42578125" bestFit="1" customWidth="1"/>
    <col min="8469" max="8469" width="16.7109375" customWidth="1"/>
    <col min="8470" max="8470" width="15.42578125" bestFit="1" customWidth="1"/>
    <col min="8471" max="8471" width="11.85546875" bestFit="1" customWidth="1"/>
    <col min="8472" max="8472" width="7.85546875" bestFit="1" customWidth="1"/>
    <col min="8473" max="8473" width="15.140625" customWidth="1"/>
    <col min="8474" max="8474" width="16.5703125" bestFit="1" customWidth="1"/>
    <col min="8475" max="8475" width="15.28515625" customWidth="1"/>
    <col min="8476" max="8476" width="9" bestFit="1" customWidth="1"/>
    <col min="8477" max="8477" width="11.140625" customWidth="1"/>
    <col min="8478" max="8478" width="17.5703125" bestFit="1" customWidth="1"/>
    <col min="8479" max="8479" width="8.7109375" bestFit="1" customWidth="1"/>
    <col min="8480" max="8480" width="11.140625" bestFit="1" customWidth="1"/>
    <col min="8481" max="8481" width="15.140625" bestFit="1" customWidth="1"/>
    <col min="8482" max="8483" width="18.28515625" bestFit="1" customWidth="1"/>
    <col min="8484" max="8484" width="9" bestFit="1" customWidth="1"/>
    <col min="8485" max="8485" width="15.5703125" customWidth="1"/>
    <col min="8486" max="8486" width="16" customWidth="1"/>
    <col min="8487" max="8487" width="11.85546875" bestFit="1" customWidth="1"/>
    <col min="8705" max="8705" width="7.85546875" customWidth="1"/>
    <col min="8706" max="8706" width="33.140625" customWidth="1"/>
    <col min="8707" max="8707" width="4.42578125" bestFit="1" customWidth="1"/>
    <col min="8708" max="8708" width="3.5703125" bestFit="1" customWidth="1"/>
    <col min="8709" max="8709" width="7.140625" bestFit="1" customWidth="1"/>
    <col min="8710" max="8710" width="14" bestFit="1" customWidth="1"/>
    <col min="8711" max="8711" width="7.7109375" bestFit="1" customWidth="1"/>
    <col min="8712" max="8712" width="15.5703125" bestFit="1" customWidth="1"/>
    <col min="8713" max="8713" width="9.28515625" customWidth="1"/>
    <col min="8714" max="8714" width="17.28515625" bestFit="1" customWidth="1"/>
    <col min="8715" max="8716" width="16.7109375" customWidth="1"/>
    <col min="8717" max="8717" width="13.28515625" customWidth="1"/>
    <col min="8718" max="8718" width="8.7109375" bestFit="1" customWidth="1"/>
    <col min="8719" max="8719" width="14.42578125" bestFit="1" customWidth="1"/>
    <col min="8720" max="8720" width="16.5703125" bestFit="1" customWidth="1"/>
    <col min="8721" max="8721" width="14.42578125" bestFit="1" customWidth="1"/>
    <col min="8722" max="8722" width="10.5703125" bestFit="1" customWidth="1"/>
    <col min="8723" max="8723" width="7.85546875" bestFit="1" customWidth="1"/>
    <col min="8724" max="8724" width="15.42578125" bestFit="1" customWidth="1"/>
    <col min="8725" max="8725" width="16.7109375" customWidth="1"/>
    <col min="8726" max="8726" width="15.42578125" bestFit="1" customWidth="1"/>
    <col min="8727" max="8727" width="11.85546875" bestFit="1" customWidth="1"/>
    <col min="8728" max="8728" width="7.85546875" bestFit="1" customWidth="1"/>
    <col min="8729" max="8729" width="15.140625" customWidth="1"/>
    <col min="8730" max="8730" width="16.5703125" bestFit="1" customWidth="1"/>
    <col min="8731" max="8731" width="15.28515625" customWidth="1"/>
    <col min="8732" max="8732" width="9" bestFit="1" customWidth="1"/>
    <col min="8733" max="8733" width="11.140625" customWidth="1"/>
    <col min="8734" max="8734" width="17.5703125" bestFit="1" customWidth="1"/>
    <col min="8735" max="8735" width="8.7109375" bestFit="1" customWidth="1"/>
    <col min="8736" max="8736" width="11.140625" bestFit="1" customWidth="1"/>
    <col min="8737" max="8737" width="15.140625" bestFit="1" customWidth="1"/>
    <col min="8738" max="8739" width="18.28515625" bestFit="1" customWidth="1"/>
    <col min="8740" max="8740" width="9" bestFit="1" customWidth="1"/>
    <col min="8741" max="8741" width="15.5703125" customWidth="1"/>
    <col min="8742" max="8742" width="16" customWidth="1"/>
    <col min="8743" max="8743" width="11.85546875" bestFit="1" customWidth="1"/>
    <col min="8961" max="8961" width="7.85546875" customWidth="1"/>
    <col min="8962" max="8962" width="33.140625" customWidth="1"/>
    <col min="8963" max="8963" width="4.42578125" bestFit="1" customWidth="1"/>
    <col min="8964" max="8964" width="3.5703125" bestFit="1" customWidth="1"/>
    <col min="8965" max="8965" width="7.140625" bestFit="1" customWidth="1"/>
    <col min="8966" max="8966" width="14" bestFit="1" customWidth="1"/>
    <col min="8967" max="8967" width="7.7109375" bestFit="1" customWidth="1"/>
    <col min="8968" max="8968" width="15.5703125" bestFit="1" customWidth="1"/>
    <col min="8969" max="8969" width="9.28515625" customWidth="1"/>
    <col min="8970" max="8970" width="17.28515625" bestFit="1" customWidth="1"/>
    <col min="8971" max="8972" width="16.7109375" customWidth="1"/>
    <col min="8973" max="8973" width="13.28515625" customWidth="1"/>
    <col min="8974" max="8974" width="8.7109375" bestFit="1" customWidth="1"/>
    <col min="8975" max="8975" width="14.42578125" bestFit="1" customWidth="1"/>
    <col min="8976" max="8976" width="16.5703125" bestFit="1" customWidth="1"/>
    <col min="8977" max="8977" width="14.42578125" bestFit="1" customWidth="1"/>
    <col min="8978" max="8978" width="10.5703125" bestFit="1" customWidth="1"/>
    <col min="8979" max="8979" width="7.85546875" bestFit="1" customWidth="1"/>
    <col min="8980" max="8980" width="15.42578125" bestFit="1" customWidth="1"/>
    <col min="8981" max="8981" width="16.7109375" customWidth="1"/>
    <col min="8982" max="8982" width="15.42578125" bestFit="1" customWidth="1"/>
    <col min="8983" max="8983" width="11.85546875" bestFit="1" customWidth="1"/>
    <col min="8984" max="8984" width="7.85546875" bestFit="1" customWidth="1"/>
    <col min="8985" max="8985" width="15.140625" customWidth="1"/>
    <col min="8986" max="8986" width="16.5703125" bestFit="1" customWidth="1"/>
    <col min="8987" max="8987" width="15.28515625" customWidth="1"/>
    <col min="8988" max="8988" width="9" bestFit="1" customWidth="1"/>
    <col min="8989" max="8989" width="11.140625" customWidth="1"/>
    <col min="8990" max="8990" width="17.5703125" bestFit="1" customWidth="1"/>
    <col min="8991" max="8991" width="8.7109375" bestFit="1" customWidth="1"/>
    <col min="8992" max="8992" width="11.140625" bestFit="1" customWidth="1"/>
    <col min="8993" max="8993" width="15.140625" bestFit="1" customWidth="1"/>
    <col min="8994" max="8995" width="18.28515625" bestFit="1" customWidth="1"/>
    <col min="8996" max="8996" width="9" bestFit="1" customWidth="1"/>
    <col min="8997" max="8997" width="15.5703125" customWidth="1"/>
    <col min="8998" max="8998" width="16" customWidth="1"/>
    <col min="8999" max="8999" width="11.85546875" bestFit="1" customWidth="1"/>
    <col min="9217" max="9217" width="7.85546875" customWidth="1"/>
    <col min="9218" max="9218" width="33.140625" customWidth="1"/>
    <col min="9219" max="9219" width="4.42578125" bestFit="1" customWidth="1"/>
    <col min="9220" max="9220" width="3.5703125" bestFit="1" customWidth="1"/>
    <col min="9221" max="9221" width="7.140625" bestFit="1" customWidth="1"/>
    <col min="9222" max="9222" width="14" bestFit="1" customWidth="1"/>
    <col min="9223" max="9223" width="7.7109375" bestFit="1" customWidth="1"/>
    <col min="9224" max="9224" width="15.5703125" bestFit="1" customWidth="1"/>
    <col min="9225" max="9225" width="9.28515625" customWidth="1"/>
    <col min="9226" max="9226" width="17.28515625" bestFit="1" customWidth="1"/>
    <col min="9227" max="9228" width="16.7109375" customWidth="1"/>
    <col min="9229" max="9229" width="13.28515625" customWidth="1"/>
    <col min="9230" max="9230" width="8.7109375" bestFit="1" customWidth="1"/>
    <col min="9231" max="9231" width="14.42578125" bestFit="1" customWidth="1"/>
    <col min="9232" max="9232" width="16.5703125" bestFit="1" customWidth="1"/>
    <col min="9233" max="9233" width="14.42578125" bestFit="1" customWidth="1"/>
    <col min="9234" max="9234" width="10.5703125" bestFit="1" customWidth="1"/>
    <col min="9235" max="9235" width="7.85546875" bestFit="1" customWidth="1"/>
    <col min="9236" max="9236" width="15.42578125" bestFit="1" customWidth="1"/>
    <col min="9237" max="9237" width="16.7109375" customWidth="1"/>
    <col min="9238" max="9238" width="15.42578125" bestFit="1" customWidth="1"/>
    <col min="9239" max="9239" width="11.85546875" bestFit="1" customWidth="1"/>
    <col min="9240" max="9240" width="7.85546875" bestFit="1" customWidth="1"/>
    <col min="9241" max="9241" width="15.140625" customWidth="1"/>
    <col min="9242" max="9242" width="16.5703125" bestFit="1" customWidth="1"/>
    <col min="9243" max="9243" width="15.28515625" customWidth="1"/>
    <col min="9244" max="9244" width="9" bestFit="1" customWidth="1"/>
    <col min="9245" max="9245" width="11.140625" customWidth="1"/>
    <col min="9246" max="9246" width="17.5703125" bestFit="1" customWidth="1"/>
    <col min="9247" max="9247" width="8.7109375" bestFit="1" customWidth="1"/>
    <col min="9248" max="9248" width="11.140625" bestFit="1" customWidth="1"/>
    <col min="9249" max="9249" width="15.140625" bestFit="1" customWidth="1"/>
    <col min="9250" max="9251" width="18.28515625" bestFit="1" customWidth="1"/>
    <col min="9252" max="9252" width="9" bestFit="1" customWidth="1"/>
    <col min="9253" max="9253" width="15.5703125" customWidth="1"/>
    <col min="9254" max="9254" width="16" customWidth="1"/>
    <col min="9255" max="9255" width="11.85546875" bestFit="1" customWidth="1"/>
    <col min="9473" max="9473" width="7.85546875" customWidth="1"/>
    <col min="9474" max="9474" width="33.140625" customWidth="1"/>
    <col min="9475" max="9475" width="4.42578125" bestFit="1" customWidth="1"/>
    <col min="9476" max="9476" width="3.5703125" bestFit="1" customWidth="1"/>
    <col min="9477" max="9477" width="7.140625" bestFit="1" customWidth="1"/>
    <col min="9478" max="9478" width="14" bestFit="1" customWidth="1"/>
    <col min="9479" max="9479" width="7.7109375" bestFit="1" customWidth="1"/>
    <col min="9480" max="9480" width="15.5703125" bestFit="1" customWidth="1"/>
    <col min="9481" max="9481" width="9.28515625" customWidth="1"/>
    <col min="9482" max="9482" width="17.28515625" bestFit="1" customWidth="1"/>
    <col min="9483" max="9484" width="16.7109375" customWidth="1"/>
    <col min="9485" max="9485" width="13.28515625" customWidth="1"/>
    <col min="9486" max="9486" width="8.7109375" bestFit="1" customWidth="1"/>
    <col min="9487" max="9487" width="14.42578125" bestFit="1" customWidth="1"/>
    <col min="9488" max="9488" width="16.5703125" bestFit="1" customWidth="1"/>
    <col min="9489" max="9489" width="14.42578125" bestFit="1" customWidth="1"/>
    <col min="9490" max="9490" width="10.5703125" bestFit="1" customWidth="1"/>
    <col min="9491" max="9491" width="7.85546875" bestFit="1" customWidth="1"/>
    <col min="9492" max="9492" width="15.42578125" bestFit="1" customWidth="1"/>
    <col min="9493" max="9493" width="16.7109375" customWidth="1"/>
    <col min="9494" max="9494" width="15.42578125" bestFit="1" customWidth="1"/>
    <col min="9495" max="9495" width="11.85546875" bestFit="1" customWidth="1"/>
    <col min="9496" max="9496" width="7.85546875" bestFit="1" customWidth="1"/>
    <col min="9497" max="9497" width="15.140625" customWidth="1"/>
    <col min="9498" max="9498" width="16.5703125" bestFit="1" customWidth="1"/>
    <col min="9499" max="9499" width="15.28515625" customWidth="1"/>
    <col min="9500" max="9500" width="9" bestFit="1" customWidth="1"/>
    <col min="9501" max="9501" width="11.140625" customWidth="1"/>
    <col min="9502" max="9502" width="17.5703125" bestFit="1" customWidth="1"/>
    <col min="9503" max="9503" width="8.7109375" bestFit="1" customWidth="1"/>
    <col min="9504" max="9504" width="11.140625" bestFit="1" customWidth="1"/>
    <col min="9505" max="9505" width="15.140625" bestFit="1" customWidth="1"/>
    <col min="9506" max="9507" width="18.28515625" bestFit="1" customWidth="1"/>
    <col min="9508" max="9508" width="9" bestFit="1" customWidth="1"/>
    <col min="9509" max="9509" width="15.5703125" customWidth="1"/>
    <col min="9510" max="9510" width="16" customWidth="1"/>
    <col min="9511" max="9511" width="11.85546875" bestFit="1" customWidth="1"/>
    <col min="9729" max="9729" width="7.85546875" customWidth="1"/>
    <col min="9730" max="9730" width="33.140625" customWidth="1"/>
    <col min="9731" max="9731" width="4.42578125" bestFit="1" customWidth="1"/>
    <col min="9732" max="9732" width="3.5703125" bestFit="1" customWidth="1"/>
    <col min="9733" max="9733" width="7.140625" bestFit="1" customWidth="1"/>
    <col min="9734" max="9734" width="14" bestFit="1" customWidth="1"/>
    <col min="9735" max="9735" width="7.7109375" bestFit="1" customWidth="1"/>
    <col min="9736" max="9736" width="15.5703125" bestFit="1" customWidth="1"/>
    <col min="9737" max="9737" width="9.28515625" customWidth="1"/>
    <col min="9738" max="9738" width="17.28515625" bestFit="1" customWidth="1"/>
    <col min="9739" max="9740" width="16.7109375" customWidth="1"/>
    <col min="9741" max="9741" width="13.28515625" customWidth="1"/>
    <col min="9742" max="9742" width="8.7109375" bestFit="1" customWidth="1"/>
    <col min="9743" max="9743" width="14.42578125" bestFit="1" customWidth="1"/>
    <col min="9744" max="9744" width="16.5703125" bestFit="1" customWidth="1"/>
    <col min="9745" max="9745" width="14.42578125" bestFit="1" customWidth="1"/>
    <col min="9746" max="9746" width="10.5703125" bestFit="1" customWidth="1"/>
    <col min="9747" max="9747" width="7.85546875" bestFit="1" customWidth="1"/>
    <col min="9748" max="9748" width="15.42578125" bestFit="1" customWidth="1"/>
    <col min="9749" max="9749" width="16.7109375" customWidth="1"/>
    <col min="9750" max="9750" width="15.42578125" bestFit="1" customWidth="1"/>
    <col min="9751" max="9751" width="11.85546875" bestFit="1" customWidth="1"/>
    <col min="9752" max="9752" width="7.85546875" bestFit="1" customWidth="1"/>
    <col min="9753" max="9753" width="15.140625" customWidth="1"/>
    <col min="9754" max="9754" width="16.5703125" bestFit="1" customWidth="1"/>
    <col min="9755" max="9755" width="15.28515625" customWidth="1"/>
    <col min="9756" max="9756" width="9" bestFit="1" customWidth="1"/>
    <col min="9757" max="9757" width="11.140625" customWidth="1"/>
    <col min="9758" max="9758" width="17.5703125" bestFit="1" customWidth="1"/>
    <col min="9759" max="9759" width="8.7109375" bestFit="1" customWidth="1"/>
    <col min="9760" max="9760" width="11.140625" bestFit="1" customWidth="1"/>
    <col min="9761" max="9761" width="15.140625" bestFit="1" customWidth="1"/>
    <col min="9762" max="9763" width="18.28515625" bestFit="1" customWidth="1"/>
    <col min="9764" max="9764" width="9" bestFit="1" customWidth="1"/>
    <col min="9765" max="9765" width="15.5703125" customWidth="1"/>
    <col min="9766" max="9766" width="16" customWidth="1"/>
    <col min="9767" max="9767" width="11.85546875" bestFit="1" customWidth="1"/>
    <col min="9985" max="9985" width="7.85546875" customWidth="1"/>
    <col min="9986" max="9986" width="33.140625" customWidth="1"/>
    <col min="9987" max="9987" width="4.42578125" bestFit="1" customWidth="1"/>
    <col min="9988" max="9988" width="3.5703125" bestFit="1" customWidth="1"/>
    <col min="9989" max="9989" width="7.140625" bestFit="1" customWidth="1"/>
    <col min="9990" max="9990" width="14" bestFit="1" customWidth="1"/>
    <col min="9991" max="9991" width="7.7109375" bestFit="1" customWidth="1"/>
    <col min="9992" max="9992" width="15.5703125" bestFit="1" customWidth="1"/>
    <col min="9993" max="9993" width="9.28515625" customWidth="1"/>
    <col min="9994" max="9994" width="17.28515625" bestFit="1" customWidth="1"/>
    <col min="9995" max="9996" width="16.7109375" customWidth="1"/>
    <col min="9997" max="9997" width="13.28515625" customWidth="1"/>
    <col min="9998" max="9998" width="8.7109375" bestFit="1" customWidth="1"/>
    <col min="9999" max="9999" width="14.42578125" bestFit="1" customWidth="1"/>
    <col min="10000" max="10000" width="16.5703125" bestFit="1" customWidth="1"/>
    <col min="10001" max="10001" width="14.42578125" bestFit="1" customWidth="1"/>
    <col min="10002" max="10002" width="10.5703125" bestFit="1" customWidth="1"/>
    <col min="10003" max="10003" width="7.85546875" bestFit="1" customWidth="1"/>
    <col min="10004" max="10004" width="15.42578125" bestFit="1" customWidth="1"/>
    <col min="10005" max="10005" width="16.7109375" customWidth="1"/>
    <col min="10006" max="10006" width="15.42578125" bestFit="1" customWidth="1"/>
    <col min="10007" max="10007" width="11.85546875" bestFit="1" customWidth="1"/>
    <col min="10008" max="10008" width="7.85546875" bestFit="1" customWidth="1"/>
    <col min="10009" max="10009" width="15.140625" customWidth="1"/>
    <col min="10010" max="10010" width="16.5703125" bestFit="1" customWidth="1"/>
    <col min="10011" max="10011" width="15.28515625" customWidth="1"/>
    <col min="10012" max="10012" width="9" bestFit="1" customWidth="1"/>
    <col min="10013" max="10013" width="11.140625" customWidth="1"/>
    <col min="10014" max="10014" width="17.5703125" bestFit="1" customWidth="1"/>
    <col min="10015" max="10015" width="8.7109375" bestFit="1" customWidth="1"/>
    <col min="10016" max="10016" width="11.140625" bestFit="1" customWidth="1"/>
    <col min="10017" max="10017" width="15.140625" bestFit="1" customWidth="1"/>
    <col min="10018" max="10019" width="18.28515625" bestFit="1" customWidth="1"/>
    <col min="10020" max="10020" width="9" bestFit="1" customWidth="1"/>
    <col min="10021" max="10021" width="15.5703125" customWidth="1"/>
    <col min="10022" max="10022" width="16" customWidth="1"/>
    <col min="10023" max="10023" width="11.85546875" bestFit="1" customWidth="1"/>
    <col min="10241" max="10241" width="7.85546875" customWidth="1"/>
    <col min="10242" max="10242" width="33.140625" customWidth="1"/>
    <col min="10243" max="10243" width="4.42578125" bestFit="1" customWidth="1"/>
    <col min="10244" max="10244" width="3.5703125" bestFit="1" customWidth="1"/>
    <col min="10245" max="10245" width="7.140625" bestFit="1" customWidth="1"/>
    <col min="10246" max="10246" width="14" bestFit="1" customWidth="1"/>
    <col min="10247" max="10247" width="7.7109375" bestFit="1" customWidth="1"/>
    <col min="10248" max="10248" width="15.5703125" bestFit="1" customWidth="1"/>
    <col min="10249" max="10249" width="9.28515625" customWidth="1"/>
    <col min="10250" max="10250" width="17.28515625" bestFit="1" customWidth="1"/>
    <col min="10251" max="10252" width="16.7109375" customWidth="1"/>
    <col min="10253" max="10253" width="13.28515625" customWidth="1"/>
    <col min="10254" max="10254" width="8.7109375" bestFit="1" customWidth="1"/>
    <col min="10255" max="10255" width="14.42578125" bestFit="1" customWidth="1"/>
    <col min="10256" max="10256" width="16.5703125" bestFit="1" customWidth="1"/>
    <col min="10257" max="10257" width="14.42578125" bestFit="1" customWidth="1"/>
    <col min="10258" max="10258" width="10.5703125" bestFit="1" customWidth="1"/>
    <col min="10259" max="10259" width="7.85546875" bestFit="1" customWidth="1"/>
    <col min="10260" max="10260" width="15.42578125" bestFit="1" customWidth="1"/>
    <col min="10261" max="10261" width="16.7109375" customWidth="1"/>
    <col min="10262" max="10262" width="15.42578125" bestFit="1" customWidth="1"/>
    <col min="10263" max="10263" width="11.85546875" bestFit="1" customWidth="1"/>
    <col min="10264" max="10264" width="7.85546875" bestFit="1" customWidth="1"/>
    <col min="10265" max="10265" width="15.140625" customWidth="1"/>
    <col min="10266" max="10266" width="16.5703125" bestFit="1" customWidth="1"/>
    <col min="10267" max="10267" width="15.28515625" customWidth="1"/>
    <col min="10268" max="10268" width="9" bestFit="1" customWidth="1"/>
    <col min="10269" max="10269" width="11.140625" customWidth="1"/>
    <col min="10270" max="10270" width="17.5703125" bestFit="1" customWidth="1"/>
    <col min="10271" max="10271" width="8.7109375" bestFit="1" customWidth="1"/>
    <col min="10272" max="10272" width="11.140625" bestFit="1" customWidth="1"/>
    <col min="10273" max="10273" width="15.140625" bestFit="1" customWidth="1"/>
    <col min="10274" max="10275" width="18.28515625" bestFit="1" customWidth="1"/>
    <col min="10276" max="10276" width="9" bestFit="1" customWidth="1"/>
    <col min="10277" max="10277" width="15.5703125" customWidth="1"/>
    <col min="10278" max="10278" width="16" customWidth="1"/>
    <col min="10279" max="10279" width="11.85546875" bestFit="1" customWidth="1"/>
    <col min="10497" max="10497" width="7.85546875" customWidth="1"/>
    <col min="10498" max="10498" width="33.140625" customWidth="1"/>
    <col min="10499" max="10499" width="4.42578125" bestFit="1" customWidth="1"/>
    <col min="10500" max="10500" width="3.5703125" bestFit="1" customWidth="1"/>
    <col min="10501" max="10501" width="7.140625" bestFit="1" customWidth="1"/>
    <col min="10502" max="10502" width="14" bestFit="1" customWidth="1"/>
    <col min="10503" max="10503" width="7.7109375" bestFit="1" customWidth="1"/>
    <col min="10504" max="10504" width="15.5703125" bestFit="1" customWidth="1"/>
    <col min="10505" max="10505" width="9.28515625" customWidth="1"/>
    <col min="10506" max="10506" width="17.28515625" bestFit="1" customWidth="1"/>
    <col min="10507" max="10508" width="16.7109375" customWidth="1"/>
    <col min="10509" max="10509" width="13.28515625" customWidth="1"/>
    <col min="10510" max="10510" width="8.7109375" bestFit="1" customWidth="1"/>
    <col min="10511" max="10511" width="14.42578125" bestFit="1" customWidth="1"/>
    <col min="10512" max="10512" width="16.5703125" bestFit="1" customWidth="1"/>
    <col min="10513" max="10513" width="14.42578125" bestFit="1" customWidth="1"/>
    <col min="10514" max="10514" width="10.5703125" bestFit="1" customWidth="1"/>
    <col min="10515" max="10515" width="7.85546875" bestFit="1" customWidth="1"/>
    <col min="10516" max="10516" width="15.42578125" bestFit="1" customWidth="1"/>
    <col min="10517" max="10517" width="16.7109375" customWidth="1"/>
    <col min="10518" max="10518" width="15.42578125" bestFit="1" customWidth="1"/>
    <col min="10519" max="10519" width="11.85546875" bestFit="1" customWidth="1"/>
    <col min="10520" max="10520" width="7.85546875" bestFit="1" customWidth="1"/>
    <col min="10521" max="10521" width="15.140625" customWidth="1"/>
    <col min="10522" max="10522" width="16.5703125" bestFit="1" customWidth="1"/>
    <col min="10523" max="10523" width="15.28515625" customWidth="1"/>
    <col min="10524" max="10524" width="9" bestFit="1" customWidth="1"/>
    <col min="10525" max="10525" width="11.140625" customWidth="1"/>
    <col min="10526" max="10526" width="17.5703125" bestFit="1" customWidth="1"/>
    <col min="10527" max="10527" width="8.7109375" bestFit="1" customWidth="1"/>
    <col min="10528" max="10528" width="11.140625" bestFit="1" customWidth="1"/>
    <col min="10529" max="10529" width="15.140625" bestFit="1" customWidth="1"/>
    <col min="10530" max="10531" width="18.28515625" bestFit="1" customWidth="1"/>
    <col min="10532" max="10532" width="9" bestFit="1" customWidth="1"/>
    <col min="10533" max="10533" width="15.5703125" customWidth="1"/>
    <col min="10534" max="10534" width="16" customWidth="1"/>
    <col min="10535" max="10535" width="11.85546875" bestFit="1" customWidth="1"/>
    <col min="10753" max="10753" width="7.85546875" customWidth="1"/>
    <col min="10754" max="10754" width="33.140625" customWidth="1"/>
    <col min="10755" max="10755" width="4.42578125" bestFit="1" customWidth="1"/>
    <col min="10756" max="10756" width="3.5703125" bestFit="1" customWidth="1"/>
    <col min="10757" max="10757" width="7.140625" bestFit="1" customWidth="1"/>
    <col min="10758" max="10758" width="14" bestFit="1" customWidth="1"/>
    <col min="10759" max="10759" width="7.7109375" bestFit="1" customWidth="1"/>
    <col min="10760" max="10760" width="15.5703125" bestFit="1" customWidth="1"/>
    <col min="10761" max="10761" width="9.28515625" customWidth="1"/>
    <col min="10762" max="10762" width="17.28515625" bestFit="1" customWidth="1"/>
    <col min="10763" max="10764" width="16.7109375" customWidth="1"/>
    <col min="10765" max="10765" width="13.28515625" customWidth="1"/>
    <col min="10766" max="10766" width="8.7109375" bestFit="1" customWidth="1"/>
    <col min="10767" max="10767" width="14.42578125" bestFit="1" customWidth="1"/>
    <col min="10768" max="10768" width="16.5703125" bestFit="1" customWidth="1"/>
    <col min="10769" max="10769" width="14.42578125" bestFit="1" customWidth="1"/>
    <col min="10770" max="10770" width="10.5703125" bestFit="1" customWidth="1"/>
    <col min="10771" max="10771" width="7.85546875" bestFit="1" customWidth="1"/>
    <col min="10772" max="10772" width="15.42578125" bestFit="1" customWidth="1"/>
    <col min="10773" max="10773" width="16.7109375" customWidth="1"/>
    <col min="10774" max="10774" width="15.42578125" bestFit="1" customWidth="1"/>
    <col min="10775" max="10775" width="11.85546875" bestFit="1" customWidth="1"/>
    <col min="10776" max="10776" width="7.85546875" bestFit="1" customWidth="1"/>
    <col min="10777" max="10777" width="15.140625" customWidth="1"/>
    <col min="10778" max="10778" width="16.5703125" bestFit="1" customWidth="1"/>
    <col min="10779" max="10779" width="15.28515625" customWidth="1"/>
    <col min="10780" max="10780" width="9" bestFit="1" customWidth="1"/>
    <col min="10781" max="10781" width="11.140625" customWidth="1"/>
    <col min="10782" max="10782" width="17.5703125" bestFit="1" customWidth="1"/>
    <col min="10783" max="10783" width="8.7109375" bestFit="1" customWidth="1"/>
    <col min="10784" max="10784" width="11.140625" bestFit="1" customWidth="1"/>
    <col min="10785" max="10785" width="15.140625" bestFit="1" customWidth="1"/>
    <col min="10786" max="10787" width="18.28515625" bestFit="1" customWidth="1"/>
    <col min="10788" max="10788" width="9" bestFit="1" customWidth="1"/>
    <col min="10789" max="10789" width="15.5703125" customWidth="1"/>
    <col min="10790" max="10790" width="16" customWidth="1"/>
    <col min="10791" max="10791" width="11.85546875" bestFit="1" customWidth="1"/>
    <col min="11009" max="11009" width="7.85546875" customWidth="1"/>
    <col min="11010" max="11010" width="33.140625" customWidth="1"/>
    <col min="11011" max="11011" width="4.42578125" bestFit="1" customWidth="1"/>
    <col min="11012" max="11012" width="3.5703125" bestFit="1" customWidth="1"/>
    <col min="11013" max="11013" width="7.140625" bestFit="1" customWidth="1"/>
    <col min="11014" max="11014" width="14" bestFit="1" customWidth="1"/>
    <col min="11015" max="11015" width="7.7109375" bestFit="1" customWidth="1"/>
    <col min="11016" max="11016" width="15.5703125" bestFit="1" customWidth="1"/>
    <col min="11017" max="11017" width="9.28515625" customWidth="1"/>
    <col min="11018" max="11018" width="17.28515625" bestFit="1" customWidth="1"/>
    <col min="11019" max="11020" width="16.7109375" customWidth="1"/>
    <col min="11021" max="11021" width="13.28515625" customWidth="1"/>
    <col min="11022" max="11022" width="8.7109375" bestFit="1" customWidth="1"/>
    <col min="11023" max="11023" width="14.42578125" bestFit="1" customWidth="1"/>
    <col min="11024" max="11024" width="16.5703125" bestFit="1" customWidth="1"/>
    <col min="11025" max="11025" width="14.42578125" bestFit="1" customWidth="1"/>
    <col min="11026" max="11026" width="10.5703125" bestFit="1" customWidth="1"/>
    <col min="11027" max="11027" width="7.85546875" bestFit="1" customWidth="1"/>
    <col min="11028" max="11028" width="15.42578125" bestFit="1" customWidth="1"/>
    <col min="11029" max="11029" width="16.7109375" customWidth="1"/>
    <col min="11030" max="11030" width="15.42578125" bestFit="1" customWidth="1"/>
    <col min="11031" max="11031" width="11.85546875" bestFit="1" customWidth="1"/>
    <col min="11032" max="11032" width="7.85546875" bestFit="1" customWidth="1"/>
    <col min="11033" max="11033" width="15.140625" customWidth="1"/>
    <col min="11034" max="11034" width="16.5703125" bestFit="1" customWidth="1"/>
    <col min="11035" max="11035" width="15.28515625" customWidth="1"/>
    <col min="11036" max="11036" width="9" bestFit="1" customWidth="1"/>
    <col min="11037" max="11037" width="11.140625" customWidth="1"/>
    <col min="11038" max="11038" width="17.5703125" bestFit="1" customWidth="1"/>
    <col min="11039" max="11039" width="8.7109375" bestFit="1" customWidth="1"/>
    <col min="11040" max="11040" width="11.140625" bestFit="1" customWidth="1"/>
    <col min="11041" max="11041" width="15.140625" bestFit="1" customWidth="1"/>
    <col min="11042" max="11043" width="18.28515625" bestFit="1" customWidth="1"/>
    <col min="11044" max="11044" width="9" bestFit="1" customWidth="1"/>
    <col min="11045" max="11045" width="15.5703125" customWidth="1"/>
    <col min="11046" max="11046" width="16" customWidth="1"/>
    <col min="11047" max="11047" width="11.85546875" bestFit="1" customWidth="1"/>
    <col min="11265" max="11265" width="7.85546875" customWidth="1"/>
    <col min="11266" max="11266" width="33.140625" customWidth="1"/>
    <col min="11267" max="11267" width="4.42578125" bestFit="1" customWidth="1"/>
    <col min="11268" max="11268" width="3.5703125" bestFit="1" customWidth="1"/>
    <col min="11269" max="11269" width="7.140625" bestFit="1" customWidth="1"/>
    <col min="11270" max="11270" width="14" bestFit="1" customWidth="1"/>
    <col min="11271" max="11271" width="7.7109375" bestFit="1" customWidth="1"/>
    <col min="11272" max="11272" width="15.5703125" bestFit="1" customWidth="1"/>
    <col min="11273" max="11273" width="9.28515625" customWidth="1"/>
    <col min="11274" max="11274" width="17.28515625" bestFit="1" customWidth="1"/>
    <col min="11275" max="11276" width="16.7109375" customWidth="1"/>
    <col min="11277" max="11277" width="13.28515625" customWidth="1"/>
    <col min="11278" max="11278" width="8.7109375" bestFit="1" customWidth="1"/>
    <col min="11279" max="11279" width="14.42578125" bestFit="1" customWidth="1"/>
    <col min="11280" max="11280" width="16.5703125" bestFit="1" customWidth="1"/>
    <col min="11281" max="11281" width="14.42578125" bestFit="1" customWidth="1"/>
    <col min="11282" max="11282" width="10.5703125" bestFit="1" customWidth="1"/>
    <col min="11283" max="11283" width="7.85546875" bestFit="1" customWidth="1"/>
    <col min="11284" max="11284" width="15.42578125" bestFit="1" customWidth="1"/>
    <col min="11285" max="11285" width="16.7109375" customWidth="1"/>
    <col min="11286" max="11286" width="15.42578125" bestFit="1" customWidth="1"/>
    <col min="11287" max="11287" width="11.85546875" bestFit="1" customWidth="1"/>
    <col min="11288" max="11288" width="7.85546875" bestFit="1" customWidth="1"/>
    <col min="11289" max="11289" width="15.140625" customWidth="1"/>
    <col min="11290" max="11290" width="16.5703125" bestFit="1" customWidth="1"/>
    <col min="11291" max="11291" width="15.28515625" customWidth="1"/>
    <col min="11292" max="11292" width="9" bestFit="1" customWidth="1"/>
    <col min="11293" max="11293" width="11.140625" customWidth="1"/>
    <col min="11294" max="11294" width="17.5703125" bestFit="1" customWidth="1"/>
    <col min="11295" max="11295" width="8.7109375" bestFit="1" customWidth="1"/>
    <col min="11296" max="11296" width="11.140625" bestFit="1" customWidth="1"/>
    <col min="11297" max="11297" width="15.140625" bestFit="1" customWidth="1"/>
    <col min="11298" max="11299" width="18.28515625" bestFit="1" customWidth="1"/>
    <col min="11300" max="11300" width="9" bestFit="1" customWidth="1"/>
    <col min="11301" max="11301" width="15.5703125" customWidth="1"/>
    <col min="11302" max="11302" width="16" customWidth="1"/>
    <col min="11303" max="11303" width="11.85546875" bestFit="1" customWidth="1"/>
    <col min="11521" max="11521" width="7.85546875" customWidth="1"/>
    <col min="11522" max="11522" width="33.140625" customWidth="1"/>
    <col min="11523" max="11523" width="4.42578125" bestFit="1" customWidth="1"/>
    <col min="11524" max="11524" width="3.5703125" bestFit="1" customWidth="1"/>
    <col min="11525" max="11525" width="7.140625" bestFit="1" customWidth="1"/>
    <col min="11526" max="11526" width="14" bestFit="1" customWidth="1"/>
    <col min="11527" max="11527" width="7.7109375" bestFit="1" customWidth="1"/>
    <col min="11528" max="11528" width="15.5703125" bestFit="1" customWidth="1"/>
    <col min="11529" max="11529" width="9.28515625" customWidth="1"/>
    <col min="11530" max="11530" width="17.28515625" bestFit="1" customWidth="1"/>
    <col min="11531" max="11532" width="16.7109375" customWidth="1"/>
    <col min="11533" max="11533" width="13.28515625" customWidth="1"/>
    <col min="11534" max="11534" width="8.7109375" bestFit="1" customWidth="1"/>
    <col min="11535" max="11535" width="14.42578125" bestFit="1" customWidth="1"/>
    <col min="11536" max="11536" width="16.5703125" bestFit="1" customWidth="1"/>
    <col min="11537" max="11537" width="14.42578125" bestFit="1" customWidth="1"/>
    <col min="11538" max="11538" width="10.5703125" bestFit="1" customWidth="1"/>
    <col min="11539" max="11539" width="7.85546875" bestFit="1" customWidth="1"/>
    <col min="11540" max="11540" width="15.42578125" bestFit="1" customWidth="1"/>
    <col min="11541" max="11541" width="16.7109375" customWidth="1"/>
    <col min="11542" max="11542" width="15.42578125" bestFit="1" customWidth="1"/>
    <col min="11543" max="11543" width="11.85546875" bestFit="1" customWidth="1"/>
    <col min="11544" max="11544" width="7.85546875" bestFit="1" customWidth="1"/>
    <col min="11545" max="11545" width="15.140625" customWidth="1"/>
    <col min="11546" max="11546" width="16.5703125" bestFit="1" customWidth="1"/>
    <col min="11547" max="11547" width="15.28515625" customWidth="1"/>
    <col min="11548" max="11548" width="9" bestFit="1" customWidth="1"/>
    <col min="11549" max="11549" width="11.140625" customWidth="1"/>
    <col min="11550" max="11550" width="17.5703125" bestFit="1" customWidth="1"/>
    <col min="11551" max="11551" width="8.7109375" bestFit="1" customWidth="1"/>
    <col min="11552" max="11552" width="11.140625" bestFit="1" customWidth="1"/>
    <col min="11553" max="11553" width="15.140625" bestFit="1" customWidth="1"/>
    <col min="11554" max="11555" width="18.28515625" bestFit="1" customWidth="1"/>
    <col min="11556" max="11556" width="9" bestFit="1" customWidth="1"/>
    <col min="11557" max="11557" width="15.5703125" customWidth="1"/>
    <col min="11558" max="11558" width="16" customWidth="1"/>
    <col min="11559" max="11559" width="11.85546875" bestFit="1" customWidth="1"/>
    <col min="11777" max="11777" width="7.85546875" customWidth="1"/>
    <col min="11778" max="11778" width="33.140625" customWidth="1"/>
    <col min="11779" max="11779" width="4.42578125" bestFit="1" customWidth="1"/>
    <col min="11780" max="11780" width="3.5703125" bestFit="1" customWidth="1"/>
    <col min="11781" max="11781" width="7.140625" bestFit="1" customWidth="1"/>
    <col min="11782" max="11782" width="14" bestFit="1" customWidth="1"/>
    <col min="11783" max="11783" width="7.7109375" bestFit="1" customWidth="1"/>
    <col min="11784" max="11784" width="15.5703125" bestFit="1" customWidth="1"/>
    <col min="11785" max="11785" width="9.28515625" customWidth="1"/>
    <col min="11786" max="11786" width="17.28515625" bestFit="1" customWidth="1"/>
    <col min="11787" max="11788" width="16.7109375" customWidth="1"/>
    <col min="11789" max="11789" width="13.28515625" customWidth="1"/>
    <col min="11790" max="11790" width="8.7109375" bestFit="1" customWidth="1"/>
    <col min="11791" max="11791" width="14.42578125" bestFit="1" customWidth="1"/>
    <col min="11792" max="11792" width="16.5703125" bestFit="1" customWidth="1"/>
    <col min="11793" max="11793" width="14.42578125" bestFit="1" customWidth="1"/>
    <col min="11794" max="11794" width="10.5703125" bestFit="1" customWidth="1"/>
    <col min="11795" max="11795" width="7.85546875" bestFit="1" customWidth="1"/>
    <col min="11796" max="11796" width="15.42578125" bestFit="1" customWidth="1"/>
    <col min="11797" max="11797" width="16.7109375" customWidth="1"/>
    <col min="11798" max="11798" width="15.42578125" bestFit="1" customWidth="1"/>
    <col min="11799" max="11799" width="11.85546875" bestFit="1" customWidth="1"/>
    <col min="11800" max="11800" width="7.85546875" bestFit="1" customWidth="1"/>
    <col min="11801" max="11801" width="15.140625" customWidth="1"/>
    <col min="11802" max="11802" width="16.5703125" bestFit="1" customWidth="1"/>
    <col min="11803" max="11803" width="15.28515625" customWidth="1"/>
    <col min="11804" max="11804" width="9" bestFit="1" customWidth="1"/>
    <col min="11805" max="11805" width="11.140625" customWidth="1"/>
    <col min="11806" max="11806" width="17.5703125" bestFit="1" customWidth="1"/>
    <col min="11807" max="11807" width="8.7109375" bestFit="1" customWidth="1"/>
    <col min="11808" max="11808" width="11.140625" bestFit="1" customWidth="1"/>
    <col min="11809" max="11809" width="15.140625" bestFit="1" customWidth="1"/>
    <col min="11810" max="11811" width="18.28515625" bestFit="1" customWidth="1"/>
    <col min="11812" max="11812" width="9" bestFit="1" customWidth="1"/>
    <col min="11813" max="11813" width="15.5703125" customWidth="1"/>
    <col min="11814" max="11814" width="16" customWidth="1"/>
    <col min="11815" max="11815" width="11.85546875" bestFit="1" customWidth="1"/>
    <col min="12033" max="12033" width="7.85546875" customWidth="1"/>
    <col min="12034" max="12034" width="33.140625" customWidth="1"/>
    <col min="12035" max="12035" width="4.42578125" bestFit="1" customWidth="1"/>
    <col min="12036" max="12036" width="3.5703125" bestFit="1" customWidth="1"/>
    <col min="12037" max="12037" width="7.140625" bestFit="1" customWidth="1"/>
    <col min="12038" max="12038" width="14" bestFit="1" customWidth="1"/>
    <col min="12039" max="12039" width="7.7109375" bestFit="1" customWidth="1"/>
    <col min="12040" max="12040" width="15.5703125" bestFit="1" customWidth="1"/>
    <col min="12041" max="12041" width="9.28515625" customWidth="1"/>
    <col min="12042" max="12042" width="17.28515625" bestFit="1" customWidth="1"/>
    <col min="12043" max="12044" width="16.7109375" customWidth="1"/>
    <col min="12045" max="12045" width="13.28515625" customWidth="1"/>
    <col min="12046" max="12046" width="8.7109375" bestFit="1" customWidth="1"/>
    <col min="12047" max="12047" width="14.42578125" bestFit="1" customWidth="1"/>
    <col min="12048" max="12048" width="16.5703125" bestFit="1" customWidth="1"/>
    <col min="12049" max="12049" width="14.42578125" bestFit="1" customWidth="1"/>
    <col min="12050" max="12050" width="10.5703125" bestFit="1" customWidth="1"/>
    <col min="12051" max="12051" width="7.85546875" bestFit="1" customWidth="1"/>
    <col min="12052" max="12052" width="15.42578125" bestFit="1" customWidth="1"/>
    <col min="12053" max="12053" width="16.7109375" customWidth="1"/>
    <col min="12054" max="12054" width="15.42578125" bestFit="1" customWidth="1"/>
    <col min="12055" max="12055" width="11.85546875" bestFit="1" customWidth="1"/>
    <col min="12056" max="12056" width="7.85546875" bestFit="1" customWidth="1"/>
    <col min="12057" max="12057" width="15.140625" customWidth="1"/>
    <col min="12058" max="12058" width="16.5703125" bestFit="1" customWidth="1"/>
    <col min="12059" max="12059" width="15.28515625" customWidth="1"/>
    <col min="12060" max="12060" width="9" bestFit="1" customWidth="1"/>
    <col min="12061" max="12061" width="11.140625" customWidth="1"/>
    <col min="12062" max="12062" width="17.5703125" bestFit="1" customWidth="1"/>
    <col min="12063" max="12063" width="8.7109375" bestFit="1" customWidth="1"/>
    <col min="12064" max="12064" width="11.140625" bestFit="1" customWidth="1"/>
    <col min="12065" max="12065" width="15.140625" bestFit="1" customWidth="1"/>
    <col min="12066" max="12067" width="18.28515625" bestFit="1" customWidth="1"/>
    <col min="12068" max="12068" width="9" bestFit="1" customWidth="1"/>
    <col min="12069" max="12069" width="15.5703125" customWidth="1"/>
    <col min="12070" max="12070" width="16" customWidth="1"/>
    <col min="12071" max="12071" width="11.85546875" bestFit="1" customWidth="1"/>
    <col min="12289" max="12289" width="7.85546875" customWidth="1"/>
    <col min="12290" max="12290" width="33.140625" customWidth="1"/>
    <col min="12291" max="12291" width="4.42578125" bestFit="1" customWidth="1"/>
    <col min="12292" max="12292" width="3.5703125" bestFit="1" customWidth="1"/>
    <col min="12293" max="12293" width="7.140625" bestFit="1" customWidth="1"/>
    <col min="12294" max="12294" width="14" bestFit="1" customWidth="1"/>
    <col min="12295" max="12295" width="7.7109375" bestFit="1" customWidth="1"/>
    <col min="12296" max="12296" width="15.5703125" bestFit="1" customWidth="1"/>
    <col min="12297" max="12297" width="9.28515625" customWidth="1"/>
    <col min="12298" max="12298" width="17.28515625" bestFit="1" customWidth="1"/>
    <col min="12299" max="12300" width="16.7109375" customWidth="1"/>
    <col min="12301" max="12301" width="13.28515625" customWidth="1"/>
    <col min="12302" max="12302" width="8.7109375" bestFit="1" customWidth="1"/>
    <col min="12303" max="12303" width="14.42578125" bestFit="1" customWidth="1"/>
    <col min="12304" max="12304" width="16.5703125" bestFit="1" customWidth="1"/>
    <col min="12305" max="12305" width="14.42578125" bestFit="1" customWidth="1"/>
    <col min="12306" max="12306" width="10.5703125" bestFit="1" customWidth="1"/>
    <col min="12307" max="12307" width="7.85546875" bestFit="1" customWidth="1"/>
    <col min="12308" max="12308" width="15.42578125" bestFit="1" customWidth="1"/>
    <col min="12309" max="12309" width="16.7109375" customWidth="1"/>
    <col min="12310" max="12310" width="15.42578125" bestFit="1" customWidth="1"/>
    <col min="12311" max="12311" width="11.85546875" bestFit="1" customWidth="1"/>
    <col min="12312" max="12312" width="7.85546875" bestFit="1" customWidth="1"/>
    <col min="12313" max="12313" width="15.140625" customWidth="1"/>
    <col min="12314" max="12314" width="16.5703125" bestFit="1" customWidth="1"/>
    <col min="12315" max="12315" width="15.28515625" customWidth="1"/>
    <col min="12316" max="12316" width="9" bestFit="1" customWidth="1"/>
    <col min="12317" max="12317" width="11.140625" customWidth="1"/>
    <col min="12318" max="12318" width="17.5703125" bestFit="1" customWidth="1"/>
    <col min="12319" max="12319" width="8.7109375" bestFit="1" customWidth="1"/>
    <col min="12320" max="12320" width="11.140625" bestFit="1" customWidth="1"/>
    <col min="12321" max="12321" width="15.140625" bestFit="1" customWidth="1"/>
    <col min="12322" max="12323" width="18.28515625" bestFit="1" customWidth="1"/>
    <col min="12324" max="12324" width="9" bestFit="1" customWidth="1"/>
    <col min="12325" max="12325" width="15.5703125" customWidth="1"/>
    <col min="12326" max="12326" width="16" customWidth="1"/>
    <col min="12327" max="12327" width="11.85546875" bestFit="1" customWidth="1"/>
    <col min="12545" max="12545" width="7.85546875" customWidth="1"/>
    <col min="12546" max="12546" width="33.140625" customWidth="1"/>
    <col min="12547" max="12547" width="4.42578125" bestFit="1" customWidth="1"/>
    <col min="12548" max="12548" width="3.5703125" bestFit="1" customWidth="1"/>
    <col min="12549" max="12549" width="7.140625" bestFit="1" customWidth="1"/>
    <col min="12550" max="12550" width="14" bestFit="1" customWidth="1"/>
    <col min="12551" max="12551" width="7.7109375" bestFit="1" customWidth="1"/>
    <col min="12552" max="12552" width="15.5703125" bestFit="1" customWidth="1"/>
    <col min="12553" max="12553" width="9.28515625" customWidth="1"/>
    <col min="12554" max="12554" width="17.28515625" bestFit="1" customWidth="1"/>
    <col min="12555" max="12556" width="16.7109375" customWidth="1"/>
    <col min="12557" max="12557" width="13.28515625" customWidth="1"/>
    <col min="12558" max="12558" width="8.7109375" bestFit="1" customWidth="1"/>
    <col min="12559" max="12559" width="14.42578125" bestFit="1" customWidth="1"/>
    <col min="12560" max="12560" width="16.5703125" bestFit="1" customWidth="1"/>
    <col min="12561" max="12561" width="14.42578125" bestFit="1" customWidth="1"/>
    <col min="12562" max="12562" width="10.5703125" bestFit="1" customWidth="1"/>
    <col min="12563" max="12563" width="7.85546875" bestFit="1" customWidth="1"/>
    <col min="12564" max="12564" width="15.42578125" bestFit="1" customWidth="1"/>
    <col min="12565" max="12565" width="16.7109375" customWidth="1"/>
    <col min="12566" max="12566" width="15.42578125" bestFit="1" customWidth="1"/>
    <col min="12567" max="12567" width="11.85546875" bestFit="1" customWidth="1"/>
    <col min="12568" max="12568" width="7.85546875" bestFit="1" customWidth="1"/>
    <col min="12569" max="12569" width="15.140625" customWidth="1"/>
    <col min="12570" max="12570" width="16.5703125" bestFit="1" customWidth="1"/>
    <col min="12571" max="12571" width="15.28515625" customWidth="1"/>
    <col min="12572" max="12572" width="9" bestFit="1" customWidth="1"/>
    <col min="12573" max="12573" width="11.140625" customWidth="1"/>
    <col min="12574" max="12574" width="17.5703125" bestFit="1" customWidth="1"/>
    <col min="12575" max="12575" width="8.7109375" bestFit="1" customWidth="1"/>
    <col min="12576" max="12576" width="11.140625" bestFit="1" customWidth="1"/>
    <col min="12577" max="12577" width="15.140625" bestFit="1" customWidth="1"/>
    <col min="12578" max="12579" width="18.28515625" bestFit="1" customWidth="1"/>
    <col min="12580" max="12580" width="9" bestFit="1" customWidth="1"/>
    <col min="12581" max="12581" width="15.5703125" customWidth="1"/>
    <col min="12582" max="12582" width="16" customWidth="1"/>
    <col min="12583" max="12583" width="11.85546875" bestFit="1" customWidth="1"/>
    <col min="12801" max="12801" width="7.85546875" customWidth="1"/>
    <col min="12802" max="12802" width="33.140625" customWidth="1"/>
    <col min="12803" max="12803" width="4.42578125" bestFit="1" customWidth="1"/>
    <col min="12804" max="12804" width="3.5703125" bestFit="1" customWidth="1"/>
    <col min="12805" max="12805" width="7.140625" bestFit="1" customWidth="1"/>
    <col min="12806" max="12806" width="14" bestFit="1" customWidth="1"/>
    <col min="12807" max="12807" width="7.7109375" bestFit="1" customWidth="1"/>
    <col min="12808" max="12808" width="15.5703125" bestFit="1" customWidth="1"/>
    <col min="12809" max="12809" width="9.28515625" customWidth="1"/>
    <col min="12810" max="12810" width="17.28515625" bestFit="1" customWidth="1"/>
    <col min="12811" max="12812" width="16.7109375" customWidth="1"/>
    <col min="12813" max="12813" width="13.28515625" customWidth="1"/>
    <col min="12814" max="12814" width="8.7109375" bestFit="1" customWidth="1"/>
    <col min="12815" max="12815" width="14.42578125" bestFit="1" customWidth="1"/>
    <col min="12816" max="12816" width="16.5703125" bestFit="1" customWidth="1"/>
    <col min="12817" max="12817" width="14.42578125" bestFit="1" customWidth="1"/>
    <col min="12818" max="12818" width="10.5703125" bestFit="1" customWidth="1"/>
    <col min="12819" max="12819" width="7.85546875" bestFit="1" customWidth="1"/>
    <col min="12820" max="12820" width="15.42578125" bestFit="1" customWidth="1"/>
    <col min="12821" max="12821" width="16.7109375" customWidth="1"/>
    <col min="12822" max="12822" width="15.42578125" bestFit="1" customWidth="1"/>
    <col min="12823" max="12823" width="11.85546875" bestFit="1" customWidth="1"/>
    <col min="12824" max="12824" width="7.85546875" bestFit="1" customWidth="1"/>
    <col min="12825" max="12825" width="15.140625" customWidth="1"/>
    <col min="12826" max="12826" width="16.5703125" bestFit="1" customWidth="1"/>
    <col min="12827" max="12827" width="15.28515625" customWidth="1"/>
    <col min="12828" max="12828" width="9" bestFit="1" customWidth="1"/>
    <col min="12829" max="12829" width="11.140625" customWidth="1"/>
    <col min="12830" max="12830" width="17.5703125" bestFit="1" customWidth="1"/>
    <col min="12831" max="12831" width="8.7109375" bestFit="1" customWidth="1"/>
    <col min="12832" max="12832" width="11.140625" bestFit="1" customWidth="1"/>
    <col min="12833" max="12833" width="15.140625" bestFit="1" customWidth="1"/>
    <col min="12834" max="12835" width="18.28515625" bestFit="1" customWidth="1"/>
    <col min="12836" max="12836" width="9" bestFit="1" customWidth="1"/>
    <col min="12837" max="12837" width="15.5703125" customWidth="1"/>
    <col min="12838" max="12838" width="16" customWidth="1"/>
    <col min="12839" max="12839" width="11.85546875" bestFit="1" customWidth="1"/>
    <col min="13057" max="13057" width="7.85546875" customWidth="1"/>
    <col min="13058" max="13058" width="33.140625" customWidth="1"/>
    <col min="13059" max="13059" width="4.42578125" bestFit="1" customWidth="1"/>
    <col min="13060" max="13060" width="3.5703125" bestFit="1" customWidth="1"/>
    <col min="13061" max="13061" width="7.140625" bestFit="1" customWidth="1"/>
    <col min="13062" max="13062" width="14" bestFit="1" customWidth="1"/>
    <col min="13063" max="13063" width="7.7109375" bestFit="1" customWidth="1"/>
    <col min="13064" max="13064" width="15.5703125" bestFit="1" customWidth="1"/>
    <col min="13065" max="13065" width="9.28515625" customWidth="1"/>
    <col min="13066" max="13066" width="17.28515625" bestFit="1" customWidth="1"/>
    <col min="13067" max="13068" width="16.7109375" customWidth="1"/>
    <col min="13069" max="13069" width="13.28515625" customWidth="1"/>
    <col min="13070" max="13070" width="8.7109375" bestFit="1" customWidth="1"/>
    <col min="13071" max="13071" width="14.42578125" bestFit="1" customWidth="1"/>
    <col min="13072" max="13072" width="16.5703125" bestFit="1" customWidth="1"/>
    <col min="13073" max="13073" width="14.42578125" bestFit="1" customWidth="1"/>
    <col min="13074" max="13074" width="10.5703125" bestFit="1" customWidth="1"/>
    <col min="13075" max="13075" width="7.85546875" bestFit="1" customWidth="1"/>
    <col min="13076" max="13076" width="15.42578125" bestFit="1" customWidth="1"/>
    <col min="13077" max="13077" width="16.7109375" customWidth="1"/>
    <col min="13078" max="13078" width="15.42578125" bestFit="1" customWidth="1"/>
    <col min="13079" max="13079" width="11.85546875" bestFit="1" customWidth="1"/>
    <col min="13080" max="13080" width="7.85546875" bestFit="1" customWidth="1"/>
    <col min="13081" max="13081" width="15.140625" customWidth="1"/>
    <col min="13082" max="13082" width="16.5703125" bestFit="1" customWidth="1"/>
    <col min="13083" max="13083" width="15.28515625" customWidth="1"/>
    <col min="13084" max="13084" width="9" bestFit="1" customWidth="1"/>
    <col min="13085" max="13085" width="11.140625" customWidth="1"/>
    <col min="13086" max="13086" width="17.5703125" bestFit="1" customWidth="1"/>
    <col min="13087" max="13087" width="8.7109375" bestFit="1" customWidth="1"/>
    <col min="13088" max="13088" width="11.140625" bestFit="1" customWidth="1"/>
    <col min="13089" max="13089" width="15.140625" bestFit="1" customWidth="1"/>
    <col min="13090" max="13091" width="18.28515625" bestFit="1" customWidth="1"/>
    <col min="13092" max="13092" width="9" bestFit="1" customWidth="1"/>
    <col min="13093" max="13093" width="15.5703125" customWidth="1"/>
    <col min="13094" max="13094" width="16" customWidth="1"/>
    <col min="13095" max="13095" width="11.85546875" bestFit="1" customWidth="1"/>
    <col min="13313" max="13313" width="7.85546875" customWidth="1"/>
    <col min="13314" max="13314" width="33.140625" customWidth="1"/>
    <col min="13315" max="13315" width="4.42578125" bestFit="1" customWidth="1"/>
    <col min="13316" max="13316" width="3.5703125" bestFit="1" customWidth="1"/>
    <col min="13317" max="13317" width="7.140625" bestFit="1" customWidth="1"/>
    <col min="13318" max="13318" width="14" bestFit="1" customWidth="1"/>
    <col min="13319" max="13319" width="7.7109375" bestFit="1" customWidth="1"/>
    <col min="13320" max="13320" width="15.5703125" bestFit="1" customWidth="1"/>
    <col min="13321" max="13321" width="9.28515625" customWidth="1"/>
    <col min="13322" max="13322" width="17.28515625" bestFit="1" customWidth="1"/>
    <col min="13323" max="13324" width="16.7109375" customWidth="1"/>
    <col min="13325" max="13325" width="13.28515625" customWidth="1"/>
    <col min="13326" max="13326" width="8.7109375" bestFit="1" customWidth="1"/>
    <col min="13327" max="13327" width="14.42578125" bestFit="1" customWidth="1"/>
    <col min="13328" max="13328" width="16.5703125" bestFit="1" customWidth="1"/>
    <col min="13329" max="13329" width="14.42578125" bestFit="1" customWidth="1"/>
    <col min="13330" max="13330" width="10.5703125" bestFit="1" customWidth="1"/>
    <col min="13331" max="13331" width="7.85546875" bestFit="1" customWidth="1"/>
    <col min="13332" max="13332" width="15.42578125" bestFit="1" customWidth="1"/>
    <col min="13333" max="13333" width="16.7109375" customWidth="1"/>
    <col min="13334" max="13334" width="15.42578125" bestFit="1" customWidth="1"/>
    <col min="13335" max="13335" width="11.85546875" bestFit="1" customWidth="1"/>
    <col min="13336" max="13336" width="7.85546875" bestFit="1" customWidth="1"/>
    <col min="13337" max="13337" width="15.140625" customWidth="1"/>
    <col min="13338" max="13338" width="16.5703125" bestFit="1" customWidth="1"/>
    <col min="13339" max="13339" width="15.28515625" customWidth="1"/>
    <col min="13340" max="13340" width="9" bestFit="1" customWidth="1"/>
    <col min="13341" max="13341" width="11.140625" customWidth="1"/>
    <col min="13342" max="13342" width="17.5703125" bestFit="1" customWidth="1"/>
    <col min="13343" max="13343" width="8.7109375" bestFit="1" customWidth="1"/>
    <col min="13344" max="13344" width="11.140625" bestFit="1" customWidth="1"/>
    <col min="13345" max="13345" width="15.140625" bestFit="1" customWidth="1"/>
    <col min="13346" max="13347" width="18.28515625" bestFit="1" customWidth="1"/>
    <col min="13348" max="13348" width="9" bestFit="1" customWidth="1"/>
    <col min="13349" max="13349" width="15.5703125" customWidth="1"/>
    <col min="13350" max="13350" width="16" customWidth="1"/>
    <col min="13351" max="13351" width="11.85546875" bestFit="1" customWidth="1"/>
    <col min="13569" max="13569" width="7.85546875" customWidth="1"/>
    <col min="13570" max="13570" width="33.140625" customWidth="1"/>
    <col min="13571" max="13571" width="4.42578125" bestFit="1" customWidth="1"/>
    <col min="13572" max="13572" width="3.5703125" bestFit="1" customWidth="1"/>
    <col min="13573" max="13573" width="7.140625" bestFit="1" customWidth="1"/>
    <col min="13574" max="13574" width="14" bestFit="1" customWidth="1"/>
    <col min="13575" max="13575" width="7.7109375" bestFit="1" customWidth="1"/>
    <col min="13576" max="13576" width="15.5703125" bestFit="1" customWidth="1"/>
    <col min="13577" max="13577" width="9.28515625" customWidth="1"/>
    <col min="13578" max="13578" width="17.28515625" bestFit="1" customWidth="1"/>
    <col min="13579" max="13580" width="16.7109375" customWidth="1"/>
    <col min="13581" max="13581" width="13.28515625" customWidth="1"/>
    <col min="13582" max="13582" width="8.7109375" bestFit="1" customWidth="1"/>
    <col min="13583" max="13583" width="14.42578125" bestFit="1" customWidth="1"/>
    <col min="13584" max="13584" width="16.5703125" bestFit="1" customWidth="1"/>
    <col min="13585" max="13585" width="14.42578125" bestFit="1" customWidth="1"/>
    <col min="13586" max="13586" width="10.5703125" bestFit="1" customWidth="1"/>
    <col min="13587" max="13587" width="7.85546875" bestFit="1" customWidth="1"/>
    <col min="13588" max="13588" width="15.42578125" bestFit="1" customWidth="1"/>
    <col min="13589" max="13589" width="16.7109375" customWidth="1"/>
    <col min="13590" max="13590" width="15.42578125" bestFit="1" customWidth="1"/>
    <col min="13591" max="13591" width="11.85546875" bestFit="1" customWidth="1"/>
    <col min="13592" max="13592" width="7.85546875" bestFit="1" customWidth="1"/>
    <col min="13593" max="13593" width="15.140625" customWidth="1"/>
    <col min="13594" max="13594" width="16.5703125" bestFit="1" customWidth="1"/>
    <col min="13595" max="13595" width="15.28515625" customWidth="1"/>
    <col min="13596" max="13596" width="9" bestFit="1" customWidth="1"/>
    <col min="13597" max="13597" width="11.140625" customWidth="1"/>
    <col min="13598" max="13598" width="17.5703125" bestFit="1" customWidth="1"/>
    <col min="13599" max="13599" width="8.7109375" bestFit="1" customWidth="1"/>
    <col min="13600" max="13600" width="11.140625" bestFit="1" customWidth="1"/>
    <col min="13601" max="13601" width="15.140625" bestFit="1" customWidth="1"/>
    <col min="13602" max="13603" width="18.28515625" bestFit="1" customWidth="1"/>
    <col min="13604" max="13604" width="9" bestFit="1" customWidth="1"/>
    <col min="13605" max="13605" width="15.5703125" customWidth="1"/>
    <col min="13606" max="13606" width="16" customWidth="1"/>
    <col min="13607" max="13607" width="11.85546875" bestFit="1" customWidth="1"/>
    <col min="13825" max="13825" width="7.85546875" customWidth="1"/>
    <col min="13826" max="13826" width="33.140625" customWidth="1"/>
    <col min="13827" max="13827" width="4.42578125" bestFit="1" customWidth="1"/>
    <col min="13828" max="13828" width="3.5703125" bestFit="1" customWidth="1"/>
    <col min="13829" max="13829" width="7.140625" bestFit="1" customWidth="1"/>
    <col min="13830" max="13830" width="14" bestFit="1" customWidth="1"/>
    <col min="13831" max="13831" width="7.7109375" bestFit="1" customWidth="1"/>
    <col min="13832" max="13832" width="15.5703125" bestFit="1" customWidth="1"/>
    <col min="13833" max="13833" width="9.28515625" customWidth="1"/>
    <col min="13834" max="13834" width="17.28515625" bestFit="1" customWidth="1"/>
    <col min="13835" max="13836" width="16.7109375" customWidth="1"/>
    <col min="13837" max="13837" width="13.28515625" customWidth="1"/>
    <col min="13838" max="13838" width="8.7109375" bestFit="1" customWidth="1"/>
    <col min="13839" max="13839" width="14.42578125" bestFit="1" customWidth="1"/>
    <col min="13840" max="13840" width="16.5703125" bestFit="1" customWidth="1"/>
    <col min="13841" max="13841" width="14.42578125" bestFit="1" customWidth="1"/>
    <col min="13842" max="13842" width="10.5703125" bestFit="1" customWidth="1"/>
    <col min="13843" max="13843" width="7.85546875" bestFit="1" customWidth="1"/>
    <col min="13844" max="13844" width="15.42578125" bestFit="1" customWidth="1"/>
    <col min="13845" max="13845" width="16.7109375" customWidth="1"/>
    <col min="13846" max="13846" width="15.42578125" bestFit="1" customWidth="1"/>
    <col min="13847" max="13847" width="11.85546875" bestFit="1" customWidth="1"/>
    <col min="13848" max="13848" width="7.85546875" bestFit="1" customWidth="1"/>
    <col min="13849" max="13849" width="15.140625" customWidth="1"/>
    <col min="13850" max="13850" width="16.5703125" bestFit="1" customWidth="1"/>
    <col min="13851" max="13851" width="15.28515625" customWidth="1"/>
    <col min="13852" max="13852" width="9" bestFit="1" customWidth="1"/>
    <col min="13853" max="13853" width="11.140625" customWidth="1"/>
    <col min="13854" max="13854" width="17.5703125" bestFit="1" customWidth="1"/>
    <col min="13855" max="13855" width="8.7109375" bestFit="1" customWidth="1"/>
    <col min="13856" max="13856" width="11.140625" bestFit="1" customWidth="1"/>
    <col min="13857" max="13857" width="15.140625" bestFit="1" customWidth="1"/>
    <col min="13858" max="13859" width="18.28515625" bestFit="1" customWidth="1"/>
    <col min="13860" max="13860" width="9" bestFit="1" customWidth="1"/>
    <col min="13861" max="13861" width="15.5703125" customWidth="1"/>
    <col min="13862" max="13862" width="16" customWidth="1"/>
    <col min="13863" max="13863" width="11.85546875" bestFit="1" customWidth="1"/>
    <col min="14081" max="14081" width="7.85546875" customWidth="1"/>
    <col min="14082" max="14082" width="33.140625" customWidth="1"/>
    <col min="14083" max="14083" width="4.42578125" bestFit="1" customWidth="1"/>
    <col min="14084" max="14084" width="3.5703125" bestFit="1" customWidth="1"/>
    <col min="14085" max="14085" width="7.140625" bestFit="1" customWidth="1"/>
    <col min="14086" max="14086" width="14" bestFit="1" customWidth="1"/>
    <col min="14087" max="14087" width="7.7109375" bestFit="1" customWidth="1"/>
    <col min="14088" max="14088" width="15.5703125" bestFit="1" customWidth="1"/>
    <col min="14089" max="14089" width="9.28515625" customWidth="1"/>
    <col min="14090" max="14090" width="17.28515625" bestFit="1" customWidth="1"/>
    <col min="14091" max="14092" width="16.7109375" customWidth="1"/>
    <col min="14093" max="14093" width="13.28515625" customWidth="1"/>
    <col min="14094" max="14094" width="8.7109375" bestFit="1" customWidth="1"/>
    <col min="14095" max="14095" width="14.42578125" bestFit="1" customWidth="1"/>
    <col min="14096" max="14096" width="16.5703125" bestFit="1" customWidth="1"/>
    <col min="14097" max="14097" width="14.42578125" bestFit="1" customWidth="1"/>
    <col min="14098" max="14098" width="10.5703125" bestFit="1" customWidth="1"/>
    <col min="14099" max="14099" width="7.85546875" bestFit="1" customWidth="1"/>
    <col min="14100" max="14100" width="15.42578125" bestFit="1" customWidth="1"/>
    <col min="14101" max="14101" width="16.7109375" customWidth="1"/>
    <col min="14102" max="14102" width="15.42578125" bestFit="1" customWidth="1"/>
    <col min="14103" max="14103" width="11.85546875" bestFit="1" customWidth="1"/>
    <col min="14104" max="14104" width="7.85546875" bestFit="1" customWidth="1"/>
    <col min="14105" max="14105" width="15.140625" customWidth="1"/>
    <col min="14106" max="14106" width="16.5703125" bestFit="1" customWidth="1"/>
    <col min="14107" max="14107" width="15.28515625" customWidth="1"/>
    <col min="14108" max="14108" width="9" bestFit="1" customWidth="1"/>
    <col min="14109" max="14109" width="11.140625" customWidth="1"/>
    <col min="14110" max="14110" width="17.5703125" bestFit="1" customWidth="1"/>
    <col min="14111" max="14111" width="8.7109375" bestFit="1" customWidth="1"/>
    <col min="14112" max="14112" width="11.140625" bestFit="1" customWidth="1"/>
    <col min="14113" max="14113" width="15.140625" bestFit="1" customWidth="1"/>
    <col min="14114" max="14115" width="18.28515625" bestFit="1" customWidth="1"/>
    <col min="14116" max="14116" width="9" bestFit="1" customWidth="1"/>
    <col min="14117" max="14117" width="15.5703125" customWidth="1"/>
    <col min="14118" max="14118" width="16" customWidth="1"/>
    <col min="14119" max="14119" width="11.85546875" bestFit="1" customWidth="1"/>
    <col min="14337" max="14337" width="7.85546875" customWidth="1"/>
    <col min="14338" max="14338" width="33.140625" customWidth="1"/>
    <col min="14339" max="14339" width="4.42578125" bestFit="1" customWidth="1"/>
    <col min="14340" max="14340" width="3.5703125" bestFit="1" customWidth="1"/>
    <col min="14341" max="14341" width="7.140625" bestFit="1" customWidth="1"/>
    <col min="14342" max="14342" width="14" bestFit="1" customWidth="1"/>
    <col min="14343" max="14343" width="7.7109375" bestFit="1" customWidth="1"/>
    <col min="14344" max="14344" width="15.5703125" bestFit="1" customWidth="1"/>
    <col min="14345" max="14345" width="9.28515625" customWidth="1"/>
    <col min="14346" max="14346" width="17.28515625" bestFit="1" customWidth="1"/>
    <col min="14347" max="14348" width="16.7109375" customWidth="1"/>
    <col min="14349" max="14349" width="13.28515625" customWidth="1"/>
    <col min="14350" max="14350" width="8.7109375" bestFit="1" customWidth="1"/>
    <col min="14351" max="14351" width="14.42578125" bestFit="1" customWidth="1"/>
    <col min="14352" max="14352" width="16.5703125" bestFit="1" customWidth="1"/>
    <col min="14353" max="14353" width="14.42578125" bestFit="1" customWidth="1"/>
    <col min="14354" max="14354" width="10.5703125" bestFit="1" customWidth="1"/>
    <col min="14355" max="14355" width="7.85546875" bestFit="1" customWidth="1"/>
    <col min="14356" max="14356" width="15.42578125" bestFit="1" customWidth="1"/>
    <col min="14357" max="14357" width="16.7109375" customWidth="1"/>
    <col min="14358" max="14358" width="15.42578125" bestFit="1" customWidth="1"/>
    <col min="14359" max="14359" width="11.85546875" bestFit="1" customWidth="1"/>
    <col min="14360" max="14360" width="7.85546875" bestFit="1" customWidth="1"/>
    <col min="14361" max="14361" width="15.140625" customWidth="1"/>
    <col min="14362" max="14362" width="16.5703125" bestFit="1" customWidth="1"/>
    <col min="14363" max="14363" width="15.28515625" customWidth="1"/>
    <col min="14364" max="14364" width="9" bestFit="1" customWidth="1"/>
    <col min="14365" max="14365" width="11.140625" customWidth="1"/>
    <col min="14366" max="14366" width="17.5703125" bestFit="1" customWidth="1"/>
    <col min="14367" max="14367" width="8.7109375" bestFit="1" customWidth="1"/>
    <col min="14368" max="14368" width="11.140625" bestFit="1" customWidth="1"/>
    <col min="14369" max="14369" width="15.140625" bestFit="1" customWidth="1"/>
    <col min="14370" max="14371" width="18.28515625" bestFit="1" customWidth="1"/>
    <col min="14372" max="14372" width="9" bestFit="1" customWidth="1"/>
    <col min="14373" max="14373" width="15.5703125" customWidth="1"/>
    <col min="14374" max="14374" width="16" customWidth="1"/>
    <col min="14375" max="14375" width="11.85546875" bestFit="1" customWidth="1"/>
    <col min="14593" max="14593" width="7.85546875" customWidth="1"/>
    <col min="14594" max="14594" width="33.140625" customWidth="1"/>
    <col min="14595" max="14595" width="4.42578125" bestFit="1" customWidth="1"/>
    <col min="14596" max="14596" width="3.5703125" bestFit="1" customWidth="1"/>
    <col min="14597" max="14597" width="7.140625" bestFit="1" customWidth="1"/>
    <col min="14598" max="14598" width="14" bestFit="1" customWidth="1"/>
    <col min="14599" max="14599" width="7.7109375" bestFit="1" customWidth="1"/>
    <col min="14600" max="14600" width="15.5703125" bestFit="1" customWidth="1"/>
    <col min="14601" max="14601" width="9.28515625" customWidth="1"/>
    <col min="14602" max="14602" width="17.28515625" bestFit="1" customWidth="1"/>
    <col min="14603" max="14604" width="16.7109375" customWidth="1"/>
    <col min="14605" max="14605" width="13.28515625" customWidth="1"/>
    <col min="14606" max="14606" width="8.7109375" bestFit="1" customWidth="1"/>
    <col min="14607" max="14607" width="14.42578125" bestFit="1" customWidth="1"/>
    <col min="14608" max="14608" width="16.5703125" bestFit="1" customWidth="1"/>
    <col min="14609" max="14609" width="14.42578125" bestFit="1" customWidth="1"/>
    <col min="14610" max="14610" width="10.5703125" bestFit="1" customWidth="1"/>
    <col min="14611" max="14611" width="7.85546875" bestFit="1" customWidth="1"/>
    <col min="14612" max="14612" width="15.42578125" bestFit="1" customWidth="1"/>
    <col min="14613" max="14613" width="16.7109375" customWidth="1"/>
    <col min="14614" max="14614" width="15.42578125" bestFit="1" customWidth="1"/>
    <col min="14615" max="14615" width="11.85546875" bestFit="1" customWidth="1"/>
    <col min="14616" max="14616" width="7.85546875" bestFit="1" customWidth="1"/>
    <col min="14617" max="14617" width="15.140625" customWidth="1"/>
    <col min="14618" max="14618" width="16.5703125" bestFit="1" customWidth="1"/>
    <col min="14619" max="14619" width="15.28515625" customWidth="1"/>
    <col min="14620" max="14620" width="9" bestFit="1" customWidth="1"/>
    <col min="14621" max="14621" width="11.140625" customWidth="1"/>
    <col min="14622" max="14622" width="17.5703125" bestFit="1" customWidth="1"/>
    <col min="14623" max="14623" width="8.7109375" bestFit="1" customWidth="1"/>
    <col min="14624" max="14624" width="11.140625" bestFit="1" customWidth="1"/>
    <col min="14625" max="14625" width="15.140625" bestFit="1" customWidth="1"/>
    <col min="14626" max="14627" width="18.28515625" bestFit="1" customWidth="1"/>
    <col min="14628" max="14628" width="9" bestFit="1" customWidth="1"/>
    <col min="14629" max="14629" width="15.5703125" customWidth="1"/>
    <col min="14630" max="14630" width="16" customWidth="1"/>
    <col min="14631" max="14631" width="11.85546875" bestFit="1" customWidth="1"/>
    <col min="14849" max="14849" width="7.85546875" customWidth="1"/>
    <col min="14850" max="14850" width="33.140625" customWidth="1"/>
    <col min="14851" max="14851" width="4.42578125" bestFit="1" customWidth="1"/>
    <col min="14852" max="14852" width="3.5703125" bestFit="1" customWidth="1"/>
    <col min="14853" max="14853" width="7.140625" bestFit="1" customWidth="1"/>
    <col min="14854" max="14854" width="14" bestFit="1" customWidth="1"/>
    <col min="14855" max="14855" width="7.7109375" bestFit="1" customWidth="1"/>
    <col min="14856" max="14856" width="15.5703125" bestFit="1" customWidth="1"/>
    <col min="14857" max="14857" width="9.28515625" customWidth="1"/>
    <col min="14858" max="14858" width="17.28515625" bestFit="1" customWidth="1"/>
    <col min="14859" max="14860" width="16.7109375" customWidth="1"/>
    <col min="14861" max="14861" width="13.28515625" customWidth="1"/>
    <col min="14862" max="14862" width="8.7109375" bestFit="1" customWidth="1"/>
    <col min="14863" max="14863" width="14.42578125" bestFit="1" customWidth="1"/>
    <col min="14864" max="14864" width="16.5703125" bestFit="1" customWidth="1"/>
    <col min="14865" max="14865" width="14.42578125" bestFit="1" customWidth="1"/>
    <col min="14866" max="14866" width="10.5703125" bestFit="1" customWidth="1"/>
    <col min="14867" max="14867" width="7.85546875" bestFit="1" customWidth="1"/>
    <col min="14868" max="14868" width="15.42578125" bestFit="1" customWidth="1"/>
    <col min="14869" max="14869" width="16.7109375" customWidth="1"/>
    <col min="14870" max="14870" width="15.42578125" bestFit="1" customWidth="1"/>
    <col min="14871" max="14871" width="11.85546875" bestFit="1" customWidth="1"/>
    <col min="14872" max="14872" width="7.85546875" bestFit="1" customWidth="1"/>
    <col min="14873" max="14873" width="15.140625" customWidth="1"/>
    <col min="14874" max="14874" width="16.5703125" bestFit="1" customWidth="1"/>
    <col min="14875" max="14875" width="15.28515625" customWidth="1"/>
    <col min="14876" max="14876" width="9" bestFit="1" customWidth="1"/>
    <col min="14877" max="14877" width="11.140625" customWidth="1"/>
    <col min="14878" max="14878" width="17.5703125" bestFit="1" customWidth="1"/>
    <col min="14879" max="14879" width="8.7109375" bestFit="1" customWidth="1"/>
    <col min="14880" max="14880" width="11.140625" bestFit="1" customWidth="1"/>
    <col min="14881" max="14881" width="15.140625" bestFit="1" customWidth="1"/>
    <col min="14882" max="14883" width="18.28515625" bestFit="1" customWidth="1"/>
    <col min="14884" max="14884" width="9" bestFit="1" customWidth="1"/>
    <col min="14885" max="14885" width="15.5703125" customWidth="1"/>
    <col min="14886" max="14886" width="16" customWidth="1"/>
    <col min="14887" max="14887" width="11.85546875" bestFit="1" customWidth="1"/>
    <col min="15105" max="15105" width="7.85546875" customWidth="1"/>
    <col min="15106" max="15106" width="33.140625" customWidth="1"/>
    <col min="15107" max="15107" width="4.42578125" bestFit="1" customWidth="1"/>
    <col min="15108" max="15108" width="3.5703125" bestFit="1" customWidth="1"/>
    <col min="15109" max="15109" width="7.140625" bestFit="1" customWidth="1"/>
    <col min="15110" max="15110" width="14" bestFit="1" customWidth="1"/>
    <col min="15111" max="15111" width="7.7109375" bestFit="1" customWidth="1"/>
    <col min="15112" max="15112" width="15.5703125" bestFit="1" customWidth="1"/>
    <col min="15113" max="15113" width="9.28515625" customWidth="1"/>
    <col min="15114" max="15114" width="17.28515625" bestFit="1" customWidth="1"/>
    <col min="15115" max="15116" width="16.7109375" customWidth="1"/>
    <col min="15117" max="15117" width="13.28515625" customWidth="1"/>
    <col min="15118" max="15118" width="8.7109375" bestFit="1" customWidth="1"/>
    <col min="15119" max="15119" width="14.42578125" bestFit="1" customWidth="1"/>
    <col min="15120" max="15120" width="16.5703125" bestFit="1" customWidth="1"/>
    <col min="15121" max="15121" width="14.42578125" bestFit="1" customWidth="1"/>
    <col min="15122" max="15122" width="10.5703125" bestFit="1" customWidth="1"/>
    <col min="15123" max="15123" width="7.85546875" bestFit="1" customWidth="1"/>
    <col min="15124" max="15124" width="15.42578125" bestFit="1" customWidth="1"/>
    <col min="15125" max="15125" width="16.7109375" customWidth="1"/>
    <col min="15126" max="15126" width="15.42578125" bestFit="1" customWidth="1"/>
    <col min="15127" max="15127" width="11.85546875" bestFit="1" customWidth="1"/>
    <col min="15128" max="15128" width="7.85546875" bestFit="1" customWidth="1"/>
    <col min="15129" max="15129" width="15.140625" customWidth="1"/>
    <col min="15130" max="15130" width="16.5703125" bestFit="1" customWidth="1"/>
    <col min="15131" max="15131" width="15.28515625" customWidth="1"/>
    <col min="15132" max="15132" width="9" bestFit="1" customWidth="1"/>
    <col min="15133" max="15133" width="11.140625" customWidth="1"/>
    <col min="15134" max="15134" width="17.5703125" bestFit="1" customWidth="1"/>
    <col min="15135" max="15135" width="8.7109375" bestFit="1" customWidth="1"/>
    <col min="15136" max="15136" width="11.140625" bestFit="1" customWidth="1"/>
    <col min="15137" max="15137" width="15.140625" bestFit="1" customWidth="1"/>
    <col min="15138" max="15139" width="18.28515625" bestFit="1" customWidth="1"/>
    <col min="15140" max="15140" width="9" bestFit="1" customWidth="1"/>
    <col min="15141" max="15141" width="15.5703125" customWidth="1"/>
    <col min="15142" max="15142" width="16" customWidth="1"/>
    <col min="15143" max="15143" width="11.85546875" bestFit="1" customWidth="1"/>
    <col min="15361" max="15361" width="7.85546875" customWidth="1"/>
    <col min="15362" max="15362" width="33.140625" customWidth="1"/>
    <col min="15363" max="15363" width="4.42578125" bestFit="1" customWidth="1"/>
    <col min="15364" max="15364" width="3.5703125" bestFit="1" customWidth="1"/>
    <col min="15365" max="15365" width="7.140625" bestFit="1" customWidth="1"/>
    <col min="15366" max="15366" width="14" bestFit="1" customWidth="1"/>
    <col min="15367" max="15367" width="7.7109375" bestFit="1" customWidth="1"/>
    <col min="15368" max="15368" width="15.5703125" bestFit="1" customWidth="1"/>
    <col min="15369" max="15369" width="9.28515625" customWidth="1"/>
    <col min="15370" max="15370" width="17.28515625" bestFit="1" customWidth="1"/>
    <col min="15371" max="15372" width="16.7109375" customWidth="1"/>
    <col min="15373" max="15373" width="13.28515625" customWidth="1"/>
    <col min="15374" max="15374" width="8.7109375" bestFit="1" customWidth="1"/>
    <col min="15375" max="15375" width="14.42578125" bestFit="1" customWidth="1"/>
    <col min="15376" max="15376" width="16.5703125" bestFit="1" customWidth="1"/>
    <col min="15377" max="15377" width="14.42578125" bestFit="1" customWidth="1"/>
    <col min="15378" max="15378" width="10.5703125" bestFit="1" customWidth="1"/>
    <col min="15379" max="15379" width="7.85546875" bestFit="1" customWidth="1"/>
    <col min="15380" max="15380" width="15.42578125" bestFit="1" customWidth="1"/>
    <col min="15381" max="15381" width="16.7109375" customWidth="1"/>
    <col min="15382" max="15382" width="15.42578125" bestFit="1" customWidth="1"/>
    <col min="15383" max="15383" width="11.85546875" bestFit="1" customWidth="1"/>
    <col min="15384" max="15384" width="7.85546875" bestFit="1" customWidth="1"/>
    <col min="15385" max="15385" width="15.140625" customWidth="1"/>
    <col min="15386" max="15386" width="16.5703125" bestFit="1" customWidth="1"/>
    <col min="15387" max="15387" width="15.28515625" customWidth="1"/>
    <col min="15388" max="15388" width="9" bestFit="1" customWidth="1"/>
    <col min="15389" max="15389" width="11.140625" customWidth="1"/>
    <col min="15390" max="15390" width="17.5703125" bestFit="1" customWidth="1"/>
    <col min="15391" max="15391" width="8.7109375" bestFit="1" customWidth="1"/>
    <col min="15392" max="15392" width="11.140625" bestFit="1" customWidth="1"/>
    <col min="15393" max="15393" width="15.140625" bestFit="1" customWidth="1"/>
    <col min="15394" max="15395" width="18.28515625" bestFit="1" customWidth="1"/>
    <col min="15396" max="15396" width="9" bestFit="1" customWidth="1"/>
    <col min="15397" max="15397" width="15.5703125" customWidth="1"/>
    <col min="15398" max="15398" width="16" customWidth="1"/>
    <col min="15399" max="15399" width="11.85546875" bestFit="1" customWidth="1"/>
    <col min="15617" max="15617" width="7.85546875" customWidth="1"/>
    <col min="15618" max="15618" width="33.140625" customWidth="1"/>
    <col min="15619" max="15619" width="4.42578125" bestFit="1" customWidth="1"/>
    <col min="15620" max="15620" width="3.5703125" bestFit="1" customWidth="1"/>
    <col min="15621" max="15621" width="7.140625" bestFit="1" customWidth="1"/>
    <col min="15622" max="15622" width="14" bestFit="1" customWidth="1"/>
    <col min="15623" max="15623" width="7.7109375" bestFit="1" customWidth="1"/>
    <col min="15624" max="15624" width="15.5703125" bestFit="1" customWidth="1"/>
    <col min="15625" max="15625" width="9.28515625" customWidth="1"/>
    <col min="15626" max="15626" width="17.28515625" bestFit="1" customWidth="1"/>
    <col min="15627" max="15628" width="16.7109375" customWidth="1"/>
    <col min="15629" max="15629" width="13.28515625" customWidth="1"/>
    <col min="15630" max="15630" width="8.7109375" bestFit="1" customWidth="1"/>
    <col min="15631" max="15631" width="14.42578125" bestFit="1" customWidth="1"/>
    <col min="15632" max="15632" width="16.5703125" bestFit="1" customWidth="1"/>
    <col min="15633" max="15633" width="14.42578125" bestFit="1" customWidth="1"/>
    <col min="15634" max="15634" width="10.5703125" bestFit="1" customWidth="1"/>
    <col min="15635" max="15635" width="7.85546875" bestFit="1" customWidth="1"/>
    <col min="15636" max="15636" width="15.42578125" bestFit="1" customWidth="1"/>
    <col min="15637" max="15637" width="16.7109375" customWidth="1"/>
    <col min="15638" max="15638" width="15.42578125" bestFit="1" customWidth="1"/>
    <col min="15639" max="15639" width="11.85546875" bestFit="1" customWidth="1"/>
    <col min="15640" max="15640" width="7.85546875" bestFit="1" customWidth="1"/>
    <col min="15641" max="15641" width="15.140625" customWidth="1"/>
    <col min="15642" max="15642" width="16.5703125" bestFit="1" customWidth="1"/>
    <col min="15643" max="15643" width="15.28515625" customWidth="1"/>
    <col min="15644" max="15644" width="9" bestFit="1" customWidth="1"/>
    <col min="15645" max="15645" width="11.140625" customWidth="1"/>
    <col min="15646" max="15646" width="17.5703125" bestFit="1" customWidth="1"/>
    <col min="15647" max="15647" width="8.7109375" bestFit="1" customWidth="1"/>
    <col min="15648" max="15648" width="11.140625" bestFit="1" customWidth="1"/>
    <col min="15649" max="15649" width="15.140625" bestFit="1" customWidth="1"/>
    <col min="15650" max="15651" width="18.28515625" bestFit="1" customWidth="1"/>
    <col min="15652" max="15652" width="9" bestFit="1" customWidth="1"/>
    <col min="15653" max="15653" width="15.5703125" customWidth="1"/>
    <col min="15654" max="15654" width="16" customWidth="1"/>
    <col min="15655" max="15655" width="11.85546875" bestFit="1" customWidth="1"/>
    <col min="15873" max="15873" width="7.85546875" customWidth="1"/>
    <col min="15874" max="15874" width="33.140625" customWidth="1"/>
    <col min="15875" max="15875" width="4.42578125" bestFit="1" customWidth="1"/>
    <col min="15876" max="15876" width="3.5703125" bestFit="1" customWidth="1"/>
    <col min="15877" max="15877" width="7.140625" bestFit="1" customWidth="1"/>
    <col min="15878" max="15878" width="14" bestFit="1" customWidth="1"/>
    <col min="15879" max="15879" width="7.7109375" bestFit="1" customWidth="1"/>
    <col min="15880" max="15880" width="15.5703125" bestFit="1" customWidth="1"/>
    <col min="15881" max="15881" width="9.28515625" customWidth="1"/>
    <col min="15882" max="15882" width="17.28515625" bestFit="1" customWidth="1"/>
    <col min="15883" max="15884" width="16.7109375" customWidth="1"/>
    <col min="15885" max="15885" width="13.28515625" customWidth="1"/>
    <col min="15886" max="15886" width="8.7109375" bestFit="1" customWidth="1"/>
    <col min="15887" max="15887" width="14.42578125" bestFit="1" customWidth="1"/>
    <col min="15888" max="15888" width="16.5703125" bestFit="1" customWidth="1"/>
    <col min="15889" max="15889" width="14.42578125" bestFit="1" customWidth="1"/>
    <col min="15890" max="15890" width="10.5703125" bestFit="1" customWidth="1"/>
    <col min="15891" max="15891" width="7.85546875" bestFit="1" customWidth="1"/>
    <col min="15892" max="15892" width="15.42578125" bestFit="1" customWidth="1"/>
    <col min="15893" max="15893" width="16.7109375" customWidth="1"/>
    <col min="15894" max="15894" width="15.42578125" bestFit="1" customWidth="1"/>
    <col min="15895" max="15895" width="11.85546875" bestFit="1" customWidth="1"/>
    <col min="15896" max="15896" width="7.85546875" bestFit="1" customWidth="1"/>
    <col min="15897" max="15897" width="15.140625" customWidth="1"/>
    <col min="15898" max="15898" width="16.5703125" bestFit="1" customWidth="1"/>
    <col min="15899" max="15899" width="15.28515625" customWidth="1"/>
    <col min="15900" max="15900" width="9" bestFit="1" customWidth="1"/>
    <col min="15901" max="15901" width="11.140625" customWidth="1"/>
    <col min="15902" max="15902" width="17.5703125" bestFit="1" customWidth="1"/>
    <col min="15903" max="15903" width="8.7109375" bestFit="1" customWidth="1"/>
    <col min="15904" max="15904" width="11.140625" bestFit="1" customWidth="1"/>
    <col min="15905" max="15905" width="15.140625" bestFit="1" customWidth="1"/>
    <col min="15906" max="15907" width="18.28515625" bestFit="1" customWidth="1"/>
    <col min="15908" max="15908" width="9" bestFit="1" customWidth="1"/>
    <col min="15909" max="15909" width="15.5703125" customWidth="1"/>
    <col min="15910" max="15910" width="16" customWidth="1"/>
    <col min="15911" max="15911" width="11.85546875" bestFit="1" customWidth="1"/>
    <col min="16129" max="16129" width="7.85546875" customWidth="1"/>
    <col min="16130" max="16130" width="33.140625" customWidth="1"/>
    <col min="16131" max="16131" width="4.42578125" bestFit="1" customWidth="1"/>
    <col min="16132" max="16132" width="3.5703125" bestFit="1" customWidth="1"/>
    <col min="16133" max="16133" width="7.140625" bestFit="1" customWidth="1"/>
    <col min="16134" max="16134" width="14" bestFit="1" customWidth="1"/>
    <col min="16135" max="16135" width="7.7109375" bestFit="1" customWidth="1"/>
    <col min="16136" max="16136" width="15.5703125" bestFit="1" customWidth="1"/>
    <col min="16137" max="16137" width="9.28515625" customWidth="1"/>
    <col min="16138" max="16138" width="17.28515625" bestFit="1" customWidth="1"/>
    <col min="16139" max="16140" width="16.7109375" customWidth="1"/>
    <col min="16141" max="16141" width="13.28515625" customWidth="1"/>
    <col min="16142" max="16142" width="8.7109375" bestFit="1" customWidth="1"/>
    <col min="16143" max="16143" width="14.42578125" bestFit="1" customWidth="1"/>
    <col min="16144" max="16144" width="16.5703125" bestFit="1" customWidth="1"/>
    <col min="16145" max="16145" width="14.42578125" bestFit="1" customWidth="1"/>
    <col min="16146" max="16146" width="10.5703125" bestFit="1" customWidth="1"/>
    <col min="16147" max="16147" width="7.85546875" bestFit="1" customWidth="1"/>
    <col min="16148" max="16148" width="15.42578125" bestFit="1" customWidth="1"/>
    <col min="16149" max="16149" width="16.7109375" customWidth="1"/>
    <col min="16150" max="16150" width="15.42578125" bestFit="1" customWidth="1"/>
    <col min="16151" max="16151" width="11.85546875" bestFit="1" customWidth="1"/>
    <col min="16152" max="16152" width="7.85546875" bestFit="1" customWidth="1"/>
    <col min="16153" max="16153" width="15.140625" customWidth="1"/>
    <col min="16154" max="16154" width="16.5703125" bestFit="1" customWidth="1"/>
    <col min="16155" max="16155" width="15.28515625" customWidth="1"/>
    <col min="16156" max="16156" width="9" bestFit="1" customWidth="1"/>
    <col min="16157" max="16157" width="11.140625" customWidth="1"/>
    <col min="16158" max="16158" width="17.5703125" bestFit="1" customWidth="1"/>
    <col min="16159" max="16159" width="8.7109375" bestFit="1" customWidth="1"/>
    <col min="16160" max="16160" width="11.140625" bestFit="1" customWidth="1"/>
    <col min="16161" max="16161" width="15.140625" bestFit="1" customWidth="1"/>
    <col min="16162" max="16163" width="18.28515625" bestFit="1" customWidth="1"/>
    <col min="16164" max="16164" width="9" bestFit="1" customWidth="1"/>
    <col min="16165" max="16165" width="15.5703125" customWidth="1"/>
    <col min="16166" max="16166" width="16" customWidth="1"/>
    <col min="16167" max="16167" width="11.85546875" bestFit="1" customWidth="1"/>
  </cols>
  <sheetData>
    <row r="1" spans="1:40" x14ac:dyDescent="0.2">
      <c r="A1" s="34" t="s">
        <v>505</v>
      </c>
      <c r="B1" s="35"/>
      <c r="I1" s="22" t="s">
        <v>506</v>
      </c>
    </row>
    <row r="2" spans="1:40" x14ac:dyDescent="0.2">
      <c r="A2" s="35" t="s">
        <v>507</v>
      </c>
      <c r="B2" s="35"/>
    </row>
    <row r="3" spans="1:40" x14ac:dyDescent="0.2">
      <c r="A3" s="37" t="s">
        <v>508</v>
      </c>
      <c r="F3" s="38">
        <v>2021</v>
      </c>
      <c r="G3" s="38"/>
      <c r="H3" s="38">
        <f>$F$3</f>
        <v>2021</v>
      </c>
      <c r="I3" s="38"/>
      <c r="J3" s="38">
        <f>$F$3</f>
        <v>2021</v>
      </c>
      <c r="K3" s="39" t="s">
        <v>509</v>
      </c>
      <c r="L3" s="40">
        <f>$F$3</f>
        <v>2021</v>
      </c>
      <c r="M3" s="41" t="s">
        <v>510</v>
      </c>
      <c r="N3" s="38"/>
      <c r="O3" s="38">
        <f>$F$3</f>
        <v>2021</v>
      </c>
      <c r="P3" s="39" t="str">
        <f>$K$3</f>
        <v>2021 Adj Amnt</v>
      </c>
      <c r="Q3" s="40">
        <f>$F$3</f>
        <v>2021</v>
      </c>
      <c r="R3" s="41" t="s">
        <v>510</v>
      </c>
      <c r="S3" s="38"/>
      <c r="T3" s="38">
        <f>$F$3</f>
        <v>2021</v>
      </c>
      <c r="U3" s="39" t="str">
        <f>$K$3</f>
        <v>2021 Adj Amnt</v>
      </c>
      <c r="V3" s="40">
        <f>$F$3</f>
        <v>2021</v>
      </c>
      <c r="W3" s="41" t="s">
        <v>510</v>
      </c>
      <c r="X3" s="38"/>
      <c r="Y3" s="38">
        <f>$F$3</f>
        <v>2021</v>
      </c>
      <c r="Z3" s="39" t="str">
        <f>$K$3</f>
        <v>2021 Adj Amnt</v>
      </c>
      <c r="AA3" s="40">
        <f>$F$3</f>
        <v>2021</v>
      </c>
      <c r="AB3" s="41" t="s">
        <v>510</v>
      </c>
      <c r="AC3" s="38"/>
      <c r="AD3" s="38">
        <f>$F$3</f>
        <v>2021</v>
      </c>
      <c r="AE3" s="38"/>
      <c r="AF3" s="38">
        <f>$F$3</f>
        <v>2021</v>
      </c>
      <c r="AG3" s="42">
        <f>$F$3</f>
        <v>2021</v>
      </c>
      <c r="AH3" s="39">
        <f>$F$3</f>
        <v>2021</v>
      </c>
      <c r="AI3" s="40">
        <f>$F$3</f>
        <v>2021</v>
      </c>
      <c r="AJ3" s="41" t="s">
        <v>510</v>
      </c>
      <c r="AK3" s="43" t="s">
        <v>511</v>
      </c>
      <c r="AL3" s="38"/>
    </row>
    <row r="4" spans="1:40" x14ac:dyDescent="0.2">
      <c r="A4" s="37"/>
      <c r="E4" s="44" t="s">
        <v>512</v>
      </c>
      <c r="F4" s="38" t="s">
        <v>15</v>
      </c>
      <c r="G4" s="44" t="s">
        <v>513</v>
      </c>
      <c r="H4" s="38" t="s">
        <v>15</v>
      </c>
      <c r="I4" s="44" t="s">
        <v>514</v>
      </c>
      <c r="J4" s="38" t="s">
        <v>15</v>
      </c>
      <c r="K4" s="45" t="s">
        <v>515</v>
      </c>
      <c r="L4" s="40" t="s">
        <v>516</v>
      </c>
      <c r="M4" s="41" t="s">
        <v>517</v>
      </c>
      <c r="N4" s="44" t="s">
        <v>518</v>
      </c>
      <c r="O4" s="38" t="s">
        <v>15</v>
      </c>
      <c r="P4" s="45" t="s">
        <v>515</v>
      </c>
      <c r="Q4" s="40" t="s">
        <v>516</v>
      </c>
      <c r="R4" s="41" t="s">
        <v>517</v>
      </c>
      <c r="S4" s="44" t="s">
        <v>519</v>
      </c>
      <c r="T4" s="38" t="s">
        <v>15</v>
      </c>
      <c r="U4" s="45" t="s">
        <v>515</v>
      </c>
      <c r="V4" s="40" t="s">
        <v>516</v>
      </c>
      <c r="W4" s="41" t="s">
        <v>517</v>
      </c>
      <c r="X4" s="44" t="s">
        <v>520</v>
      </c>
      <c r="Y4" s="38" t="s">
        <v>15</v>
      </c>
      <c r="Z4" s="45" t="s">
        <v>521</v>
      </c>
      <c r="AA4" s="40" t="s">
        <v>516</v>
      </c>
      <c r="AB4" s="41" t="s">
        <v>517</v>
      </c>
      <c r="AC4" s="44" t="s">
        <v>522</v>
      </c>
      <c r="AD4" s="38" t="s">
        <v>15</v>
      </c>
      <c r="AE4" s="44" t="s">
        <v>523</v>
      </c>
      <c r="AF4" s="38" t="s">
        <v>15</v>
      </c>
      <c r="AG4" s="42" t="s">
        <v>524</v>
      </c>
      <c r="AH4" s="39" t="s">
        <v>525</v>
      </c>
      <c r="AI4" s="40" t="s">
        <v>526</v>
      </c>
      <c r="AJ4" s="41" t="s">
        <v>517</v>
      </c>
      <c r="AK4" s="43" t="s">
        <v>527</v>
      </c>
      <c r="AL4" s="38"/>
    </row>
    <row r="5" spans="1:40" x14ac:dyDescent="0.2">
      <c r="A5" s="46" t="s">
        <v>528</v>
      </c>
      <c r="B5" s="47" t="s">
        <v>10</v>
      </c>
      <c r="C5" s="48" t="s">
        <v>12</v>
      </c>
      <c r="D5" s="48" t="s">
        <v>529</v>
      </c>
      <c r="E5" s="49" t="s">
        <v>530</v>
      </c>
      <c r="F5" s="46" t="s">
        <v>531</v>
      </c>
      <c r="G5" s="49" t="s">
        <v>530</v>
      </c>
      <c r="H5" s="46" t="s">
        <v>532</v>
      </c>
      <c r="I5" s="49" t="s">
        <v>530</v>
      </c>
      <c r="J5" s="46" t="s">
        <v>533</v>
      </c>
      <c r="K5" s="50" t="s">
        <v>534</v>
      </c>
      <c r="L5" s="51" t="s">
        <v>534</v>
      </c>
      <c r="M5" s="52" t="s">
        <v>534</v>
      </c>
      <c r="N5" s="49" t="s">
        <v>530</v>
      </c>
      <c r="O5" s="46" t="s">
        <v>535</v>
      </c>
      <c r="P5" s="50" t="s">
        <v>535</v>
      </c>
      <c r="Q5" s="51" t="s">
        <v>535</v>
      </c>
      <c r="R5" s="52" t="s">
        <v>535</v>
      </c>
      <c r="S5" s="49" t="s">
        <v>530</v>
      </c>
      <c r="T5" s="46" t="s">
        <v>536</v>
      </c>
      <c r="U5" s="50" t="s">
        <v>536</v>
      </c>
      <c r="V5" s="51" t="s">
        <v>536</v>
      </c>
      <c r="W5" s="52" t="s">
        <v>536</v>
      </c>
      <c r="X5" s="49" t="s">
        <v>530</v>
      </c>
      <c r="Y5" s="46" t="s">
        <v>537</v>
      </c>
      <c r="Z5" s="50" t="s">
        <v>537</v>
      </c>
      <c r="AA5" s="51" t="s">
        <v>537</v>
      </c>
      <c r="AB5" s="52" t="s">
        <v>537</v>
      </c>
      <c r="AC5" s="49" t="s">
        <v>530</v>
      </c>
      <c r="AD5" s="53" t="s">
        <v>538</v>
      </c>
      <c r="AE5" s="49" t="s">
        <v>530</v>
      </c>
      <c r="AF5" s="46" t="s">
        <v>539</v>
      </c>
      <c r="AG5" s="54" t="s">
        <v>540</v>
      </c>
      <c r="AH5" s="50" t="s">
        <v>14</v>
      </c>
      <c r="AI5" s="51" t="s">
        <v>541</v>
      </c>
      <c r="AJ5" s="52" t="s">
        <v>542</v>
      </c>
      <c r="AK5" s="46" t="s">
        <v>543</v>
      </c>
      <c r="AL5" s="46" t="s">
        <v>544</v>
      </c>
      <c r="AM5" s="46" t="s">
        <v>545</v>
      </c>
      <c r="AN5" s="38"/>
    </row>
    <row r="6" spans="1:40" x14ac:dyDescent="0.2">
      <c r="A6" s="55" t="s">
        <v>17</v>
      </c>
      <c r="B6" s="56" t="s">
        <v>16</v>
      </c>
      <c r="C6" s="24">
        <v>3</v>
      </c>
      <c r="D6" s="24"/>
      <c r="E6" s="57">
        <f t="shared" ref="E6:E69" si="0">+F6/$AG6</f>
        <v>3.0885127284607544E-2</v>
      </c>
      <c r="F6" s="58">
        <v>13470412</v>
      </c>
      <c r="G6" s="59">
        <f t="shared" ref="G6:G69" si="1">+H6/$AG6</f>
        <v>2.026364187363968E-2</v>
      </c>
      <c r="H6" s="58">
        <v>8837898</v>
      </c>
      <c r="I6" s="59">
        <f t="shared" ref="I6:I69" si="2">+J6/$AG6</f>
        <v>8.4384939370291193E-2</v>
      </c>
      <c r="J6" s="58">
        <v>36804119</v>
      </c>
      <c r="K6" s="60">
        <v>169462</v>
      </c>
      <c r="L6" s="61">
        <f>+J6+K6</f>
        <v>36973581</v>
      </c>
      <c r="M6" s="62">
        <f t="shared" ref="M6:M69" si="3">+K6/J6</f>
        <v>4.6044302812954171E-3</v>
      </c>
      <c r="N6" s="63">
        <f t="shared" ref="N6:N69" si="4">+O6/$AG6</f>
        <v>0.17151532208093781</v>
      </c>
      <c r="O6" s="58">
        <v>74805651</v>
      </c>
      <c r="P6" s="60">
        <v>2371203</v>
      </c>
      <c r="Q6" s="61">
        <f>+O6+P6</f>
        <v>77176854</v>
      </c>
      <c r="R6" s="62">
        <f t="shared" ref="R6:R69" si="5">+P6/O6</f>
        <v>3.1698180128129624E-2</v>
      </c>
      <c r="S6" s="63">
        <f t="shared" ref="S6:S69" si="6">+T6/$AG6</f>
        <v>3.7109844614546465E-2</v>
      </c>
      <c r="T6" s="58">
        <v>16185295</v>
      </c>
      <c r="U6" s="60">
        <v>703171</v>
      </c>
      <c r="V6" s="61">
        <f>+T6+U6</f>
        <v>16888466</v>
      </c>
      <c r="W6" s="62">
        <f t="shared" ref="W6:W69" si="7">+U6/T6</f>
        <v>4.3445053055875718E-2</v>
      </c>
      <c r="X6" s="63">
        <f t="shared" ref="X6:X69" si="8">+Y6/$AG6</f>
        <v>0.63373037262043797</v>
      </c>
      <c r="Y6" s="58">
        <v>276398706</v>
      </c>
      <c r="Z6" s="60">
        <v>-8976633</v>
      </c>
      <c r="AA6" s="61">
        <f>+Y6+Z6</f>
        <v>267422073</v>
      </c>
      <c r="AB6" s="62">
        <f t="shared" ref="AB6:AB69" si="9">+Z6/Y6</f>
        <v>-3.247711658968476E-2</v>
      </c>
      <c r="AC6" s="63">
        <f t="shared" ref="AC6:AC69" si="10">+AD6/$AG6</f>
        <v>2.2110752155539402E-2</v>
      </c>
      <c r="AD6" s="58">
        <v>9643507</v>
      </c>
      <c r="AE6" s="63">
        <f t="shared" ref="AE6:AE69" si="11">AF6/$AG6</f>
        <v>0</v>
      </c>
      <c r="AF6" s="58">
        <v>0</v>
      </c>
      <c r="AG6" s="58">
        <v>436145588</v>
      </c>
      <c r="AH6" s="60">
        <v>-5732797</v>
      </c>
      <c r="AI6" s="61">
        <v>430412791</v>
      </c>
      <c r="AJ6" s="62">
        <f t="shared" ref="AJ6:AJ69" si="12">+AH6/AG6</f>
        <v>-1.3144227885666472E-2</v>
      </c>
      <c r="AK6" s="58">
        <v>57261</v>
      </c>
      <c r="AL6" s="58">
        <v>0</v>
      </c>
      <c r="AM6" s="25">
        <v>0</v>
      </c>
      <c r="AN6" s="64"/>
    </row>
    <row r="7" spans="1:40" x14ac:dyDescent="0.2">
      <c r="A7" s="55" t="s">
        <v>19</v>
      </c>
      <c r="B7" s="56" t="s">
        <v>18</v>
      </c>
      <c r="C7" s="24">
        <v>3</v>
      </c>
      <c r="D7" s="24"/>
      <c r="E7" s="57">
        <f t="shared" si="0"/>
        <v>4.3551761021624835E-2</v>
      </c>
      <c r="F7" s="58">
        <v>56733851</v>
      </c>
      <c r="G7" s="59">
        <f t="shared" si="1"/>
        <v>1.8234521719597538E-2</v>
      </c>
      <c r="H7" s="58">
        <v>23753681</v>
      </c>
      <c r="I7" s="59">
        <f t="shared" si="2"/>
        <v>1.5749895441799184E-2</v>
      </c>
      <c r="J7" s="58">
        <v>20517017</v>
      </c>
      <c r="K7" s="60">
        <v>94469</v>
      </c>
      <c r="L7" s="61">
        <f t="shared" ref="L7:L70" si="13">+J7+K7</f>
        <v>20611486</v>
      </c>
      <c r="M7" s="62">
        <f t="shared" si="3"/>
        <v>4.6044217831471314E-3</v>
      </c>
      <c r="N7" s="63">
        <f t="shared" si="4"/>
        <v>0.662408604296855</v>
      </c>
      <c r="O7" s="58">
        <v>862904052</v>
      </c>
      <c r="P7" s="60">
        <v>27814422</v>
      </c>
      <c r="Q7" s="61">
        <f t="shared" ref="Q7:Q70" si="14">+O7+P7</f>
        <v>890718474</v>
      </c>
      <c r="R7" s="62">
        <f t="shared" si="5"/>
        <v>3.2233504913475597E-2</v>
      </c>
      <c r="S7" s="63">
        <f t="shared" si="6"/>
        <v>0.25744107941515365</v>
      </c>
      <c r="T7" s="58">
        <v>335362417</v>
      </c>
      <c r="U7" s="60">
        <v>14439872</v>
      </c>
      <c r="V7" s="61">
        <f t="shared" ref="V7:V70" si="15">+T7+U7</f>
        <v>349802289</v>
      </c>
      <c r="W7" s="62">
        <f t="shared" si="7"/>
        <v>4.3057514104211624E-2</v>
      </c>
      <c r="X7" s="63">
        <f t="shared" si="8"/>
        <v>2.3448739948533988E-3</v>
      </c>
      <c r="Y7" s="58">
        <v>3054612</v>
      </c>
      <c r="Z7" s="60">
        <v>-122184</v>
      </c>
      <c r="AA7" s="61">
        <f t="shared" ref="AA7:AA70" si="16">+Y7+Z7</f>
        <v>2932428</v>
      </c>
      <c r="AB7" s="62">
        <f t="shared" si="9"/>
        <v>-3.9999842860566251E-2</v>
      </c>
      <c r="AC7" s="63">
        <f t="shared" si="10"/>
        <v>2.6926411011636092E-4</v>
      </c>
      <c r="AD7" s="58">
        <v>350764</v>
      </c>
      <c r="AE7" s="63">
        <f t="shared" si="11"/>
        <v>0</v>
      </c>
      <c r="AF7" s="58">
        <v>0</v>
      </c>
      <c r="AG7" s="58">
        <v>1302676394</v>
      </c>
      <c r="AH7" s="60">
        <v>42226579</v>
      </c>
      <c r="AI7" s="61">
        <v>1344902973</v>
      </c>
      <c r="AJ7" s="62">
        <f t="shared" si="12"/>
        <v>3.2415248479585178E-2</v>
      </c>
      <c r="AK7" s="58">
        <v>656854</v>
      </c>
      <c r="AL7" s="58">
        <v>3245363</v>
      </c>
      <c r="AM7" s="25">
        <v>0</v>
      </c>
      <c r="AN7" s="64"/>
    </row>
    <row r="8" spans="1:40" x14ac:dyDescent="0.2">
      <c r="A8" s="55" t="s">
        <v>21</v>
      </c>
      <c r="B8" s="56" t="s">
        <v>20</v>
      </c>
      <c r="C8" s="24">
        <v>3</v>
      </c>
      <c r="D8" s="24"/>
      <c r="E8" s="57">
        <f t="shared" si="0"/>
        <v>9.1153905284105052E-2</v>
      </c>
      <c r="F8" s="58">
        <v>160478861</v>
      </c>
      <c r="G8" s="59">
        <f t="shared" si="1"/>
        <v>1.5192984488008659E-2</v>
      </c>
      <c r="H8" s="58">
        <v>26747651</v>
      </c>
      <c r="I8" s="59">
        <f t="shared" si="2"/>
        <v>3.8905930164649209E-2</v>
      </c>
      <c r="J8" s="58">
        <v>68494919</v>
      </c>
      <c r="K8" s="60">
        <v>315380</v>
      </c>
      <c r="L8" s="61">
        <f t="shared" si="13"/>
        <v>68810299</v>
      </c>
      <c r="M8" s="62">
        <f t="shared" si="3"/>
        <v>4.6044291256114927E-3</v>
      </c>
      <c r="N8" s="63">
        <f t="shared" si="4"/>
        <v>0.29551305797566357</v>
      </c>
      <c r="O8" s="58">
        <v>520258554</v>
      </c>
      <c r="P8" s="60">
        <v>16645461</v>
      </c>
      <c r="Q8" s="61">
        <f t="shared" si="14"/>
        <v>536904015</v>
      </c>
      <c r="R8" s="62">
        <f t="shared" si="5"/>
        <v>3.1994593595860418E-2</v>
      </c>
      <c r="S8" s="63">
        <f t="shared" si="6"/>
        <v>0.1049521944500502</v>
      </c>
      <c r="T8" s="58">
        <v>184771114</v>
      </c>
      <c r="U8" s="60">
        <v>6846865</v>
      </c>
      <c r="V8" s="61">
        <f t="shared" si="15"/>
        <v>191617979</v>
      </c>
      <c r="W8" s="62">
        <f t="shared" si="7"/>
        <v>3.7055927475763341E-2</v>
      </c>
      <c r="X8" s="63">
        <f t="shared" si="8"/>
        <v>0.43538575254359696</v>
      </c>
      <c r="Y8" s="58">
        <v>766508132</v>
      </c>
      <c r="Z8" s="60">
        <v>-28430792</v>
      </c>
      <c r="AA8" s="61">
        <f t="shared" si="16"/>
        <v>738077340</v>
      </c>
      <c r="AB8" s="62">
        <f t="shared" si="9"/>
        <v>-3.7091311641818302E-2</v>
      </c>
      <c r="AC8" s="63">
        <f t="shared" si="10"/>
        <v>1.8896175093926323E-2</v>
      </c>
      <c r="AD8" s="58">
        <v>33267216</v>
      </c>
      <c r="AE8" s="63">
        <f t="shared" si="11"/>
        <v>0</v>
      </c>
      <c r="AF8" s="58">
        <v>0</v>
      </c>
      <c r="AG8" s="58">
        <v>1760526447</v>
      </c>
      <c r="AH8" s="60">
        <v>-4623086</v>
      </c>
      <c r="AI8" s="61">
        <v>1755903361</v>
      </c>
      <c r="AJ8" s="62">
        <f t="shared" si="12"/>
        <v>-2.6259679358284584E-3</v>
      </c>
      <c r="AK8" s="58">
        <v>750662</v>
      </c>
      <c r="AL8" s="58">
        <v>6005</v>
      </c>
      <c r="AM8" s="25">
        <v>0</v>
      </c>
      <c r="AN8" s="64"/>
    </row>
    <row r="9" spans="1:40" x14ac:dyDescent="0.2">
      <c r="A9" s="55" t="s">
        <v>23</v>
      </c>
      <c r="B9" s="56" t="s">
        <v>22</v>
      </c>
      <c r="C9" s="24">
        <v>3</v>
      </c>
      <c r="D9" s="24"/>
      <c r="E9" s="57">
        <f t="shared" si="0"/>
        <v>3.7862556509301738E-2</v>
      </c>
      <c r="F9" s="58">
        <v>28110783</v>
      </c>
      <c r="G9" s="59">
        <f t="shared" si="1"/>
        <v>2.0643378467664716E-2</v>
      </c>
      <c r="H9" s="58">
        <v>15326528</v>
      </c>
      <c r="I9" s="59">
        <f t="shared" si="2"/>
        <v>5.1028657407141392E-3</v>
      </c>
      <c r="J9" s="58">
        <v>3788586</v>
      </c>
      <c r="K9" s="60">
        <v>17444</v>
      </c>
      <c r="L9" s="61">
        <f t="shared" si="13"/>
        <v>3806030</v>
      </c>
      <c r="M9" s="62">
        <f t="shared" si="3"/>
        <v>4.6043563482523562E-3</v>
      </c>
      <c r="N9" s="63">
        <f t="shared" si="4"/>
        <v>8.9078070058605213E-2</v>
      </c>
      <c r="O9" s="58">
        <v>66135373</v>
      </c>
      <c r="P9" s="60">
        <v>700751</v>
      </c>
      <c r="Q9" s="61">
        <f t="shared" si="14"/>
        <v>66836124</v>
      </c>
      <c r="R9" s="62">
        <f t="shared" si="5"/>
        <v>1.059570647616972E-2</v>
      </c>
      <c r="S9" s="63">
        <f t="shared" si="6"/>
        <v>2.9245634263758931E-2</v>
      </c>
      <c r="T9" s="58">
        <v>21713211</v>
      </c>
      <c r="U9" s="60">
        <v>330692</v>
      </c>
      <c r="V9" s="61">
        <f t="shared" si="15"/>
        <v>22043903</v>
      </c>
      <c r="W9" s="62">
        <f t="shared" si="7"/>
        <v>1.5229990626443965E-2</v>
      </c>
      <c r="X9" s="63">
        <f t="shared" si="8"/>
        <v>0.79370976846709707</v>
      </c>
      <c r="Y9" s="58">
        <v>589284114</v>
      </c>
      <c r="Z9" s="60">
        <v>-16836044</v>
      </c>
      <c r="AA9" s="61">
        <f t="shared" si="16"/>
        <v>572448070</v>
      </c>
      <c r="AB9" s="62">
        <f t="shared" si="9"/>
        <v>-2.8570334071486611E-2</v>
      </c>
      <c r="AC9" s="63">
        <f t="shared" si="10"/>
        <v>2.4357726492858209E-2</v>
      </c>
      <c r="AD9" s="58">
        <v>18084219</v>
      </c>
      <c r="AE9" s="63">
        <f t="shared" si="11"/>
        <v>0</v>
      </c>
      <c r="AF9" s="58">
        <v>0</v>
      </c>
      <c r="AG9" s="58">
        <v>742442814</v>
      </c>
      <c r="AH9" s="60">
        <v>-15787157</v>
      </c>
      <c r="AI9" s="61">
        <v>726655657</v>
      </c>
      <c r="AJ9" s="62">
        <f t="shared" si="12"/>
        <v>-2.1263802009133595E-2</v>
      </c>
      <c r="AK9" s="58">
        <v>0</v>
      </c>
      <c r="AL9" s="58">
        <v>0</v>
      </c>
      <c r="AM9" s="25">
        <v>0</v>
      </c>
      <c r="AN9" s="64"/>
    </row>
    <row r="10" spans="1:40" x14ac:dyDescent="0.2">
      <c r="A10" s="55" t="s">
        <v>25</v>
      </c>
      <c r="B10" s="56" t="s">
        <v>24</v>
      </c>
      <c r="C10" s="24">
        <v>3</v>
      </c>
      <c r="D10" s="24"/>
      <c r="E10" s="57">
        <f t="shared" si="0"/>
        <v>4.1590170864552224E-2</v>
      </c>
      <c r="F10" s="58">
        <v>22505980</v>
      </c>
      <c r="G10" s="59">
        <f t="shared" si="1"/>
        <v>4.6947150774443542E-3</v>
      </c>
      <c r="H10" s="58">
        <v>2540484</v>
      </c>
      <c r="I10" s="59">
        <f t="shared" si="2"/>
        <v>1.8330182797168331E-3</v>
      </c>
      <c r="J10" s="58">
        <v>991914</v>
      </c>
      <c r="K10" s="60">
        <v>4567</v>
      </c>
      <c r="L10" s="61">
        <f t="shared" si="13"/>
        <v>996481</v>
      </c>
      <c r="M10" s="62">
        <f t="shared" si="3"/>
        <v>4.6042298021804311E-3</v>
      </c>
      <c r="N10" s="63">
        <f t="shared" si="4"/>
        <v>0.17747700904269911</v>
      </c>
      <c r="O10" s="58">
        <v>96039375</v>
      </c>
      <c r="P10" s="60">
        <v>-988564</v>
      </c>
      <c r="Q10" s="61">
        <f t="shared" si="14"/>
        <v>95050811</v>
      </c>
      <c r="R10" s="62">
        <f t="shared" si="5"/>
        <v>-1.0293319797218588E-2</v>
      </c>
      <c r="S10" s="63">
        <f t="shared" si="6"/>
        <v>9.2995259335374988E-2</v>
      </c>
      <c r="T10" s="58">
        <v>50323175</v>
      </c>
      <c r="U10" s="60">
        <v>0</v>
      </c>
      <c r="V10" s="61">
        <f t="shared" si="15"/>
        <v>50323175</v>
      </c>
      <c r="W10" s="62">
        <f t="shared" si="7"/>
        <v>0</v>
      </c>
      <c r="X10" s="63">
        <f t="shared" si="8"/>
        <v>0.65565843693853698</v>
      </c>
      <c r="Y10" s="58">
        <v>354801035</v>
      </c>
      <c r="Z10" s="60">
        <v>10103871</v>
      </c>
      <c r="AA10" s="61">
        <f t="shared" si="16"/>
        <v>364904906</v>
      </c>
      <c r="AB10" s="62">
        <f t="shared" si="9"/>
        <v>2.8477569125467742E-2</v>
      </c>
      <c r="AC10" s="63">
        <f t="shared" si="10"/>
        <v>2.5751390461675572E-2</v>
      </c>
      <c r="AD10" s="58">
        <v>13935030</v>
      </c>
      <c r="AE10" s="63">
        <f t="shared" si="11"/>
        <v>0</v>
      </c>
      <c r="AF10" s="58">
        <v>0</v>
      </c>
      <c r="AG10" s="58">
        <v>541136993</v>
      </c>
      <c r="AH10" s="60">
        <v>9119874</v>
      </c>
      <c r="AI10" s="61">
        <v>550256867</v>
      </c>
      <c r="AJ10" s="62">
        <f t="shared" si="12"/>
        <v>1.6853170487274374E-2</v>
      </c>
      <c r="AK10" s="58">
        <v>33450</v>
      </c>
      <c r="AL10" s="58">
        <v>301715</v>
      </c>
      <c r="AM10" s="25">
        <v>0</v>
      </c>
      <c r="AN10" s="64"/>
    </row>
    <row r="11" spans="1:40" x14ac:dyDescent="0.2">
      <c r="A11" s="55" t="s">
        <v>27</v>
      </c>
      <c r="B11" s="56" t="s">
        <v>26</v>
      </c>
      <c r="C11" s="24">
        <v>3</v>
      </c>
      <c r="D11" s="24"/>
      <c r="E11" s="57">
        <f t="shared" si="0"/>
        <v>4.6056031143027566E-2</v>
      </c>
      <c r="F11" s="58">
        <v>32466446</v>
      </c>
      <c r="G11" s="59">
        <f t="shared" si="1"/>
        <v>4.227119832740797E-3</v>
      </c>
      <c r="H11" s="58">
        <v>2979839</v>
      </c>
      <c r="I11" s="59">
        <f t="shared" si="2"/>
        <v>9.2767170751887804E-4</v>
      </c>
      <c r="J11" s="58">
        <v>653947</v>
      </c>
      <c r="K11" s="60">
        <v>3011</v>
      </c>
      <c r="L11" s="61">
        <f t="shared" si="13"/>
        <v>656958</v>
      </c>
      <c r="M11" s="62">
        <f t="shared" si="3"/>
        <v>4.6043486704580036E-3</v>
      </c>
      <c r="N11" s="63">
        <f t="shared" si="4"/>
        <v>9.2030647531284607E-2</v>
      </c>
      <c r="O11" s="58">
        <v>64875500</v>
      </c>
      <c r="P11" s="60">
        <v>-759254</v>
      </c>
      <c r="Q11" s="61">
        <f t="shared" si="14"/>
        <v>64116246</v>
      </c>
      <c r="R11" s="62">
        <f t="shared" si="5"/>
        <v>-1.1703246988462517E-2</v>
      </c>
      <c r="S11" s="63">
        <f t="shared" si="6"/>
        <v>7.8627400232464714E-2</v>
      </c>
      <c r="T11" s="58">
        <v>55427100</v>
      </c>
      <c r="U11" s="60">
        <v>0</v>
      </c>
      <c r="V11" s="61">
        <f t="shared" si="15"/>
        <v>55427100</v>
      </c>
      <c r="W11" s="62">
        <f t="shared" si="7"/>
        <v>0</v>
      </c>
      <c r="X11" s="63">
        <f t="shared" si="8"/>
        <v>0.74266513199929585</v>
      </c>
      <c r="Y11" s="58">
        <v>523529640</v>
      </c>
      <c r="Z11" s="60">
        <v>14193977</v>
      </c>
      <c r="AA11" s="61">
        <f t="shared" si="16"/>
        <v>537723617</v>
      </c>
      <c r="AB11" s="62">
        <f t="shared" si="9"/>
        <v>2.7112079079228447E-2</v>
      </c>
      <c r="AC11" s="63">
        <f t="shared" si="10"/>
        <v>3.5465997553667632E-2</v>
      </c>
      <c r="AD11" s="58">
        <v>25001175</v>
      </c>
      <c r="AE11" s="63">
        <f t="shared" si="11"/>
        <v>0</v>
      </c>
      <c r="AF11" s="58">
        <v>0</v>
      </c>
      <c r="AG11" s="58">
        <v>704933647</v>
      </c>
      <c r="AH11" s="60">
        <v>13437734</v>
      </c>
      <c r="AI11" s="61">
        <v>718371381</v>
      </c>
      <c r="AJ11" s="62">
        <f t="shared" si="12"/>
        <v>1.9062409713576915E-2</v>
      </c>
      <c r="AK11" s="58">
        <v>0</v>
      </c>
      <c r="AL11" s="58">
        <v>0</v>
      </c>
      <c r="AM11" s="25">
        <v>0</v>
      </c>
      <c r="AN11" s="64"/>
    </row>
    <row r="12" spans="1:40" x14ac:dyDescent="0.2">
      <c r="A12" s="55" t="s">
        <v>29</v>
      </c>
      <c r="B12" s="56" t="s">
        <v>28</v>
      </c>
      <c r="C12" s="24">
        <v>3</v>
      </c>
      <c r="D12" s="24"/>
      <c r="E12" s="57">
        <f t="shared" si="0"/>
        <v>4.7109062426581888E-2</v>
      </c>
      <c r="F12" s="58">
        <v>47886877</v>
      </c>
      <c r="G12" s="59">
        <f t="shared" si="1"/>
        <v>5.0274028877562498E-3</v>
      </c>
      <c r="H12" s="58">
        <v>5110410</v>
      </c>
      <c r="I12" s="59">
        <f t="shared" si="2"/>
        <v>1.0312585590262413E-2</v>
      </c>
      <c r="J12" s="58">
        <v>10482856</v>
      </c>
      <c r="K12" s="60">
        <v>48269</v>
      </c>
      <c r="L12" s="61">
        <f t="shared" si="13"/>
        <v>10531125</v>
      </c>
      <c r="M12" s="62">
        <f t="shared" si="3"/>
        <v>4.6045657786389508E-3</v>
      </c>
      <c r="N12" s="63">
        <f t="shared" si="4"/>
        <v>9.6806498391099935E-2</v>
      </c>
      <c r="O12" s="58">
        <v>98404864</v>
      </c>
      <c r="P12" s="60">
        <v>152556</v>
      </c>
      <c r="Q12" s="61">
        <f t="shared" si="14"/>
        <v>98557420</v>
      </c>
      <c r="R12" s="62">
        <f t="shared" si="5"/>
        <v>1.5502892214758815E-3</v>
      </c>
      <c r="S12" s="63">
        <f t="shared" si="6"/>
        <v>7.8728233412911061E-2</v>
      </c>
      <c r="T12" s="58">
        <v>80028110</v>
      </c>
      <c r="U12" s="60">
        <v>0</v>
      </c>
      <c r="V12" s="61">
        <f t="shared" si="15"/>
        <v>80028110</v>
      </c>
      <c r="W12" s="62">
        <f t="shared" si="7"/>
        <v>0</v>
      </c>
      <c r="X12" s="63">
        <f t="shared" si="8"/>
        <v>0.72533454590989632</v>
      </c>
      <c r="Y12" s="58">
        <v>737310496</v>
      </c>
      <c r="Z12" s="60">
        <v>21998237</v>
      </c>
      <c r="AA12" s="61">
        <f t="shared" si="16"/>
        <v>759308733</v>
      </c>
      <c r="AB12" s="62">
        <f t="shared" si="9"/>
        <v>2.9835784407441827E-2</v>
      </c>
      <c r="AC12" s="63">
        <f t="shared" si="10"/>
        <v>3.6681671381492163E-2</v>
      </c>
      <c r="AD12" s="58">
        <v>37287320</v>
      </c>
      <c r="AE12" s="63">
        <f t="shared" si="11"/>
        <v>0</v>
      </c>
      <c r="AF12" s="58">
        <v>0</v>
      </c>
      <c r="AG12" s="58">
        <v>1016510933</v>
      </c>
      <c r="AH12" s="60">
        <v>22199062</v>
      </c>
      <c r="AI12" s="61">
        <v>1038709995</v>
      </c>
      <c r="AJ12" s="62">
        <f t="shared" si="12"/>
        <v>2.1838488184760134E-2</v>
      </c>
      <c r="AK12" s="58">
        <v>0</v>
      </c>
      <c r="AL12" s="58">
        <v>0</v>
      </c>
      <c r="AM12" s="25">
        <v>0</v>
      </c>
      <c r="AN12" s="64"/>
    </row>
    <row r="13" spans="1:40" x14ac:dyDescent="0.2">
      <c r="A13" s="55" t="s">
        <v>31</v>
      </c>
      <c r="B13" s="56" t="s">
        <v>30</v>
      </c>
      <c r="C13" s="24">
        <v>3</v>
      </c>
      <c r="D13" s="24"/>
      <c r="E13" s="57">
        <f t="shared" si="0"/>
        <v>2.4017290895075833E-2</v>
      </c>
      <c r="F13" s="58">
        <v>6005062</v>
      </c>
      <c r="G13" s="59">
        <f t="shared" si="1"/>
        <v>4.9859221133257189E-3</v>
      </c>
      <c r="H13" s="58">
        <v>1246634</v>
      </c>
      <c r="I13" s="59">
        <f t="shared" si="2"/>
        <v>3.5310452435854289E-4</v>
      </c>
      <c r="J13" s="58">
        <v>88287</v>
      </c>
      <c r="K13" s="60">
        <v>407</v>
      </c>
      <c r="L13" s="61">
        <f t="shared" si="13"/>
        <v>88694</v>
      </c>
      <c r="M13" s="62">
        <f t="shared" si="3"/>
        <v>4.6099652270436189E-3</v>
      </c>
      <c r="N13" s="63">
        <f t="shared" si="4"/>
        <v>5.3538372141468456E-2</v>
      </c>
      <c r="O13" s="58">
        <v>13386241</v>
      </c>
      <c r="P13" s="60">
        <v>0</v>
      </c>
      <c r="Q13" s="61">
        <f t="shared" si="14"/>
        <v>13386241</v>
      </c>
      <c r="R13" s="62">
        <f t="shared" si="5"/>
        <v>0</v>
      </c>
      <c r="S13" s="63">
        <f t="shared" si="6"/>
        <v>5.0541577118858819E-3</v>
      </c>
      <c r="T13" s="58">
        <v>1263695</v>
      </c>
      <c r="U13" s="60">
        <v>0</v>
      </c>
      <c r="V13" s="61">
        <f t="shared" si="15"/>
        <v>1263695</v>
      </c>
      <c r="W13" s="62">
        <f t="shared" si="7"/>
        <v>0</v>
      </c>
      <c r="X13" s="63">
        <f t="shared" si="8"/>
        <v>0.88316007779858108</v>
      </c>
      <c r="Y13" s="58">
        <v>220817204</v>
      </c>
      <c r="Z13" s="60">
        <v>-45365</v>
      </c>
      <c r="AA13" s="61">
        <f t="shared" si="16"/>
        <v>220771839</v>
      </c>
      <c r="AB13" s="62">
        <f t="shared" si="9"/>
        <v>-2.0544142022557263E-4</v>
      </c>
      <c r="AC13" s="63">
        <f t="shared" si="10"/>
        <v>2.8891074815304441E-2</v>
      </c>
      <c r="AD13" s="58">
        <v>7223658</v>
      </c>
      <c r="AE13" s="63">
        <f t="shared" si="11"/>
        <v>0</v>
      </c>
      <c r="AF13" s="58">
        <v>0</v>
      </c>
      <c r="AG13" s="58">
        <v>250030781</v>
      </c>
      <c r="AH13" s="60">
        <v>-44958</v>
      </c>
      <c r="AI13" s="61">
        <v>249985823</v>
      </c>
      <c r="AJ13" s="62">
        <f t="shared" si="12"/>
        <v>-1.7980986109066306E-4</v>
      </c>
      <c r="AK13" s="58">
        <v>0</v>
      </c>
      <c r="AL13" s="58">
        <v>0</v>
      </c>
      <c r="AM13" s="25">
        <v>0</v>
      </c>
      <c r="AN13" s="64"/>
    </row>
    <row r="14" spans="1:40" x14ac:dyDescent="0.2">
      <c r="A14" s="55" t="s">
        <v>33</v>
      </c>
      <c r="B14" s="56" t="s">
        <v>32</v>
      </c>
      <c r="C14" s="24">
        <v>3</v>
      </c>
      <c r="D14" s="24"/>
      <c r="E14" s="57">
        <f t="shared" si="0"/>
        <v>4.2717297545316751E-2</v>
      </c>
      <c r="F14" s="58">
        <v>12799940</v>
      </c>
      <c r="G14" s="59">
        <f t="shared" si="1"/>
        <v>2.5210205214225265E-2</v>
      </c>
      <c r="H14" s="58">
        <v>7554062</v>
      </c>
      <c r="I14" s="59">
        <f t="shared" si="2"/>
        <v>2.5261359417821112E-3</v>
      </c>
      <c r="J14" s="58">
        <v>756939</v>
      </c>
      <c r="K14" s="60">
        <v>3485</v>
      </c>
      <c r="L14" s="61">
        <f t="shared" si="13"/>
        <v>760424</v>
      </c>
      <c r="M14" s="62">
        <f t="shared" si="3"/>
        <v>4.6040698127590204E-3</v>
      </c>
      <c r="N14" s="63">
        <f t="shared" si="4"/>
        <v>0.10574949186451763</v>
      </c>
      <c r="O14" s="58">
        <v>31687097</v>
      </c>
      <c r="P14" s="60">
        <v>67486</v>
      </c>
      <c r="Q14" s="61">
        <f t="shared" si="14"/>
        <v>31754583</v>
      </c>
      <c r="R14" s="62">
        <f t="shared" si="5"/>
        <v>2.1297627864111375E-3</v>
      </c>
      <c r="S14" s="63">
        <f t="shared" si="6"/>
        <v>7.3825848083582417E-4</v>
      </c>
      <c r="T14" s="58">
        <v>221214</v>
      </c>
      <c r="U14" s="60">
        <v>0</v>
      </c>
      <c r="V14" s="61">
        <f t="shared" si="15"/>
        <v>221214</v>
      </c>
      <c r="W14" s="62">
        <f t="shared" si="7"/>
        <v>0</v>
      </c>
      <c r="X14" s="63">
        <f t="shared" si="8"/>
        <v>0.78196550609443705</v>
      </c>
      <c r="Y14" s="58">
        <v>234310505</v>
      </c>
      <c r="Z14" s="60">
        <v>-2386565</v>
      </c>
      <c r="AA14" s="61">
        <f t="shared" si="16"/>
        <v>231923940</v>
      </c>
      <c r="AB14" s="62">
        <f t="shared" si="9"/>
        <v>-1.0185480160183173E-2</v>
      </c>
      <c r="AC14" s="63">
        <f t="shared" si="10"/>
        <v>2.760295243187361E-2</v>
      </c>
      <c r="AD14" s="58">
        <v>8271032</v>
      </c>
      <c r="AE14" s="63">
        <f t="shared" si="11"/>
        <v>1.3490152427011824E-2</v>
      </c>
      <c r="AF14" s="58">
        <v>4042230</v>
      </c>
      <c r="AG14" s="58">
        <v>299643019</v>
      </c>
      <c r="AH14" s="60">
        <v>-2315594</v>
      </c>
      <c r="AI14" s="61">
        <v>297327425</v>
      </c>
      <c r="AJ14" s="62">
        <f t="shared" si="12"/>
        <v>-7.7278423095850602E-3</v>
      </c>
      <c r="AK14" s="58">
        <v>0</v>
      </c>
      <c r="AL14" s="58">
        <v>0</v>
      </c>
      <c r="AM14" s="25">
        <v>0</v>
      </c>
      <c r="AN14" s="64"/>
    </row>
    <row r="15" spans="1:40" x14ac:dyDescent="0.2">
      <c r="A15" s="55" t="s">
        <v>35</v>
      </c>
      <c r="B15" s="56" t="s">
        <v>34</v>
      </c>
      <c r="C15" s="24">
        <v>3</v>
      </c>
      <c r="D15" s="24"/>
      <c r="E15" s="57">
        <f t="shared" si="0"/>
        <v>1.65448587142344E-2</v>
      </c>
      <c r="F15" s="58">
        <v>7254628</v>
      </c>
      <c r="G15" s="59">
        <f t="shared" si="1"/>
        <v>2.1931345017200898E-2</v>
      </c>
      <c r="H15" s="58">
        <v>9616507</v>
      </c>
      <c r="I15" s="59">
        <f t="shared" si="2"/>
        <v>9.918433928731421E-2</v>
      </c>
      <c r="J15" s="58">
        <v>43490579</v>
      </c>
      <c r="K15" s="60">
        <v>200250</v>
      </c>
      <c r="L15" s="61">
        <f t="shared" si="13"/>
        <v>43690829</v>
      </c>
      <c r="M15" s="62">
        <f t="shared" si="3"/>
        <v>4.6044454823192856E-3</v>
      </c>
      <c r="N15" s="63">
        <f t="shared" si="4"/>
        <v>5.1843146386577894E-2</v>
      </c>
      <c r="O15" s="58">
        <v>22732303</v>
      </c>
      <c r="P15" s="60">
        <v>5046</v>
      </c>
      <c r="Q15" s="61">
        <f t="shared" si="14"/>
        <v>22737349</v>
      </c>
      <c r="R15" s="62">
        <f t="shared" si="5"/>
        <v>2.2197486985810457E-4</v>
      </c>
      <c r="S15" s="63">
        <f t="shared" si="6"/>
        <v>2.8149550149021061E-3</v>
      </c>
      <c r="T15" s="58">
        <v>1234308</v>
      </c>
      <c r="U15" s="60">
        <v>0</v>
      </c>
      <c r="V15" s="61">
        <f t="shared" si="15"/>
        <v>1234308</v>
      </c>
      <c r="W15" s="62">
        <f t="shared" si="7"/>
        <v>0</v>
      </c>
      <c r="X15" s="63">
        <f t="shared" si="8"/>
        <v>0.78329884216676671</v>
      </c>
      <c r="Y15" s="58">
        <v>343462692</v>
      </c>
      <c r="Z15" s="60">
        <v>375604</v>
      </c>
      <c r="AA15" s="61">
        <f t="shared" si="16"/>
        <v>343838296</v>
      </c>
      <c r="AB15" s="62">
        <f t="shared" si="9"/>
        <v>1.0935802017180952E-3</v>
      </c>
      <c r="AC15" s="63">
        <f t="shared" si="10"/>
        <v>2.4382513413003806E-2</v>
      </c>
      <c r="AD15" s="58">
        <v>10691301</v>
      </c>
      <c r="AE15" s="63">
        <f t="shared" si="11"/>
        <v>0</v>
      </c>
      <c r="AF15" s="58">
        <v>0</v>
      </c>
      <c r="AG15" s="58">
        <v>438482318</v>
      </c>
      <c r="AH15" s="60">
        <v>580900</v>
      </c>
      <c r="AI15" s="61">
        <v>439063218</v>
      </c>
      <c r="AJ15" s="62">
        <f t="shared" si="12"/>
        <v>1.3247968644427757E-3</v>
      </c>
      <c r="AK15" s="58">
        <v>0</v>
      </c>
      <c r="AL15" s="58">
        <v>0</v>
      </c>
      <c r="AM15" s="25">
        <v>0</v>
      </c>
      <c r="AN15" s="64"/>
    </row>
    <row r="16" spans="1:40" x14ac:dyDescent="0.2">
      <c r="A16" s="55" t="s">
        <v>37</v>
      </c>
      <c r="B16" s="56" t="s">
        <v>36</v>
      </c>
      <c r="C16" s="24">
        <v>3</v>
      </c>
      <c r="D16" s="24"/>
      <c r="E16" s="57">
        <f t="shared" si="0"/>
        <v>4.6976972338057456E-2</v>
      </c>
      <c r="F16" s="58">
        <v>66627134</v>
      </c>
      <c r="G16" s="59">
        <f t="shared" si="1"/>
        <v>5.4795428874735534E-3</v>
      </c>
      <c r="H16" s="58">
        <v>7771600</v>
      </c>
      <c r="I16" s="59">
        <f t="shared" si="2"/>
        <v>6.225520365481985E-3</v>
      </c>
      <c r="J16" s="58">
        <v>8829615</v>
      </c>
      <c r="K16" s="60">
        <v>40655</v>
      </c>
      <c r="L16" s="61">
        <f t="shared" si="13"/>
        <v>8870270</v>
      </c>
      <c r="M16" s="62">
        <f t="shared" si="3"/>
        <v>4.6043910181814271E-3</v>
      </c>
      <c r="N16" s="63">
        <f t="shared" si="4"/>
        <v>0.15610094223594084</v>
      </c>
      <c r="O16" s="58">
        <v>221396950</v>
      </c>
      <c r="P16" s="60">
        <v>-6698511</v>
      </c>
      <c r="Q16" s="61">
        <f t="shared" si="14"/>
        <v>214698439</v>
      </c>
      <c r="R16" s="62">
        <f t="shared" si="5"/>
        <v>-3.0255660703546277E-2</v>
      </c>
      <c r="S16" s="63">
        <f t="shared" si="6"/>
        <v>7.7602266987492313E-2</v>
      </c>
      <c r="T16" s="58">
        <v>110062790</v>
      </c>
      <c r="U16" s="60">
        <v>0</v>
      </c>
      <c r="V16" s="61">
        <f t="shared" si="15"/>
        <v>110062790</v>
      </c>
      <c r="W16" s="62">
        <f t="shared" si="7"/>
        <v>0</v>
      </c>
      <c r="X16" s="63">
        <f t="shared" si="8"/>
        <v>0.66878469961022291</v>
      </c>
      <c r="Y16" s="58">
        <v>948532985</v>
      </c>
      <c r="Z16" s="60">
        <v>41182246</v>
      </c>
      <c r="AA16" s="61">
        <f t="shared" si="16"/>
        <v>989715231</v>
      </c>
      <c r="AB16" s="62">
        <f t="shared" si="9"/>
        <v>4.3416777962655667E-2</v>
      </c>
      <c r="AC16" s="63">
        <f t="shared" si="10"/>
        <v>3.8830055575330924E-2</v>
      </c>
      <c r="AD16" s="58">
        <v>55072415</v>
      </c>
      <c r="AE16" s="63">
        <f t="shared" si="11"/>
        <v>0</v>
      </c>
      <c r="AF16" s="58">
        <v>0</v>
      </c>
      <c r="AG16" s="58">
        <v>1418293489</v>
      </c>
      <c r="AH16" s="60">
        <v>34524390</v>
      </c>
      <c r="AI16" s="61">
        <v>1452817879</v>
      </c>
      <c r="AJ16" s="62">
        <f t="shared" si="12"/>
        <v>2.4342204394058247E-2</v>
      </c>
      <c r="AK16" s="58">
        <v>164030</v>
      </c>
      <c r="AL16" s="58">
        <v>100395</v>
      </c>
      <c r="AM16" s="25">
        <v>0</v>
      </c>
      <c r="AN16" s="64"/>
    </row>
    <row r="17" spans="1:40" x14ac:dyDescent="0.2">
      <c r="A17" s="55" t="s">
        <v>39</v>
      </c>
      <c r="B17" s="56" t="s">
        <v>38</v>
      </c>
      <c r="C17" s="24">
        <v>3</v>
      </c>
      <c r="D17" s="24"/>
      <c r="E17" s="57">
        <f t="shared" si="0"/>
        <v>3.057964706229848E-2</v>
      </c>
      <c r="F17" s="58">
        <v>13368782</v>
      </c>
      <c r="G17" s="59">
        <f t="shared" si="1"/>
        <v>6.4589778484849328E-3</v>
      </c>
      <c r="H17" s="58">
        <v>2823730</v>
      </c>
      <c r="I17" s="59">
        <f t="shared" si="2"/>
        <v>1.3748219576864886E-2</v>
      </c>
      <c r="J17" s="58">
        <v>6010434</v>
      </c>
      <c r="K17" s="60">
        <v>27675</v>
      </c>
      <c r="L17" s="61">
        <f t="shared" si="13"/>
        <v>6038109</v>
      </c>
      <c r="M17" s="62">
        <f t="shared" si="3"/>
        <v>4.6044927870433315E-3</v>
      </c>
      <c r="N17" s="63">
        <f t="shared" si="4"/>
        <v>9.5835898424426219E-2</v>
      </c>
      <c r="O17" s="58">
        <v>41897450</v>
      </c>
      <c r="P17" s="60">
        <v>-971909</v>
      </c>
      <c r="Q17" s="61">
        <f t="shared" si="14"/>
        <v>40925541</v>
      </c>
      <c r="R17" s="62">
        <f t="shared" si="5"/>
        <v>-2.319733062513351E-2</v>
      </c>
      <c r="S17" s="63">
        <f t="shared" si="6"/>
        <v>9.3145239033063428E-3</v>
      </c>
      <c r="T17" s="58">
        <v>4072115</v>
      </c>
      <c r="U17" s="60">
        <v>0</v>
      </c>
      <c r="V17" s="61">
        <f t="shared" si="15"/>
        <v>4072115</v>
      </c>
      <c r="W17" s="62">
        <f t="shared" si="7"/>
        <v>0</v>
      </c>
      <c r="X17" s="63">
        <f t="shared" si="8"/>
        <v>0.77803069676154057</v>
      </c>
      <c r="Y17" s="58">
        <v>340138745</v>
      </c>
      <c r="Z17" s="60">
        <v>6064086</v>
      </c>
      <c r="AA17" s="61">
        <f t="shared" si="16"/>
        <v>346202831</v>
      </c>
      <c r="AB17" s="62">
        <f t="shared" si="9"/>
        <v>1.7828271813021476E-2</v>
      </c>
      <c r="AC17" s="63">
        <f t="shared" si="10"/>
        <v>6.6032036423078533E-2</v>
      </c>
      <c r="AD17" s="58">
        <v>28867825</v>
      </c>
      <c r="AE17" s="63">
        <f t="shared" si="11"/>
        <v>0</v>
      </c>
      <c r="AF17" s="58">
        <v>0</v>
      </c>
      <c r="AG17" s="58">
        <v>437179081</v>
      </c>
      <c r="AH17" s="60">
        <v>5119852</v>
      </c>
      <c r="AI17" s="61">
        <v>442298933</v>
      </c>
      <c r="AJ17" s="62">
        <f t="shared" si="12"/>
        <v>1.1711109297107471E-2</v>
      </c>
      <c r="AK17" s="58">
        <v>18560</v>
      </c>
      <c r="AL17" s="58">
        <v>725865</v>
      </c>
      <c r="AM17" s="25">
        <v>0</v>
      </c>
      <c r="AN17" s="64"/>
    </row>
    <row r="18" spans="1:40" x14ac:dyDescent="0.2">
      <c r="A18" s="55" t="s">
        <v>41</v>
      </c>
      <c r="B18" s="56" t="s">
        <v>40</v>
      </c>
      <c r="C18" s="24">
        <v>3</v>
      </c>
      <c r="D18" s="24"/>
      <c r="E18" s="57">
        <f t="shared" si="0"/>
        <v>3.5305296909527634E-2</v>
      </c>
      <c r="F18" s="58">
        <v>27758415</v>
      </c>
      <c r="G18" s="59">
        <f t="shared" si="1"/>
        <v>6.2886101634590328E-3</v>
      </c>
      <c r="H18" s="58">
        <v>4944353</v>
      </c>
      <c r="I18" s="59">
        <f t="shared" si="2"/>
        <v>2.0019219668016962E-2</v>
      </c>
      <c r="J18" s="58">
        <v>15739899</v>
      </c>
      <c r="K18" s="60">
        <v>72473</v>
      </c>
      <c r="L18" s="61">
        <f t="shared" si="13"/>
        <v>15812372</v>
      </c>
      <c r="M18" s="62">
        <f t="shared" si="3"/>
        <v>4.6044132811779792E-3</v>
      </c>
      <c r="N18" s="63">
        <f t="shared" si="4"/>
        <v>8.3793856030771455E-2</v>
      </c>
      <c r="O18" s="58">
        <v>65882030</v>
      </c>
      <c r="P18" s="60">
        <v>308167</v>
      </c>
      <c r="Q18" s="61">
        <f t="shared" si="14"/>
        <v>66190197</v>
      </c>
      <c r="R18" s="62">
        <f t="shared" si="5"/>
        <v>4.6775577498143275E-3</v>
      </c>
      <c r="S18" s="63">
        <f t="shared" si="6"/>
        <v>2.079019478071505E-2</v>
      </c>
      <c r="T18" s="58">
        <v>16346070</v>
      </c>
      <c r="U18" s="60">
        <v>0</v>
      </c>
      <c r="V18" s="61">
        <f t="shared" si="15"/>
        <v>16346070</v>
      </c>
      <c r="W18" s="62">
        <f t="shared" si="7"/>
        <v>0</v>
      </c>
      <c r="X18" s="63">
        <f t="shared" si="8"/>
        <v>0.78870116436942128</v>
      </c>
      <c r="Y18" s="58">
        <v>620107920</v>
      </c>
      <c r="Z18" s="60">
        <v>13274375</v>
      </c>
      <c r="AA18" s="61">
        <f t="shared" si="16"/>
        <v>633382295</v>
      </c>
      <c r="AB18" s="62">
        <f t="shared" si="9"/>
        <v>2.1406556136228674E-2</v>
      </c>
      <c r="AC18" s="63">
        <f t="shared" si="10"/>
        <v>4.5101658078088629E-2</v>
      </c>
      <c r="AD18" s="58">
        <v>35460700</v>
      </c>
      <c r="AE18" s="63">
        <f t="shared" si="11"/>
        <v>0</v>
      </c>
      <c r="AF18" s="58">
        <v>0</v>
      </c>
      <c r="AG18" s="58">
        <v>786239387</v>
      </c>
      <c r="AH18" s="60">
        <v>13655015</v>
      </c>
      <c r="AI18" s="61">
        <v>799894402</v>
      </c>
      <c r="AJ18" s="62">
        <f t="shared" si="12"/>
        <v>1.7367503111364733E-2</v>
      </c>
      <c r="AK18" s="58">
        <v>186400</v>
      </c>
      <c r="AL18" s="58">
        <v>627535</v>
      </c>
      <c r="AM18" s="25">
        <v>0</v>
      </c>
      <c r="AN18" s="64"/>
    </row>
    <row r="19" spans="1:40" x14ac:dyDescent="0.2">
      <c r="A19" s="55" t="s">
        <v>43</v>
      </c>
      <c r="B19" s="56" t="s">
        <v>42</v>
      </c>
      <c r="C19" s="24">
        <v>3</v>
      </c>
      <c r="D19" s="24"/>
      <c r="E19" s="57">
        <f t="shared" si="0"/>
        <v>3.2009097050491646E-2</v>
      </c>
      <c r="F19" s="58">
        <v>35481435</v>
      </c>
      <c r="G19" s="59">
        <f t="shared" si="1"/>
        <v>3.0763003890115367E-2</v>
      </c>
      <c r="H19" s="58">
        <v>34100166</v>
      </c>
      <c r="I19" s="59">
        <f t="shared" si="2"/>
        <v>0.13329806316474954</v>
      </c>
      <c r="J19" s="58">
        <v>147758200</v>
      </c>
      <c r="K19" s="60">
        <v>680344</v>
      </c>
      <c r="L19" s="61">
        <f t="shared" si="13"/>
        <v>148438544</v>
      </c>
      <c r="M19" s="62">
        <f t="shared" si="3"/>
        <v>4.6044415809071851E-3</v>
      </c>
      <c r="N19" s="63">
        <f t="shared" si="4"/>
        <v>0.35200386281852075</v>
      </c>
      <c r="O19" s="58">
        <v>390189144</v>
      </c>
      <c r="P19" s="60">
        <v>4045395</v>
      </c>
      <c r="Q19" s="61">
        <f t="shared" si="14"/>
        <v>394234539</v>
      </c>
      <c r="R19" s="62">
        <f t="shared" si="5"/>
        <v>1.0367779478764791E-2</v>
      </c>
      <c r="S19" s="63">
        <f t="shared" si="6"/>
        <v>0.1108911174109868</v>
      </c>
      <c r="T19" s="58">
        <v>122920555</v>
      </c>
      <c r="U19" s="60">
        <v>-3706778</v>
      </c>
      <c r="V19" s="61">
        <f t="shared" si="15"/>
        <v>119213777</v>
      </c>
      <c r="W19" s="62">
        <f t="shared" si="7"/>
        <v>-3.0155884017933371E-2</v>
      </c>
      <c r="X19" s="63">
        <f t="shared" si="8"/>
        <v>0.32789645294025505</v>
      </c>
      <c r="Y19" s="58">
        <v>363466569</v>
      </c>
      <c r="Z19" s="60">
        <v>14437957</v>
      </c>
      <c r="AA19" s="61">
        <f t="shared" si="16"/>
        <v>377904526</v>
      </c>
      <c r="AB19" s="62">
        <f t="shared" si="9"/>
        <v>3.9722929786150427E-2</v>
      </c>
      <c r="AC19" s="63">
        <f t="shared" si="10"/>
        <v>1.313840272488088E-2</v>
      </c>
      <c r="AD19" s="58">
        <v>14563653</v>
      </c>
      <c r="AE19" s="63">
        <f t="shared" si="11"/>
        <v>0</v>
      </c>
      <c r="AF19" s="58">
        <v>0</v>
      </c>
      <c r="AG19" s="58">
        <v>1108479722</v>
      </c>
      <c r="AH19" s="60">
        <v>15456918</v>
      </c>
      <c r="AI19" s="61">
        <v>1123936640</v>
      </c>
      <c r="AJ19" s="62">
        <f t="shared" si="12"/>
        <v>1.394424967207474E-2</v>
      </c>
      <c r="AK19" s="58">
        <v>0</v>
      </c>
      <c r="AL19" s="58">
        <v>554123</v>
      </c>
      <c r="AM19" s="25">
        <v>0</v>
      </c>
      <c r="AN19" s="64"/>
    </row>
    <row r="20" spans="1:40" x14ac:dyDescent="0.2">
      <c r="A20" s="55" t="s">
        <v>45</v>
      </c>
      <c r="B20" s="56" t="s">
        <v>44</v>
      </c>
      <c r="C20" s="24">
        <v>3</v>
      </c>
      <c r="D20" s="24"/>
      <c r="E20" s="57">
        <f t="shared" si="0"/>
        <v>4.4383655609531142E-2</v>
      </c>
      <c r="F20" s="58">
        <v>29253179</v>
      </c>
      <c r="G20" s="59">
        <f t="shared" si="1"/>
        <v>1.8080930082252655E-2</v>
      </c>
      <c r="H20" s="58">
        <v>11917105</v>
      </c>
      <c r="I20" s="59">
        <f t="shared" si="2"/>
        <v>8.6579886917212467E-2</v>
      </c>
      <c r="J20" s="58">
        <v>57064631</v>
      </c>
      <c r="K20" s="60">
        <v>262751</v>
      </c>
      <c r="L20" s="61">
        <f t="shared" si="13"/>
        <v>57327382</v>
      </c>
      <c r="M20" s="62">
        <f t="shared" si="3"/>
        <v>4.6044457905983832E-3</v>
      </c>
      <c r="N20" s="63">
        <f t="shared" si="4"/>
        <v>0.15177639711513133</v>
      </c>
      <c r="O20" s="58">
        <v>100035521</v>
      </c>
      <c r="P20" s="60">
        <v>1181793</v>
      </c>
      <c r="Q20" s="61">
        <f t="shared" si="14"/>
        <v>101217314</v>
      </c>
      <c r="R20" s="62">
        <f t="shared" si="5"/>
        <v>1.1813733643672431E-2</v>
      </c>
      <c r="S20" s="63">
        <f t="shared" si="6"/>
        <v>4.711821553555659E-2</v>
      </c>
      <c r="T20" s="58">
        <v>31055522</v>
      </c>
      <c r="U20" s="60">
        <v>-909140</v>
      </c>
      <c r="V20" s="61">
        <f t="shared" si="15"/>
        <v>30146382</v>
      </c>
      <c r="W20" s="62">
        <f t="shared" si="7"/>
        <v>-2.9274664905004657E-2</v>
      </c>
      <c r="X20" s="63">
        <f t="shared" si="8"/>
        <v>0.62236505803549624</v>
      </c>
      <c r="Y20" s="58">
        <v>410199570</v>
      </c>
      <c r="Z20" s="60">
        <v>13069107</v>
      </c>
      <c r="AA20" s="61">
        <f t="shared" si="16"/>
        <v>423268677</v>
      </c>
      <c r="AB20" s="62">
        <f t="shared" si="9"/>
        <v>3.1860362505987026E-2</v>
      </c>
      <c r="AC20" s="63">
        <f t="shared" si="10"/>
        <v>2.9695856704819536E-2</v>
      </c>
      <c r="AD20" s="58">
        <v>19572480</v>
      </c>
      <c r="AE20" s="63">
        <f t="shared" si="11"/>
        <v>0</v>
      </c>
      <c r="AF20" s="58">
        <v>0</v>
      </c>
      <c r="AG20" s="58">
        <v>659098008</v>
      </c>
      <c r="AH20" s="60">
        <v>13604511</v>
      </c>
      <c r="AI20" s="61">
        <v>672702519</v>
      </c>
      <c r="AJ20" s="62">
        <f t="shared" si="12"/>
        <v>2.0641104714126217E-2</v>
      </c>
      <c r="AK20" s="58">
        <v>0</v>
      </c>
      <c r="AL20" s="58">
        <v>21625</v>
      </c>
      <c r="AM20" s="25">
        <v>0</v>
      </c>
      <c r="AN20" s="64"/>
    </row>
    <row r="21" spans="1:40" x14ac:dyDescent="0.2">
      <c r="A21" s="55" t="s">
        <v>47</v>
      </c>
      <c r="B21" s="56" t="s">
        <v>46</v>
      </c>
      <c r="C21" s="24">
        <v>3</v>
      </c>
      <c r="D21" s="24"/>
      <c r="E21" s="57">
        <f t="shared" si="0"/>
        <v>4.3231081435083557E-2</v>
      </c>
      <c r="F21" s="58">
        <v>28161892</v>
      </c>
      <c r="G21" s="59">
        <f t="shared" si="1"/>
        <v>8.2355971140101456E-4</v>
      </c>
      <c r="H21" s="58">
        <v>536489</v>
      </c>
      <c r="I21" s="59">
        <f t="shared" si="2"/>
        <v>2.0403361843661857E-4</v>
      </c>
      <c r="J21" s="58">
        <v>132913</v>
      </c>
      <c r="K21" s="60">
        <v>612</v>
      </c>
      <c r="L21" s="61">
        <f t="shared" si="13"/>
        <v>133525</v>
      </c>
      <c r="M21" s="62">
        <f t="shared" si="3"/>
        <v>4.60451573585729E-3</v>
      </c>
      <c r="N21" s="63">
        <f t="shared" si="4"/>
        <v>9.1014383115162467E-2</v>
      </c>
      <c r="O21" s="58">
        <v>59289223</v>
      </c>
      <c r="P21" s="60">
        <v>1912556</v>
      </c>
      <c r="Q21" s="61">
        <f t="shared" si="14"/>
        <v>61201779</v>
      </c>
      <c r="R21" s="62">
        <f t="shared" si="5"/>
        <v>3.2258071589165542E-2</v>
      </c>
      <c r="S21" s="63">
        <f t="shared" si="6"/>
        <v>1.3930481148753069E-2</v>
      </c>
      <c r="T21" s="58">
        <v>9074691</v>
      </c>
      <c r="U21" s="60">
        <v>0</v>
      </c>
      <c r="V21" s="61">
        <f t="shared" si="15"/>
        <v>9074691</v>
      </c>
      <c r="W21" s="62">
        <f t="shared" si="7"/>
        <v>0</v>
      </c>
      <c r="X21" s="63">
        <f t="shared" si="8"/>
        <v>0.82357317108341177</v>
      </c>
      <c r="Y21" s="58">
        <v>536497768</v>
      </c>
      <c r="Z21" s="60">
        <v>15543804</v>
      </c>
      <c r="AA21" s="61">
        <f t="shared" si="16"/>
        <v>552041572</v>
      </c>
      <c r="AB21" s="62">
        <f t="shared" si="9"/>
        <v>2.8972728177314618E-2</v>
      </c>
      <c r="AC21" s="63">
        <f t="shared" si="10"/>
        <v>2.7223289887751516E-2</v>
      </c>
      <c r="AD21" s="58">
        <v>17733985</v>
      </c>
      <c r="AE21" s="63">
        <f t="shared" si="11"/>
        <v>0</v>
      </c>
      <c r="AF21" s="58">
        <v>0</v>
      </c>
      <c r="AG21" s="58">
        <v>651426961</v>
      </c>
      <c r="AH21" s="60">
        <v>17456972</v>
      </c>
      <c r="AI21" s="61">
        <v>668883933</v>
      </c>
      <c r="AJ21" s="62">
        <f t="shared" si="12"/>
        <v>2.6798049582108102E-2</v>
      </c>
      <c r="AK21" s="58">
        <v>0</v>
      </c>
      <c r="AL21" s="58">
        <v>0</v>
      </c>
      <c r="AM21" s="25">
        <v>0</v>
      </c>
      <c r="AN21" s="64"/>
    </row>
    <row r="22" spans="1:40" x14ac:dyDescent="0.2">
      <c r="A22" s="55" t="s">
        <v>49</v>
      </c>
      <c r="B22" s="56" t="s">
        <v>48</v>
      </c>
      <c r="C22" s="24">
        <v>3</v>
      </c>
      <c r="D22" s="24"/>
      <c r="E22" s="57">
        <f t="shared" si="0"/>
        <v>5.2744981562327049E-2</v>
      </c>
      <c r="F22" s="58">
        <v>46216400</v>
      </c>
      <c r="G22" s="59">
        <f t="shared" si="1"/>
        <v>2.8628124957755506E-3</v>
      </c>
      <c r="H22" s="58">
        <v>2508464</v>
      </c>
      <c r="I22" s="59">
        <f t="shared" si="2"/>
        <v>1.0822020216083076E-3</v>
      </c>
      <c r="J22" s="58">
        <v>948251</v>
      </c>
      <c r="K22" s="60">
        <v>4366</v>
      </c>
      <c r="L22" s="61">
        <f t="shared" si="13"/>
        <v>952617</v>
      </c>
      <c r="M22" s="62">
        <f t="shared" si="3"/>
        <v>4.6042661700330398E-3</v>
      </c>
      <c r="N22" s="63">
        <f t="shared" si="4"/>
        <v>0.19876380304710906</v>
      </c>
      <c r="O22" s="58">
        <v>174161544</v>
      </c>
      <c r="P22" s="60">
        <v>-1798068</v>
      </c>
      <c r="Q22" s="61">
        <f t="shared" si="14"/>
        <v>172363476</v>
      </c>
      <c r="R22" s="62">
        <f t="shared" si="5"/>
        <v>-1.0324139064821337E-2</v>
      </c>
      <c r="S22" s="63">
        <f t="shared" si="6"/>
        <v>6.7801590768530332E-2</v>
      </c>
      <c r="T22" s="58">
        <v>59409357</v>
      </c>
      <c r="U22" s="60">
        <v>0</v>
      </c>
      <c r="V22" s="61">
        <f t="shared" si="15"/>
        <v>59409357</v>
      </c>
      <c r="W22" s="62">
        <f t="shared" si="7"/>
        <v>0</v>
      </c>
      <c r="X22" s="63">
        <f t="shared" si="8"/>
        <v>0.64872295131912361</v>
      </c>
      <c r="Y22" s="58">
        <v>568426389</v>
      </c>
      <c r="Z22" s="60">
        <v>16187187</v>
      </c>
      <c r="AA22" s="61">
        <f t="shared" si="16"/>
        <v>584613576</v>
      </c>
      <c r="AB22" s="62">
        <f t="shared" si="9"/>
        <v>2.8477191265657443E-2</v>
      </c>
      <c r="AC22" s="63">
        <f t="shared" si="10"/>
        <v>2.7694979630457243E-2</v>
      </c>
      <c r="AD22" s="58">
        <v>24266996</v>
      </c>
      <c r="AE22" s="63">
        <f t="shared" si="11"/>
        <v>3.2667915506890939E-4</v>
      </c>
      <c r="AF22" s="58">
        <v>286244</v>
      </c>
      <c r="AG22" s="58">
        <v>876223645</v>
      </c>
      <c r="AH22" s="60">
        <v>14393485</v>
      </c>
      <c r="AI22" s="61">
        <v>890617130</v>
      </c>
      <c r="AJ22" s="62">
        <f t="shared" si="12"/>
        <v>1.6426725165582582E-2</v>
      </c>
      <c r="AK22" s="58">
        <v>0</v>
      </c>
      <c r="AL22" s="58">
        <v>0</v>
      </c>
      <c r="AM22" s="25">
        <v>0</v>
      </c>
      <c r="AN22" s="64"/>
    </row>
    <row r="23" spans="1:40" x14ac:dyDescent="0.2">
      <c r="A23" s="55" t="s">
        <v>51</v>
      </c>
      <c r="B23" s="56" t="s">
        <v>50</v>
      </c>
      <c r="C23" s="24">
        <v>3</v>
      </c>
      <c r="D23" s="24"/>
      <c r="E23" s="57">
        <f t="shared" si="0"/>
        <v>3.202815165369631E-2</v>
      </c>
      <c r="F23" s="58">
        <v>18120020</v>
      </c>
      <c r="G23" s="59">
        <f t="shared" si="1"/>
        <v>1.8543255924216104E-2</v>
      </c>
      <c r="H23" s="58">
        <v>10490901</v>
      </c>
      <c r="I23" s="59">
        <f t="shared" si="2"/>
        <v>7.6711631938402219E-2</v>
      </c>
      <c r="J23" s="58">
        <v>43399829</v>
      </c>
      <c r="K23" s="60">
        <v>199832</v>
      </c>
      <c r="L23" s="61">
        <f t="shared" si="13"/>
        <v>43599661</v>
      </c>
      <c r="M23" s="62">
        <f t="shared" si="3"/>
        <v>4.6044421050599072E-3</v>
      </c>
      <c r="N23" s="63">
        <f t="shared" si="4"/>
        <v>0.2796384379180657</v>
      </c>
      <c r="O23" s="58">
        <v>158206260</v>
      </c>
      <c r="P23" s="60">
        <v>3365196</v>
      </c>
      <c r="Q23" s="61">
        <f t="shared" si="14"/>
        <v>161571456</v>
      </c>
      <c r="R23" s="62">
        <f t="shared" si="5"/>
        <v>2.1270940859103804E-2</v>
      </c>
      <c r="S23" s="63">
        <f t="shared" si="6"/>
        <v>5.532989657976306E-2</v>
      </c>
      <c r="T23" s="58">
        <v>31303050</v>
      </c>
      <c r="U23" s="60">
        <v>-636284</v>
      </c>
      <c r="V23" s="61">
        <f t="shared" si="15"/>
        <v>30666766</v>
      </c>
      <c r="W23" s="62">
        <f t="shared" si="7"/>
        <v>-2.0326581595084187E-2</v>
      </c>
      <c r="X23" s="63">
        <f t="shared" si="8"/>
        <v>0.52328840871538773</v>
      </c>
      <c r="Y23" s="58">
        <v>296051940</v>
      </c>
      <c r="Z23" s="60">
        <v>7231607</v>
      </c>
      <c r="AA23" s="61">
        <f t="shared" si="16"/>
        <v>303283547</v>
      </c>
      <c r="AB23" s="62">
        <f t="shared" si="9"/>
        <v>2.4426818483270198E-2</v>
      </c>
      <c r="AC23" s="63">
        <f t="shared" si="10"/>
        <v>1.4453323801728214E-2</v>
      </c>
      <c r="AD23" s="58">
        <v>8177010</v>
      </c>
      <c r="AE23" s="63">
        <f t="shared" si="11"/>
        <v>6.8934687406203532E-6</v>
      </c>
      <c r="AF23" s="58">
        <v>3900</v>
      </c>
      <c r="AG23" s="58">
        <v>565752910</v>
      </c>
      <c r="AH23" s="60">
        <v>10160351</v>
      </c>
      <c r="AI23" s="61">
        <v>575913261</v>
      </c>
      <c r="AJ23" s="62">
        <f t="shared" si="12"/>
        <v>1.7958990259546344E-2</v>
      </c>
      <c r="AK23" s="58">
        <v>42080</v>
      </c>
      <c r="AL23" s="58">
        <v>58950</v>
      </c>
      <c r="AM23" s="25">
        <v>0</v>
      </c>
      <c r="AN23" s="64"/>
    </row>
    <row r="24" spans="1:40" x14ac:dyDescent="0.2">
      <c r="A24" s="55" t="s">
        <v>53</v>
      </c>
      <c r="B24" s="56" t="s">
        <v>52</v>
      </c>
      <c r="C24" s="24">
        <v>3</v>
      </c>
      <c r="D24" s="24"/>
      <c r="E24" s="57">
        <f t="shared" si="0"/>
        <v>3.8715357269565744E-2</v>
      </c>
      <c r="F24" s="58">
        <v>157056744</v>
      </c>
      <c r="G24" s="59">
        <f t="shared" si="1"/>
        <v>9.4531861753180298E-3</v>
      </c>
      <c r="H24" s="58">
        <v>38348778</v>
      </c>
      <c r="I24" s="59">
        <f t="shared" si="2"/>
        <v>1.9307392983942896E-2</v>
      </c>
      <c r="J24" s="58">
        <v>78324378</v>
      </c>
      <c r="K24" s="60">
        <v>360640</v>
      </c>
      <c r="L24" s="61">
        <f t="shared" si="13"/>
        <v>78685018</v>
      </c>
      <c r="M24" s="62">
        <f t="shared" si="3"/>
        <v>4.6044412890198757E-3</v>
      </c>
      <c r="N24" s="63">
        <f t="shared" si="4"/>
        <v>0.59177911024615648</v>
      </c>
      <c r="O24" s="58">
        <v>2400672673</v>
      </c>
      <c r="P24" s="60">
        <v>51069981</v>
      </c>
      <c r="Q24" s="61">
        <f t="shared" si="14"/>
        <v>2451742654</v>
      </c>
      <c r="R24" s="62">
        <f t="shared" si="5"/>
        <v>2.1273196289680097E-2</v>
      </c>
      <c r="S24" s="63">
        <f t="shared" si="6"/>
        <v>0.25502115993436564</v>
      </c>
      <c r="T24" s="58">
        <v>1034545355</v>
      </c>
      <c r="U24" s="60">
        <v>-20767431</v>
      </c>
      <c r="V24" s="61">
        <f t="shared" si="15"/>
        <v>1013777924</v>
      </c>
      <c r="W24" s="62">
        <f t="shared" si="7"/>
        <v>-2.0073968627504012E-2</v>
      </c>
      <c r="X24" s="63">
        <f t="shared" si="8"/>
        <v>8.2128242405240401E-2</v>
      </c>
      <c r="Y24" s="58">
        <v>333169968</v>
      </c>
      <c r="Z24" s="60">
        <v>7921329</v>
      </c>
      <c r="AA24" s="61">
        <f t="shared" si="16"/>
        <v>341091297</v>
      </c>
      <c r="AB24" s="62">
        <f t="shared" si="9"/>
        <v>2.3775639345740791E-2</v>
      </c>
      <c r="AC24" s="63">
        <f t="shared" si="10"/>
        <v>3.5941705543946685E-3</v>
      </c>
      <c r="AD24" s="58">
        <v>14580486</v>
      </c>
      <c r="AE24" s="63">
        <f t="shared" si="11"/>
        <v>1.3804310161273188E-6</v>
      </c>
      <c r="AF24" s="58">
        <v>5600</v>
      </c>
      <c r="AG24" s="58">
        <v>4056703982</v>
      </c>
      <c r="AH24" s="60">
        <v>38584519</v>
      </c>
      <c r="AI24" s="61">
        <v>4095288501</v>
      </c>
      <c r="AJ24" s="62">
        <f t="shared" si="12"/>
        <v>9.5112976374917557E-3</v>
      </c>
      <c r="AK24" s="58">
        <v>384040</v>
      </c>
      <c r="AL24" s="58">
        <v>16152595</v>
      </c>
      <c r="AM24" s="25">
        <v>0</v>
      </c>
      <c r="AN24" s="64"/>
    </row>
    <row r="25" spans="1:40" x14ac:dyDescent="0.2">
      <c r="A25" s="55" t="s">
        <v>55</v>
      </c>
      <c r="B25" s="56" t="s">
        <v>54</v>
      </c>
      <c r="C25" s="24">
        <v>3</v>
      </c>
      <c r="D25" s="24"/>
      <c r="E25" s="57">
        <f t="shared" si="0"/>
        <v>3.0407074005043958E-2</v>
      </c>
      <c r="F25" s="58">
        <v>12218164</v>
      </c>
      <c r="G25" s="59">
        <f t="shared" si="1"/>
        <v>1.7564657660823459E-2</v>
      </c>
      <c r="H25" s="58">
        <v>7057827</v>
      </c>
      <c r="I25" s="59">
        <f t="shared" si="2"/>
        <v>9.0880646452584979E-2</v>
      </c>
      <c r="J25" s="58">
        <v>36517642</v>
      </c>
      <c r="K25" s="60">
        <v>168143</v>
      </c>
      <c r="L25" s="61">
        <f t="shared" si="13"/>
        <v>36685785</v>
      </c>
      <c r="M25" s="62">
        <f t="shared" si="3"/>
        <v>4.6044320167222185E-3</v>
      </c>
      <c r="N25" s="63">
        <f t="shared" si="4"/>
        <v>0.25738054806146221</v>
      </c>
      <c r="O25" s="58">
        <v>103420597</v>
      </c>
      <c r="P25" s="60">
        <v>2174227</v>
      </c>
      <c r="Q25" s="61">
        <f t="shared" si="14"/>
        <v>105594824</v>
      </c>
      <c r="R25" s="62">
        <f t="shared" si="5"/>
        <v>2.1023152670449196E-2</v>
      </c>
      <c r="S25" s="63">
        <f t="shared" si="6"/>
        <v>5.0456325586574459E-2</v>
      </c>
      <c r="T25" s="58">
        <v>20274350</v>
      </c>
      <c r="U25" s="60">
        <v>-404571</v>
      </c>
      <c r="V25" s="61">
        <f t="shared" si="15"/>
        <v>19869779</v>
      </c>
      <c r="W25" s="62">
        <f t="shared" si="7"/>
        <v>-1.9954819759942982E-2</v>
      </c>
      <c r="X25" s="63">
        <f t="shared" si="8"/>
        <v>0.54014302934265401</v>
      </c>
      <c r="Y25" s="58">
        <v>217040157</v>
      </c>
      <c r="Z25" s="60">
        <v>5824904</v>
      </c>
      <c r="AA25" s="61">
        <f t="shared" si="16"/>
        <v>222865061</v>
      </c>
      <c r="AB25" s="62">
        <f t="shared" si="9"/>
        <v>2.6837909078733298E-2</v>
      </c>
      <c r="AC25" s="63">
        <f t="shared" si="10"/>
        <v>1.3163488138527135E-2</v>
      </c>
      <c r="AD25" s="58">
        <v>5289350</v>
      </c>
      <c r="AE25" s="63">
        <f t="shared" si="11"/>
        <v>4.2307523297751389E-6</v>
      </c>
      <c r="AF25" s="58">
        <v>1700</v>
      </c>
      <c r="AG25" s="58">
        <v>401819787</v>
      </c>
      <c r="AH25" s="60">
        <v>7762703</v>
      </c>
      <c r="AI25" s="61">
        <v>409582490</v>
      </c>
      <c r="AJ25" s="62">
        <f t="shared" si="12"/>
        <v>1.9318866942707329E-2</v>
      </c>
      <c r="AK25" s="58">
        <v>0</v>
      </c>
      <c r="AL25" s="58">
        <v>10045</v>
      </c>
      <c r="AM25" s="25">
        <v>0</v>
      </c>
      <c r="AN25" s="64"/>
    </row>
    <row r="26" spans="1:40" x14ac:dyDescent="0.2">
      <c r="A26" s="55" t="s">
        <v>57</v>
      </c>
      <c r="B26" s="56" t="s">
        <v>56</v>
      </c>
      <c r="C26" s="24">
        <v>3</v>
      </c>
      <c r="D26" s="24"/>
      <c r="E26" s="57">
        <f t="shared" si="0"/>
        <v>3.8172440857987079E-2</v>
      </c>
      <c r="F26" s="58">
        <v>13004856</v>
      </c>
      <c r="G26" s="59">
        <f t="shared" si="1"/>
        <v>2.2921485159034943E-2</v>
      </c>
      <c r="H26" s="58">
        <v>7809053</v>
      </c>
      <c r="I26" s="59">
        <f t="shared" si="2"/>
        <v>0.10784830463892928</v>
      </c>
      <c r="J26" s="58">
        <v>36742520</v>
      </c>
      <c r="K26" s="60">
        <v>169178</v>
      </c>
      <c r="L26" s="61">
        <f t="shared" si="13"/>
        <v>36911698</v>
      </c>
      <c r="M26" s="62">
        <f t="shared" si="3"/>
        <v>4.604420164975075E-3</v>
      </c>
      <c r="N26" s="63">
        <f t="shared" si="4"/>
        <v>0.23711176183474639</v>
      </c>
      <c r="O26" s="58">
        <v>80780905</v>
      </c>
      <c r="P26" s="60">
        <v>1810951</v>
      </c>
      <c r="Q26" s="61">
        <f t="shared" si="14"/>
        <v>82591856</v>
      </c>
      <c r="R26" s="62">
        <f t="shared" si="5"/>
        <v>2.2418057831860141E-2</v>
      </c>
      <c r="S26" s="63">
        <f t="shared" si="6"/>
        <v>2.7668451717431472E-2</v>
      </c>
      <c r="T26" s="58">
        <v>9426283</v>
      </c>
      <c r="U26" s="60">
        <v>-208988</v>
      </c>
      <c r="V26" s="61">
        <f t="shared" si="15"/>
        <v>9217295</v>
      </c>
      <c r="W26" s="62">
        <f t="shared" si="7"/>
        <v>-2.2170775055236513E-2</v>
      </c>
      <c r="X26" s="63">
        <f t="shared" si="8"/>
        <v>0.5495447709175133</v>
      </c>
      <c r="Y26" s="58">
        <v>187222783</v>
      </c>
      <c r="Z26" s="60">
        <v>3663059</v>
      </c>
      <c r="AA26" s="61">
        <f t="shared" si="16"/>
        <v>190885842</v>
      </c>
      <c r="AB26" s="62">
        <f t="shared" si="9"/>
        <v>1.9565241693902179E-2</v>
      </c>
      <c r="AC26" s="63">
        <f t="shared" si="10"/>
        <v>1.6730216534827244E-2</v>
      </c>
      <c r="AD26" s="58">
        <v>5699768</v>
      </c>
      <c r="AE26" s="63">
        <f t="shared" si="11"/>
        <v>2.5683395303061174E-6</v>
      </c>
      <c r="AF26" s="58">
        <v>875</v>
      </c>
      <c r="AG26" s="58">
        <v>340687043</v>
      </c>
      <c r="AH26" s="60">
        <v>5434200</v>
      </c>
      <c r="AI26" s="61">
        <v>346121243</v>
      </c>
      <c r="AJ26" s="62">
        <f t="shared" si="12"/>
        <v>1.595070934353086E-2</v>
      </c>
      <c r="AK26" s="58">
        <v>0</v>
      </c>
      <c r="AL26" s="58">
        <v>0</v>
      </c>
      <c r="AM26" s="25">
        <v>0</v>
      </c>
      <c r="AN26" s="64"/>
    </row>
    <row r="27" spans="1:40" x14ac:dyDescent="0.2">
      <c r="A27" s="55" t="s">
        <v>59</v>
      </c>
      <c r="B27" s="56" t="s">
        <v>58</v>
      </c>
      <c r="C27" s="24">
        <v>3</v>
      </c>
      <c r="D27" s="24"/>
      <c r="E27" s="57">
        <f t="shared" si="0"/>
        <v>6.6635351543634869E-2</v>
      </c>
      <c r="F27" s="58">
        <v>41834452</v>
      </c>
      <c r="G27" s="59">
        <f t="shared" si="1"/>
        <v>1.7262520506149234E-2</v>
      </c>
      <c r="H27" s="58">
        <v>10837612</v>
      </c>
      <c r="I27" s="59">
        <f t="shared" si="2"/>
        <v>6.3042855462644473E-2</v>
      </c>
      <c r="J27" s="58">
        <v>39579041</v>
      </c>
      <c r="K27" s="60">
        <v>182239</v>
      </c>
      <c r="L27" s="61">
        <f t="shared" si="13"/>
        <v>39761280</v>
      </c>
      <c r="M27" s="62">
        <f t="shared" si="3"/>
        <v>4.604431926483514E-3</v>
      </c>
      <c r="N27" s="63">
        <f t="shared" si="4"/>
        <v>0.18378697573769257</v>
      </c>
      <c r="O27" s="58">
        <v>115383610</v>
      </c>
      <c r="P27" s="60">
        <v>2878956</v>
      </c>
      <c r="Q27" s="61">
        <f t="shared" si="14"/>
        <v>118262566</v>
      </c>
      <c r="R27" s="62">
        <f t="shared" si="5"/>
        <v>2.4951169407856109E-2</v>
      </c>
      <c r="S27" s="63">
        <f t="shared" si="6"/>
        <v>2.0836495109488883E-2</v>
      </c>
      <c r="T27" s="58">
        <v>13081395</v>
      </c>
      <c r="U27" s="60">
        <v>-254645</v>
      </c>
      <c r="V27" s="61">
        <f t="shared" si="15"/>
        <v>12826750</v>
      </c>
      <c r="W27" s="62">
        <f t="shared" si="7"/>
        <v>-1.9466196074654118E-2</v>
      </c>
      <c r="X27" s="63">
        <f t="shared" si="8"/>
        <v>0.62414613726205281</v>
      </c>
      <c r="Y27" s="58">
        <v>391846235</v>
      </c>
      <c r="Z27" s="60">
        <v>5017489</v>
      </c>
      <c r="AA27" s="61">
        <f t="shared" si="16"/>
        <v>396863724</v>
      </c>
      <c r="AB27" s="62">
        <f t="shared" si="9"/>
        <v>1.2804739593835832E-2</v>
      </c>
      <c r="AC27" s="63">
        <f t="shared" si="10"/>
        <v>2.4284200956567102E-2</v>
      </c>
      <c r="AD27" s="58">
        <v>15245905</v>
      </c>
      <c r="AE27" s="63">
        <f t="shared" si="11"/>
        <v>5.4634217700441635E-6</v>
      </c>
      <c r="AF27" s="58">
        <v>3430</v>
      </c>
      <c r="AG27" s="58">
        <v>627811680</v>
      </c>
      <c r="AH27" s="60">
        <v>7824039</v>
      </c>
      <c r="AI27" s="61">
        <v>635635719</v>
      </c>
      <c r="AJ27" s="62">
        <f t="shared" si="12"/>
        <v>1.2462397959846813E-2</v>
      </c>
      <c r="AK27" s="58">
        <v>0</v>
      </c>
      <c r="AL27" s="58">
        <v>238480</v>
      </c>
      <c r="AM27" s="25">
        <v>0</v>
      </c>
      <c r="AN27" s="64"/>
    </row>
    <row r="28" spans="1:40" x14ac:dyDescent="0.2">
      <c r="A28" s="55" t="s">
        <v>61</v>
      </c>
      <c r="B28" s="56" t="s">
        <v>60</v>
      </c>
      <c r="C28" s="24">
        <v>3</v>
      </c>
      <c r="D28" s="24"/>
      <c r="E28" s="57">
        <f t="shared" si="0"/>
        <v>4.6792514622531381E-2</v>
      </c>
      <c r="F28" s="58">
        <v>17284257</v>
      </c>
      <c r="G28" s="59">
        <f t="shared" si="1"/>
        <v>2.855492133293302E-3</v>
      </c>
      <c r="H28" s="58">
        <v>1054764</v>
      </c>
      <c r="I28" s="59">
        <f t="shared" si="2"/>
        <v>7.4283772147546671E-4</v>
      </c>
      <c r="J28" s="58">
        <v>274390</v>
      </c>
      <c r="K28" s="60">
        <v>1263</v>
      </c>
      <c r="L28" s="61">
        <f t="shared" si="13"/>
        <v>275653</v>
      </c>
      <c r="M28" s="62">
        <f t="shared" si="3"/>
        <v>4.6029374248332663E-3</v>
      </c>
      <c r="N28" s="63">
        <f t="shared" si="4"/>
        <v>0.25648012072830711</v>
      </c>
      <c r="O28" s="58">
        <v>94738835</v>
      </c>
      <c r="P28" s="60">
        <v>2019455</v>
      </c>
      <c r="Q28" s="61">
        <f t="shared" si="14"/>
        <v>96758290</v>
      </c>
      <c r="R28" s="62">
        <f t="shared" si="5"/>
        <v>2.1316021038257436E-2</v>
      </c>
      <c r="S28" s="63">
        <f t="shared" si="6"/>
        <v>1.6252752772260279E-2</v>
      </c>
      <c r="T28" s="58">
        <v>6003455</v>
      </c>
      <c r="U28" s="60">
        <v>-122519</v>
      </c>
      <c r="V28" s="61">
        <f t="shared" si="15"/>
        <v>5880936</v>
      </c>
      <c r="W28" s="62">
        <f t="shared" si="7"/>
        <v>-2.040808167963281E-2</v>
      </c>
      <c r="X28" s="63">
        <f t="shared" si="8"/>
        <v>0.65973469044118804</v>
      </c>
      <c r="Y28" s="58">
        <v>243693335</v>
      </c>
      <c r="Z28" s="60">
        <v>6681089</v>
      </c>
      <c r="AA28" s="61">
        <f t="shared" si="16"/>
        <v>250374424</v>
      </c>
      <c r="AB28" s="62">
        <f t="shared" si="9"/>
        <v>2.7415969337035828E-2</v>
      </c>
      <c r="AC28" s="63">
        <f t="shared" si="10"/>
        <v>1.7109091246215277E-2</v>
      </c>
      <c r="AD28" s="58">
        <v>6319770</v>
      </c>
      <c r="AE28" s="63">
        <f t="shared" si="11"/>
        <v>3.2500334729082611E-5</v>
      </c>
      <c r="AF28" s="58">
        <v>12005</v>
      </c>
      <c r="AG28" s="58">
        <v>369380811</v>
      </c>
      <c r="AH28" s="60">
        <v>8579288</v>
      </c>
      <c r="AI28" s="61">
        <v>377960099</v>
      </c>
      <c r="AJ28" s="62">
        <f t="shared" si="12"/>
        <v>2.3226133422507431E-2</v>
      </c>
      <c r="AK28" s="58">
        <v>0</v>
      </c>
      <c r="AL28" s="58">
        <v>0</v>
      </c>
      <c r="AM28" s="25">
        <v>0</v>
      </c>
      <c r="AN28" s="64"/>
    </row>
    <row r="29" spans="1:40" x14ac:dyDescent="0.2">
      <c r="A29" s="55" t="s">
        <v>63</v>
      </c>
      <c r="B29" s="56" t="s">
        <v>62</v>
      </c>
      <c r="C29" s="24">
        <v>3</v>
      </c>
      <c r="D29" s="24"/>
      <c r="E29" s="57">
        <f t="shared" si="0"/>
        <v>2.5239494968343046E-2</v>
      </c>
      <c r="F29" s="58">
        <v>8583769</v>
      </c>
      <c r="G29" s="59">
        <f t="shared" si="1"/>
        <v>2.5329267540377368E-3</v>
      </c>
      <c r="H29" s="58">
        <v>861430</v>
      </c>
      <c r="I29" s="59">
        <f t="shared" si="2"/>
        <v>4.1963847861027555E-4</v>
      </c>
      <c r="J29" s="58">
        <v>142716</v>
      </c>
      <c r="K29" s="60">
        <v>657</v>
      </c>
      <c r="L29" s="61">
        <f t="shared" si="13"/>
        <v>143373</v>
      </c>
      <c r="M29" s="62">
        <f t="shared" si="3"/>
        <v>4.6035483057260572E-3</v>
      </c>
      <c r="N29" s="63">
        <f t="shared" si="4"/>
        <v>0.26004187857700228</v>
      </c>
      <c r="O29" s="58">
        <v>88438355</v>
      </c>
      <c r="P29" s="60">
        <v>1881668</v>
      </c>
      <c r="Q29" s="61">
        <f t="shared" si="14"/>
        <v>90320023</v>
      </c>
      <c r="R29" s="62">
        <f t="shared" si="5"/>
        <v>2.1276605608505497E-2</v>
      </c>
      <c r="S29" s="63">
        <f t="shared" si="6"/>
        <v>1.0990325756439259E-2</v>
      </c>
      <c r="T29" s="58">
        <v>3737730</v>
      </c>
      <c r="U29" s="60">
        <v>-76280</v>
      </c>
      <c r="V29" s="61">
        <f t="shared" si="15"/>
        <v>3661450</v>
      </c>
      <c r="W29" s="62">
        <f t="shared" si="7"/>
        <v>-2.0408108664884836E-2</v>
      </c>
      <c r="X29" s="63">
        <f t="shared" si="8"/>
        <v>0.68064102162251394</v>
      </c>
      <c r="Y29" s="58">
        <v>231481070</v>
      </c>
      <c r="Z29" s="60">
        <v>6613745</v>
      </c>
      <c r="AA29" s="61">
        <f t="shared" si="16"/>
        <v>238094815</v>
      </c>
      <c r="AB29" s="62">
        <f t="shared" si="9"/>
        <v>2.8571429188572525E-2</v>
      </c>
      <c r="AC29" s="63">
        <f t="shared" si="10"/>
        <v>2.0108897355468395E-2</v>
      </c>
      <c r="AD29" s="58">
        <v>6838890</v>
      </c>
      <c r="AE29" s="63">
        <f t="shared" si="11"/>
        <v>2.5816487585121636E-5</v>
      </c>
      <c r="AF29" s="58">
        <v>8780</v>
      </c>
      <c r="AG29" s="58">
        <v>340092740</v>
      </c>
      <c r="AH29" s="60">
        <v>8419790</v>
      </c>
      <c r="AI29" s="61">
        <v>348512530</v>
      </c>
      <c r="AJ29" s="62">
        <f t="shared" si="12"/>
        <v>2.4757335308010397E-2</v>
      </c>
      <c r="AK29" s="58">
        <v>0</v>
      </c>
      <c r="AL29" s="58">
        <v>0</v>
      </c>
      <c r="AM29" s="25">
        <v>0</v>
      </c>
      <c r="AN29" s="64"/>
    </row>
    <row r="30" spans="1:40" x14ac:dyDescent="0.2">
      <c r="A30" s="55" t="s">
        <v>65</v>
      </c>
      <c r="B30" s="56" t="s">
        <v>64</v>
      </c>
      <c r="C30" s="24">
        <v>3</v>
      </c>
      <c r="D30" s="24"/>
      <c r="E30" s="57">
        <f t="shared" si="0"/>
        <v>3.0796305712609433E-2</v>
      </c>
      <c r="F30" s="58">
        <v>26560676</v>
      </c>
      <c r="G30" s="59">
        <f t="shared" si="1"/>
        <v>5.9091957072554407E-3</v>
      </c>
      <c r="H30" s="58">
        <v>5096463</v>
      </c>
      <c r="I30" s="59">
        <f t="shared" si="2"/>
        <v>1.3515442652153572E-3</v>
      </c>
      <c r="J30" s="58">
        <v>1165657</v>
      </c>
      <c r="K30" s="60">
        <v>5367</v>
      </c>
      <c r="L30" s="61">
        <f t="shared" si="13"/>
        <v>1171024</v>
      </c>
      <c r="M30" s="62">
        <f t="shared" si="3"/>
        <v>4.6042703814243814E-3</v>
      </c>
      <c r="N30" s="63">
        <f t="shared" si="4"/>
        <v>0.21353350649831543</v>
      </c>
      <c r="O30" s="58">
        <v>184164761</v>
      </c>
      <c r="P30" s="60">
        <v>951659</v>
      </c>
      <c r="Q30" s="61">
        <f t="shared" si="14"/>
        <v>185116420</v>
      </c>
      <c r="R30" s="62">
        <f t="shared" si="5"/>
        <v>5.1674326555882204E-3</v>
      </c>
      <c r="S30" s="63">
        <f t="shared" si="6"/>
        <v>2.2150202055378931E-2</v>
      </c>
      <c r="T30" s="58">
        <v>19103731</v>
      </c>
      <c r="U30" s="60">
        <v>0</v>
      </c>
      <c r="V30" s="61">
        <f t="shared" si="15"/>
        <v>19103731</v>
      </c>
      <c r="W30" s="62">
        <f t="shared" si="7"/>
        <v>0</v>
      </c>
      <c r="X30" s="63">
        <f t="shared" si="8"/>
        <v>0.68755860265495572</v>
      </c>
      <c r="Y30" s="58">
        <v>592993895</v>
      </c>
      <c r="Z30" s="60">
        <v>3165333</v>
      </c>
      <c r="AA30" s="61">
        <f t="shared" si="16"/>
        <v>596159228</v>
      </c>
      <c r="AB30" s="62">
        <f t="shared" si="9"/>
        <v>5.3378846337026791E-3</v>
      </c>
      <c r="AC30" s="63">
        <f t="shared" si="10"/>
        <v>3.8700643106269715E-2</v>
      </c>
      <c r="AD30" s="58">
        <v>33377875</v>
      </c>
      <c r="AE30" s="63">
        <f t="shared" si="11"/>
        <v>0</v>
      </c>
      <c r="AF30" s="58">
        <v>0</v>
      </c>
      <c r="AG30" s="58">
        <v>862463058</v>
      </c>
      <c r="AH30" s="60">
        <v>4122359</v>
      </c>
      <c r="AI30" s="61">
        <v>866585417</v>
      </c>
      <c r="AJ30" s="62">
        <f t="shared" si="12"/>
        <v>4.7797513896531436E-3</v>
      </c>
      <c r="AK30" s="58">
        <v>0</v>
      </c>
      <c r="AL30" s="58">
        <v>13415</v>
      </c>
      <c r="AM30" s="25">
        <v>0</v>
      </c>
      <c r="AN30" s="64"/>
    </row>
    <row r="31" spans="1:40" x14ac:dyDescent="0.2">
      <c r="A31" s="55" t="s">
        <v>67</v>
      </c>
      <c r="B31" s="56" t="s">
        <v>66</v>
      </c>
      <c r="C31" s="24">
        <v>3</v>
      </c>
      <c r="D31" s="24"/>
      <c r="E31" s="57">
        <f t="shared" si="0"/>
        <v>3.4053685384558254E-2</v>
      </c>
      <c r="F31" s="58">
        <v>19328368</v>
      </c>
      <c r="G31" s="59">
        <f t="shared" si="1"/>
        <v>9.7051384558200383E-3</v>
      </c>
      <c r="H31" s="58">
        <v>5508493</v>
      </c>
      <c r="I31" s="59">
        <f t="shared" si="2"/>
        <v>1.461203520976203E-2</v>
      </c>
      <c r="J31" s="58">
        <v>8293575</v>
      </c>
      <c r="K31" s="60">
        <v>38187</v>
      </c>
      <c r="L31" s="61">
        <f t="shared" si="13"/>
        <v>8331762</v>
      </c>
      <c r="M31" s="62">
        <f t="shared" si="3"/>
        <v>4.6044076287969906E-3</v>
      </c>
      <c r="N31" s="63">
        <f t="shared" si="4"/>
        <v>0.16021530370933471</v>
      </c>
      <c r="O31" s="58">
        <v>90935836</v>
      </c>
      <c r="P31" s="60">
        <v>25761</v>
      </c>
      <c r="Q31" s="61">
        <f t="shared" si="14"/>
        <v>90961597</v>
      </c>
      <c r="R31" s="62">
        <f t="shared" si="5"/>
        <v>2.8328765790419522E-4</v>
      </c>
      <c r="S31" s="63">
        <f t="shared" si="6"/>
        <v>6.6091356274869784E-2</v>
      </c>
      <c r="T31" s="58">
        <v>37512476</v>
      </c>
      <c r="U31" s="60">
        <v>0</v>
      </c>
      <c r="V31" s="61">
        <f t="shared" si="15"/>
        <v>37512476</v>
      </c>
      <c r="W31" s="62">
        <f t="shared" si="7"/>
        <v>0</v>
      </c>
      <c r="X31" s="63">
        <f t="shared" si="8"/>
        <v>0.68851033916572935</v>
      </c>
      <c r="Y31" s="58">
        <v>390788282</v>
      </c>
      <c r="Z31" s="60">
        <v>5206102</v>
      </c>
      <c r="AA31" s="61">
        <f t="shared" si="16"/>
        <v>395994384</v>
      </c>
      <c r="AB31" s="62">
        <f t="shared" si="9"/>
        <v>1.3322052476486488E-2</v>
      </c>
      <c r="AC31" s="63">
        <f t="shared" si="10"/>
        <v>2.681214179992588E-2</v>
      </c>
      <c r="AD31" s="58">
        <v>15218175</v>
      </c>
      <c r="AE31" s="63">
        <f t="shared" si="11"/>
        <v>0</v>
      </c>
      <c r="AF31" s="58">
        <v>0</v>
      </c>
      <c r="AG31" s="58">
        <v>567585205</v>
      </c>
      <c r="AH31" s="60">
        <v>5270050</v>
      </c>
      <c r="AI31" s="61">
        <v>572855255</v>
      </c>
      <c r="AJ31" s="62">
        <f t="shared" si="12"/>
        <v>9.2850376535096608E-3</v>
      </c>
      <c r="AK31" s="58">
        <v>0</v>
      </c>
      <c r="AL31" s="58">
        <v>0</v>
      </c>
      <c r="AM31" s="25">
        <v>0</v>
      </c>
      <c r="AN31" s="64"/>
    </row>
    <row r="32" spans="1:40" x14ac:dyDescent="0.2">
      <c r="A32" s="55" t="s">
        <v>69</v>
      </c>
      <c r="B32" s="56" t="s">
        <v>68</v>
      </c>
      <c r="C32" s="24">
        <v>3</v>
      </c>
      <c r="D32" s="24"/>
      <c r="E32" s="57">
        <f t="shared" si="0"/>
        <v>2.7566023497815582E-2</v>
      </c>
      <c r="F32" s="58">
        <v>13443909</v>
      </c>
      <c r="G32" s="59">
        <f t="shared" si="1"/>
        <v>1.0121818596847304E-2</v>
      </c>
      <c r="H32" s="58">
        <v>4936396</v>
      </c>
      <c r="I32" s="59">
        <f t="shared" si="2"/>
        <v>1.5251682378986076E-2</v>
      </c>
      <c r="J32" s="58">
        <v>7438223</v>
      </c>
      <c r="K32" s="60">
        <v>34248</v>
      </c>
      <c r="L32" s="61">
        <f t="shared" si="13"/>
        <v>7472471</v>
      </c>
      <c r="M32" s="62">
        <f t="shared" si="3"/>
        <v>4.6043255223727495E-3</v>
      </c>
      <c r="N32" s="63">
        <f t="shared" si="4"/>
        <v>0.1799553648434758</v>
      </c>
      <c r="O32" s="58">
        <v>87763966</v>
      </c>
      <c r="P32" s="60">
        <v>24147</v>
      </c>
      <c r="Q32" s="61">
        <f t="shared" si="14"/>
        <v>87788113</v>
      </c>
      <c r="R32" s="62">
        <f t="shared" si="5"/>
        <v>2.7513569749115487E-4</v>
      </c>
      <c r="S32" s="63">
        <f t="shared" si="6"/>
        <v>2.4997366969686859E-2</v>
      </c>
      <c r="T32" s="58">
        <v>12191179</v>
      </c>
      <c r="U32" s="60">
        <v>0</v>
      </c>
      <c r="V32" s="61">
        <f t="shared" si="15"/>
        <v>12191179</v>
      </c>
      <c r="W32" s="62">
        <f t="shared" si="7"/>
        <v>0</v>
      </c>
      <c r="X32" s="63">
        <f t="shared" si="8"/>
        <v>0.69349481218955911</v>
      </c>
      <c r="Y32" s="58">
        <v>338216397</v>
      </c>
      <c r="Z32" s="60">
        <v>3339876</v>
      </c>
      <c r="AA32" s="61">
        <f t="shared" si="16"/>
        <v>341556273</v>
      </c>
      <c r="AB32" s="62">
        <f t="shared" si="9"/>
        <v>9.8749677118699832E-3</v>
      </c>
      <c r="AC32" s="63">
        <f t="shared" si="10"/>
        <v>4.8612931523629277E-2</v>
      </c>
      <c r="AD32" s="58">
        <v>23708455</v>
      </c>
      <c r="AE32" s="63">
        <f t="shared" si="11"/>
        <v>0</v>
      </c>
      <c r="AF32" s="58">
        <v>0</v>
      </c>
      <c r="AG32" s="58">
        <v>487698525</v>
      </c>
      <c r="AH32" s="60">
        <v>3398271</v>
      </c>
      <c r="AI32" s="61">
        <v>491096796</v>
      </c>
      <c r="AJ32" s="62">
        <f t="shared" si="12"/>
        <v>6.9679747339814078E-3</v>
      </c>
      <c r="AK32" s="58">
        <v>0</v>
      </c>
      <c r="AL32" s="58">
        <v>0</v>
      </c>
      <c r="AM32" s="25">
        <v>0</v>
      </c>
      <c r="AN32" s="64"/>
    </row>
    <row r="33" spans="1:40" x14ac:dyDescent="0.2">
      <c r="A33" s="55" t="s">
        <v>71</v>
      </c>
      <c r="B33" s="56" t="s">
        <v>70</v>
      </c>
      <c r="C33" s="24">
        <v>3</v>
      </c>
      <c r="D33" s="24"/>
      <c r="E33" s="57">
        <f t="shared" si="0"/>
        <v>5.6802427419660163E-2</v>
      </c>
      <c r="F33" s="58">
        <v>77646291</v>
      </c>
      <c r="G33" s="59">
        <f t="shared" si="1"/>
        <v>3.1011752294498082E-2</v>
      </c>
      <c r="H33" s="58">
        <v>42391631</v>
      </c>
      <c r="I33" s="59">
        <f t="shared" si="2"/>
        <v>1.5980564849353313E-2</v>
      </c>
      <c r="J33" s="58">
        <v>21844693</v>
      </c>
      <c r="K33" s="60">
        <v>100583</v>
      </c>
      <c r="L33" s="61">
        <f t="shared" si="13"/>
        <v>21945276</v>
      </c>
      <c r="M33" s="62">
        <f t="shared" si="3"/>
        <v>4.6044593073475554E-3</v>
      </c>
      <c r="N33" s="63">
        <f t="shared" si="4"/>
        <v>0.21399923270410406</v>
      </c>
      <c r="O33" s="58">
        <v>292527053</v>
      </c>
      <c r="P33" s="60">
        <v>9426033</v>
      </c>
      <c r="Q33" s="61">
        <f t="shared" si="14"/>
        <v>301953086</v>
      </c>
      <c r="R33" s="62">
        <f t="shared" si="5"/>
        <v>3.2222773597626882E-2</v>
      </c>
      <c r="S33" s="63">
        <f t="shared" si="6"/>
        <v>4.1456841626405082E-2</v>
      </c>
      <c r="T33" s="58">
        <v>56669585</v>
      </c>
      <c r="U33" s="60">
        <v>521707</v>
      </c>
      <c r="V33" s="61">
        <f t="shared" si="15"/>
        <v>57191292</v>
      </c>
      <c r="W33" s="62">
        <f t="shared" si="7"/>
        <v>9.2061200024669311E-3</v>
      </c>
      <c r="X33" s="63">
        <f t="shared" si="8"/>
        <v>0.59646114785477078</v>
      </c>
      <c r="Y33" s="58">
        <v>815334801</v>
      </c>
      <c r="Z33" s="60">
        <v>-21534941</v>
      </c>
      <c r="AA33" s="61">
        <f t="shared" si="16"/>
        <v>793799860</v>
      </c>
      <c r="AB33" s="62">
        <f t="shared" si="9"/>
        <v>-2.6412390313264696E-2</v>
      </c>
      <c r="AC33" s="63">
        <f t="shared" si="10"/>
        <v>4.3524496077920333E-2</v>
      </c>
      <c r="AD33" s="58">
        <v>59495973</v>
      </c>
      <c r="AE33" s="63">
        <f t="shared" si="11"/>
        <v>7.6353717328813179E-4</v>
      </c>
      <c r="AF33" s="58">
        <v>1043720</v>
      </c>
      <c r="AG33" s="58">
        <v>1366953747</v>
      </c>
      <c r="AH33" s="60">
        <v>-11486618</v>
      </c>
      <c r="AI33" s="61">
        <v>1355467129</v>
      </c>
      <c r="AJ33" s="62">
        <f t="shared" si="12"/>
        <v>-8.4030772988546477E-3</v>
      </c>
      <c r="AK33" s="58">
        <v>296055</v>
      </c>
      <c r="AL33" s="58">
        <v>7107410</v>
      </c>
      <c r="AM33" s="25">
        <v>0</v>
      </c>
      <c r="AN33" s="64"/>
    </row>
    <row r="34" spans="1:40" x14ac:dyDescent="0.2">
      <c r="A34" s="55" t="s">
        <v>73</v>
      </c>
      <c r="B34" s="56" t="s">
        <v>72</v>
      </c>
      <c r="C34" s="24">
        <v>3</v>
      </c>
      <c r="D34" s="24"/>
      <c r="E34" s="57">
        <f t="shared" si="0"/>
        <v>2.7856453062084362E-2</v>
      </c>
      <c r="F34" s="58">
        <v>24830993</v>
      </c>
      <c r="G34" s="59">
        <f t="shared" si="1"/>
        <v>1.0072929249013821E-2</v>
      </c>
      <c r="H34" s="58">
        <v>8978919</v>
      </c>
      <c r="I34" s="59">
        <f t="shared" si="2"/>
        <v>1.1628243268477414E-2</v>
      </c>
      <c r="J34" s="58">
        <v>10365312</v>
      </c>
      <c r="K34" s="60">
        <v>47726</v>
      </c>
      <c r="L34" s="61">
        <f t="shared" si="13"/>
        <v>10413038</v>
      </c>
      <c r="M34" s="62">
        <f t="shared" si="3"/>
        <v>4.6043958927623214E-3</v>
      </c>
      <c r="N34" s="63">
        <f t="shared" si="4"/>
        <v>0.18112875335436954</v>
      </c>
      <c r="O34" s="58">
        <v>161456550</v>
      </c>
      <c r="P34" s="60">
        <v>5208275</v>
      </c>
      <c r="Q34" s="61">
        <f t="shared" si="14"/>
        <v>166664825</v>
      </c>
      <c r="R34" s="62">
        <f t="shared" si="5"/>
        <v>3.2258059521276777E-2</v>
      </c>
      <c r="S34" s="63">
        <f t="shared" si="6"/>
        <v>1.2391831817490579E-2</v>
      </c>
      <c r="T34" s="58">
        <v>11045968</v>
      </c>
      <c r="U34" s="60">
        <v>119567</v>
      </c>
      <c r="V34" s="61">
        <f t="shared" si="15"/>
        <v>11165535</v>
      </c>
      <c r="W34" s="62">
        <f t="shared" si="7"/>
        <v>1.0824492701771361E-2</v>
      </c>
      <c r="X34" s="63">
        <f t="shared" si="8"/>
        <v>0.72500933967194459</v>
      </c>
      <c r="Y34" s="58">
        <v>646266838</v>
      </c>
      <c r="Z34" s="60">
        <v>-7615243</v>
      </c>
      <c r="AA34" s="61">
        <f t="shared" si="16"/>
        <v>638651595</v>
      </c>
      <c r="AB34" s="62">
        <f t="shared" si="9"/>
        <v>-1.1783434569483511E-2</v>
      </c>
      <c r="AC34" s="63">
        <f t="shared" si="10"/>
        <v>3.1912449576619713E-2</v>
      </c>
      <c r="AD34" s="58">
        <v>28446472</v>
      </c>
      <c r="AE34" s="63">
        <f t="shared" si="11"/>
        <v>0</v>
      </c>
      <c r="AF34" s="58">
        <v>0</v>
      </c>
      <c r="AG34" s="58">
        <v>891391052</v>
      </c>
      <c r="AH34" s="60">
        <v>-2239675</v>
      </c>
      <c r="AI34" s="61">
        <v>889151377</v>
      </c>
      <c r="AJ34" s="62">
        <f t="shared" si="12"/>
        <v>-2.5125616809534676E-3</v>
      </c>
      <c r="AK34" s="58">
        <v>0</v>
      </c>
      <c r="AL34" s="58">
        <v>0</v>
      </c>
      <c r="AM34" s="25">
        <v>0</v>
      </c>
      <c r="AN34" s="64"/>
    </row>
    <row r="35" spans="1:40" x14ac:dyDescent="0.2">
      <c r="A35" s="55" t="s">
        <v>75</v>
      </c>
      <c r="B35" s="56" t="s">
        <v>74</v>
      </c>
      <c r="C35" s="24">
        <v>3</v>
      </c>
      <c r="D35" s="24"/>
      <c r="E35" s="57">
        <f t="shared" si="0"/>
        <v>1.0829627935084884E-2</v>
      </c>
      <c r="F35" s="58">
        <v>9691032</v>
      </c>
      <c r="G35" s="59">
        <f t="shared" si="1"/>
        <v>1.8496650653323114E-2</v>
      </c>
      <c r="H35" s="58">
        <v>16551966</v>
      </c>
      <c r="I35" s="59">
        <f t="shared" si="2"/>
        <v>2.431334630536176E-2</v>
      </c>
      <c r="J35" s="58">
        <v>21757111</v>
      </c>
      <c r="K35" s="60">
        <v>100179</v>
      </c>
      <c r="L35" s="61">
        <f t="shared" si="13"/>
        <v>21857290</v>
      </c>
      <c r="M35" s="62">
        <f t="shared" si="3"/>
        <v>4.6044256519167459E-3</v>
      </c>
      <c r="N35" s="63">
        <f t="shared" si="4"/>
        <v>0.73823719110233821</v>
      </c>
      <c r="O35" s="58">
        <v>660621056</v>
      </c>
      <c r="P35" s="60">
        <v>21309366</v>
      </c>
      <c r="Q35" s="61">
        <f t="shared" si="14"/>
        <v>681930422</v>
      </c>
      <c r="R35" s="62">
        <f t="shared" si="5"/>
        <v>3.2256564949694852E-2</v>
      </c>
      <c r="S35" s="63">
        <f t="shared" si="6"/>
        <v>9.7740074312793371E-2</v>
      </c>
      <c r="T35" s="58">
        <v>87463964</v>
      </c>
      <c r="U35" s="60">
        <v>2794811</v>
      </c>
      <c r="V35" s="61">
        <f t="shared" si="15"/>
        <v>90258775</v>
      </c>
      <c r="W35" s="62">
        <f t="shared" si="7"/>
        <v>3.1953857019331983E-2</v>
      </c>
      <c r="X35" s="63">
        <f t="shared" si="8"/>
        <v>0.10451910734980585</v>
      </c>
      <c r="Y35" s="58">
        <v>93530269</v>
      </c>
      <c r="Z35" s="60">
        <v>1317328</v>
      </c>
      <c r="AA35" s="61">
        <f t="shared" si="16"/>
        <v>94847597</v>
      </c>
      <c r="AB35" s="62">
        <f t="shared" si="9"/>
        <v>1.4084509903419608E-2</v>
      </c>
      <c r="AC35" s="63">
        <f t="shared" si="10"/>
        <v>5.7765811261568083E-3</v>
      </c>
      <c r="AD35" s="58">
        <v>5169248</v>
      </c>
      <c r="AE35" s="63">
        <f t="shared" si="11"/>
        <v>8.7421215135982463E-5</v>
      </c>
      <c r="AF35" s="58">
        <v>78230</v>
      </c>
      <c r="AG35" s="58">
        <v>894862876</v>
      </c>
      <c r="AH35" s="60">
        <v>25521684</v>
      </c>
      <c r="AI35" s="61">
        <v>920384560</v>
      </c>
      <c r="AJ35" s="62">
        <f t="shared" si="12"/>
        <v>2.8520217660700006E-2</v>
      </c>
      <c r="AK35" s="58">
        <v>30622</v>
      </c>
      <c r="AL35" s="58">
        <v>824799</v>
      </c>
      <c r="AM35" s="25">
        <v>0</v>
      </c>
      <c r="AN35" s="64"/>
    </row>
    <row r="36" spans="1:40" x14ac:dyDescent="0.2">
      <c r="A36" s="55" t="s">
        <v>77</v>
      </c>
      <c r="B36" s="56" t="s">
        <v>76</v>
      </c>
      <c r="C36" s="24">
        <v>3</v>
      </c>
      <c r="D36" s="24"/>
      <c r="E36" s="57">
        <f t="shared" si="0"/>
        <v>5.3159728995412499E-2</v>
      </c>
      <c r="F36" s="58">
        <v>21204441</v>
      </c>
      <c r="G36" s="59">
        <f t="shared" si="1"/>
        <v>1.9116326333187827E-2</v>
      </c>
      <c r="H36" s="58">
        <v>7625152</v>
      </c>
      <c r="I36" s="59">
        <f t="shared" si="2"/>
        <v>2.7502369932219072E-2</v>
      </c>
      <c r="J36" s="58">
        <v>10970191</v>
      </c>
      <c r="K36" s="60">
        <v>50512</v>
      </c>
      <c r="L36" s="61">
        <f t="shared" si="13"/>
        <v>11020703</v>
      </c>
      <c r="M36" s="62">
        <f t="shared" si="3"/>
        <v>4.6044777160215355E-3</v>
      </c>
      <c r="N36" s="63">
        <f t="shared" si="4"/>
        <v>0.32074202328394336</v>
      </c>
      <c r="O36" s="58">
        <v>127938111</v>
      </c>
      <c r="P36" s="60">
        <v>4127035</v>
      </c>
      <c r="Q36" s="61">
        <f t="shared" si="14"/>
        <v>132065146</v>
      </c>
      <c r="R36" s="62">
        <f t="shared" si="5"/>
        <v>3.2258057960540001E-2</v>
      </c>
      <c r="S36" s="63">
        <f t="shared" si="6"/>
        <v>5.0668132872621584E-2</v>
      </c>
      <c r="T36" s="58">
        <v>20210589</v>
      </c>
      <c r="U36" s="60">
        <v>651954</v>
      </c>
      <c r="V36" s="61">
        <f t="shared" si="15"/>
        <v>20862543</v>
      </c>
      <c r="W36" s="62">
        <f t="shared" si="7"/>
        <v>3.2258040574671028E-2</v>
      </c>
      <c r="X36" s="63">
        <f t="shared" si="8"/>
        <v>0.51020205213194803</v>
      </c>
      <c r="Y36" s="58">
        <v>203510242</v>
      </c>
      <c r="Z36" s="60">
        <v>2866342</v>
      </c>
      <c r="AA36" s="61">
        <f t="shared" si="16"/>
        <v>206376584</v>
      </c>
      <c r="AB36" s="62">
        <f t="shared" si="9"/>
        <v>1.4084509810567667E-2</v>
      </c>
      <c r="AC36" s="63">
        <f t="shared" si="10"/>
        <v>1.8609366450667682E-2</v>
      </c>
      <c r="AD36" s="58">
        <v>7422935</v>
      </c>
      <c r="AE36" s="63">
        <f t="shared" si="11"/>
        <v>0</v>
      </c>
      <c r="AF36" s="58">
        <v>0</v>
      </c>
      <c r="AG36" s="58">
        <v>398881661</v>
      </c>
      <c r="AH36" s="60">
        <v>7695843</v>
      </c>
      <c r="AI36" s="61">
        <v>406577504</v>
      </c>
      <c r="AJ36" s="62">
        <f t="shared" si="12"/>
        <v>1.9293549321637026E-2</v>
      </c>
      <c r="AK36" s="58">
        <v>0</v>
      </c>
      <c r="AL36" s="58">
        <v>0</v>
      </c>
      <c r="AM36" s="25">
        <v>0</v>
      </c>
      <c r="AN36" s="64"/>
    </row>
    <row r="37" spans="1:40" x14ac:dyDescent="0.2">
      <c r="A37" s="55" t="s">
        <v>79</v>
      </c>
      <c r="B37" s="56" t="s">
        <v>78</v>
      </c>
      <c r="C37" s="24">
        <v>3</v>
      </c>
      <c r="D37" s="24"/>
      <c r="E37" s="57">
        <f t="shared" si="0"/>
        <v>8.5396421766127384E-2</v>
      </c>
      <c r="F37" s="58">
        <v>52647114</v>
      </c>
      <c r="G37" s="59">
        <f t="shared" si="1"/>
        <v>1.1542248608544338E-2</v>
      </c>
      <c r="H37" s="58">
        <v>7115826</v>
      </c>
      <c r="I37" s="59">
        <f t="shared" si="2"/>
        <v>3.2013241741912848E-2</v>
      </c>
      <c r="J37" s="58">
        <v>19736246</v>
      </c>
      <c r="K37" s="60">
        <v>90874</v>
      </c>
      <c r="L37" s="61">
        <f t="shared" si="13"/>
        <v>19827120</v>
      </c>
      <c r="M37" s="62">
        <f t="shared" si="3"/>
        <v>4.6044217324814453E-3</v>
      </c>
      <c r="N37" s="63">
        <f t="shared" si="4"/>
        <v>0.5844736924505568</v>
      </c>
      <c r="O37" s="58">
        <v>360329537</v>
      </c>
      <c r="P37" s="60">
        <v>11501556</v>
      </c>
      <c r="Q37" s="61">
        <f t="shared" si="14"/>
        <v>371831093</v>
      </c>
      <c r="R37" s="62">
        <f t="shared" si="5"/>
        <v>3.1919548132963632E-2</v>
      </c>
      <c r="S37" s="63">
        <f t="shared" si="6"/>
        <v>7.4934145936155827E-2</v>
      </c>
      <c r="T37" s="58">
        <v>46197094</v>
      </c>
      <c r="U37" s="60">
        <v>1482328</v>
      </c>
      <c r="V37" s="61">
        <f t="shared" si="15"/>
        <v>47679422</v>
      </c>
      <c r="W37" s="62">
        <f t="shared" si="7"/>
        <v>3.2087039933723971E-2</v>
      </c>
      <c r="X37" s="63">
        <f t="shared" si="8"/>
        <v>0.20270485455360043</v>
      </c>
      <c r="Y37" s="58">
        <v>124968065</v>
      </c>
      <c r="Z37" s="60">
        <v>1728988</v>
      </c>
      <c r="AA37" s="61">
        <f t="shared" si="16"/>
        <v>126697053</v>
      </c>
      <c r="AB37" s="62">
        <f t="shared" si="9"/>
        <v>1.3835438677873423E-2</v>
      </c>
      <c r="AC37" s="63">
        <f t="shared" si="10"/>
        <v>8.9353949431023958E-3</v>
      </c>
      <c r="AD37" s="58">
        <v>5508694</v>
      </c>
      <c r="AE37" s="63">
        <f t="shared" si="11"/>
        <v>0</v>
      </c>
      <c r="AF37" s="58">
        <v>0</v>
      </c>
      <c r="AG37" s="58">
        <v>616502576</v>
      </c>
      <c r="AH37" s="60">
        <v>14803746</v>
      </c>
      <c r="AI37" s="61">
        <v>631306322</v>
      </c>
      <c r="AJ37" s="62">
        <f t="shared" si="12"/>
        <v>2.4012464142566699E-2</v>
      </c>
      <c r="AK37" s="58">
        <v>408652</v>
      </c>
      <c r="AL37" s="58">
        <v>244916</v>
      </c>
      <c r="AM37" s="25">
        <v>0</v>
      </c>
      <c r="AN37" s="64"/>
    </row>
    <row r="38" spans="1:40" x14ac:dyDescent="0.2">
      <c r="A38" s="55" t="s">
        <v>81</v>
      </c>
      <c r="B38" s="56" t="s">
        <v>80</v>
      </c>
      <c r="C38" s="24">
        <v>3</v>
      </c>
      <c r="D38" s="24"/>
      <c r="E38" s="57">
        <f t="shared" si="0"/>
        <v>1.9133033410006911E-2</v>
      </c>
      <c r="F38" s="58">
        <v>16410562</v>
      </c>
      <c r="G38" s="59">
        <f t="shared" si="1"/>
        <v>1.0239577679835573E-2</v>
      </c>
      <c r="H38" s="58">
        <v>8782571</v>
      </c>
      <c r="I38" s="59">
        <f t="shared" si="2"/>
        <v>1.569009375230232E-2</v>
      </c>
      <c r="J38" s="58">
        <v>13457524</v>
      </c>
      <c r="K38" s="60">
        <v>61964</v>
      </c>
      <c r="L38" s="61">
        <f t="shared" si="13"/>
        <v>13519488</v>
      </c>
      <c r="M38" s="62">
        <f t="shared" si="3"/>
        <v>4.6044131149236668E-3</v>
      </c>
      <c r="N38" s="63">
        <f t="shared" si="4"/>
        <v>0.60525579509853955</v>
      </c>
      <c r="O38" s="58">
        <v>519132933</v>
      </c>
      <c r="P38" s="60">
        <v>16746222</v>
      </c>
      <c r="Q38" s="61">
        <f t="shared" si="14"/>
        <v>535879155</v>
      </c>
      <c r="R38" s="62">
        <f t="shared" si="5"/>
        <v>3.2258061347073118E-2</v>
      </c>
      <c r="S38" s="63">
        <f t="shared" si="6"/>
        <v>1.9074092627173911E-2</v>
      </c>
      <c r="T38" s="58">
        <v>16360008</v>
      </c>
      <c r="U38" s="60">
        <v>527742</v>
      </c>
      <c r="V38" s="61">
        <f t="shared" si="15"/>
        <v>16887750</v>
      </c>
      <c r="W38" s="62">
        <f t="shared" si="7"/>
        <v>3.2258052685548808E-2</v>
      </c>
      <c r="X38" s="63">
        <f t="shared" si="8"/>
        <v>0.31545179607636847</v>
      </c>
      <c r="Y38" s="58">
        <v>270565631</v>
      </c>
      <c r="Z38" s="60">
        <v>3461881</v>
      </c>
      <c r="AA38" s="61">
        <f t="shared" si="16"/>
        <v>274027512</v>
      </c>
      <c r="AB38" s="62">
        <f t="shared" si="9"/>
        <v>1.2794976905252243E-2</v>
      </c>
      <c r="AC38" s="63">
        <f t="shared" si="10"/>
        <v>1.4540644722180224E-2</v>
      </c>
      <c r="AD38" s="58">
        <v>12471632</v>
      </c>
      <c r="AE38" s="63">
        <f t="shared" si="11"/>
        <v>6.1496663359299122E-4</v>
      </c>
      <c r="AF38" s="58">
        <v>527462</v>
      </c>
      <c r="AG38" s="58">
        <v>857708323</v>
      </c>
      <c r="AH38" s="60">
        <v>20797809</v>
      </c>
      <c r="AI38" s="61">
        <v>878506132</v>
      </c>
      <c r="AJ38" s="62">
        <f t="shared" si="12"/>
        <v>2.4248113772821579E-2</v>
      </c>
      <c r="AK38" s="58">
        <v>0</v>
      </c>
      <c r="AL38" s="58">
        <v>0</v>
      </c>
      <c r="AM38" s="25">
        <v>0</v>
      </c>
      <c r="AN38" s="64"/>
    </row>
    <row r="39" spans="1:40" x14ac:dyDescent="0.2">
      <c r="A39" s="55" t="s">
        <v>83</v>
      </c>
      <c r="B39" s="56" t="s">
        <v>82</v>
      </c>
      <c r="C39" s="24">
        <v>3</v>
      </c>
      <c r="D39" s="24"/>
      <c r="E39" s="57">
        <f t="shared" si="0"/>
        <v>2.4949441031876695E-2</v>
      </c>
      <c r="F39" s="58">
        <v>12389222</v>
      </c>
      <c r="G39" s="59">
        <f t="shared" si="1"/>
        <v>1.4452866216206395E-2</v>
      </c>
      <c r="H39" s="58">
        <v>7176905</v>
      </c>
      <c r="I39" s="59">
        <f t="shared" si="2"/>
        <v>3.252235986373721E-3</v>
      </c>
      <c r="J39" s="58">
        <v>1614973</v>
      </c>
      <c r="K39" s="60">
        <v>7436</v>
      </c>
      <c r="L39" s="61">
        <f t="shared" si="13"/>
        <v>1622409</v>
      </c>
      <c r="M39" s="62">
        <f t="shared" si="3"/>
        <v>4.6044113430998533E-3</v>
      </c>
      <c r="N39" s="63">
        <f t="shared" si="4"/>
        <v>0.33257607863835903</v>
      </c>
      <c r="O39" s="58">
        <v>165148344</v>
      </c>
      <c r="P39" s="60">
        <v>5317789</v>
      </c>
      <c r="Q39" s="61">
        <f t="shared" si="14"/>
        <v>170466133</v>
      </c>
      <c r="R39" s="62">
        <f t="shared" si="5"/>
        <v>3.2200074618974076E-2</v>
      </c>
      <c r="S39" s="63">
        <f t="shared" si="6"/>
        <v>2.0045593324885688E-2</v>
      </c>
      <c r="T39" s="58">
        <v>9954103</v>
      </c>
      <c r="U39" s="60">
        <v>321100</v>
      </c>
      <c r="V39" s="61">
        <f t="shared" si="15"/>
        <v>10275203</v>
      </c>
      <c r="W39" s="62">
        <f t="shared" si="7"/>
        <v>3.2258054794088428E-2</v>
      </c>
      <c r="X39" s="63">
        <f t="shared" si="8"/>
        <v>0.58269126962768059</v>
      </c>
      <c r="Y39" s="58">
        <v>289348827</v>
      </c>
      <c r="Z39" s="60">
        <v>3788963</v>
      </c>
      <c r="AA39" s="61">
        <f t="shared" si="16"/>
        <v>293137790</v>
      </c>
      <c r="AB39" s="62">
        <f t="shared" si="9"/>
        <v>1.3094793019499609E-2</v>
      </c>
      <c r="AC39" s="63">
        <f t="shared" si="10"/>
        <v>2.2032515174617916E-2</v>
      </c>
      <c r="AD39" s="58">
        <v>10940755</v>
      </c>
      <c r="AE39" s="63">
        <f t="shared" si="11"/>
        <v>0</v>
      </c>
      <c r="AF39" s="58">
        <v>0</v>
      </c>
      <c r="AG39" s="58">
        <v>496573129</v>
      </c>
      <c r="AH39" s="60">
        <v>9435288</v>
      </c>
      <c r="AI39" s="61">
        <v>506008417</v>
      </c>
      <c r="AJ39" s="62">
        <f t="shared" si="12"/>
        <v>1.9000802598805142E-2</v>
      </c>
      <c r="AK39" s="58">
        <v>296870</v>
      </c>
      <c r="AL39" s="58">
        <v>0</v>
      </c>
      <c r="AM39" s="25">
        <v>0</v>
      </c>
      <c r="AN39" s="64"/>
    </row>
    <row r="40" spans="1:40" x14ac:dyDescent="0.2">
      <c r="A40" s="55" t="s">
        <v>85</v>
      </c>
      <c r="B40" s="56" t="s">
        <v>84</v>
      </c>
      <c r="C40" s="24">
        <v>3</v>
      </c>
      <c r="D40" s="24"/>
      <c r="E40" s="57">
        <f t="shared" si="0"/>
        <v>3.9659501204391032E-2</v>
      </c>
      <c r="F40" s="58">
        <v>45113463</v>
      </c>
      <c r="G40" s="59">
        <f t="shared" si="1"/>
        <v>3.011976908422306E-2</v>
      </c>
      <c r="H40" s="58">
        <v>34261830</v>
      </c>
      <c r="I40" s="59">
        <f t="shared" si="2"/>
        <v>2.962686332502009E-3</v>
      </c>
      <c r="J40" s="58">
        <v>3370114</v>
      </c>
      <c r="K40" s="60">
        <v>15517</v>
      </c>
      <c r="L40" s="61">
        <f t="shared" si="13"/>
        <v>3385631</v>
      </c>
      <c r="M40" s="62">
        <f t="shared" si="3"/>
        <v>4.604295284966621E-3</v>
      </c>
      <c r="N40" s="63">
        <f t="shared" si="4"/>
        <v>0.17655982490753871</v>
      </c>
      <c r="O40" s="58">
        <v>200840275</v>
      </c>
      <c r="P40" s="60">
        <v>5424393</v>
      </c>
      <c r="Q40" s="61">
        <f t="shared" si="14"/>
        <v>206264668</v>
      </c>
      <c r="R40" s="62">
        <f t="shared" si="5"/>
        <v>2.7008492196099611E-2</v>
      </c>
      <c r="S40" s="63">
        <f t="shared" si="6"/>
        <v>2.9940053511707296E-2</v>
      </c>
      <c r="T40" s="58">
        <v>34057400</v>
      </c>
      <c r="U40" s="60">
        <v>37064</v>
      </c>
      <c r="V40" s="61">
        <f t="shared" si="15"/>
        <v>34094464</v>
      </c>
      <c r="W40" s="62">
        <f t="shared" si="7"/>
        <v>1.0882803737220104E-3</v>
      </c>
      <c r="X40" s="63">
        <f t="shared" si="8"/>
        <v>0.68714456620340292</v>
      </c>
      <c r="Y40" s="58">
        <v>781640465</v>
      </c>
      <c r="Z40" s="60">
        <v>3007621</v>
      </c>
      <c r="AA40" s="61">
        <f t="shared" si="16"/>
        <v>784648086</v>
      </c>
      <c r="AB40" s="62">
        <f t="shared" si="9"/>
        <v>3.8478317521598629E-3</v>
      </c>
      <c r="AC40" s="63">
        <f t="shared" si="10"/>
        <v>3.3613598756234965E-2</v>
      </c>
      <c r="AD40" s="58">
        <v>38236130</v>
      </c>
      <c r="AE40" s="63">
        <f t="shared" si="11"/>
        <v>0</v>
      </c>
      <c r="AF40" s="58">
        <v>0</v>
      </c>
      <c r="AG40" s="58">
        <v>1137519677</v>
      </c>
      <c r="AH40" s="60">
        <v>8484595</v>
      </c>
      <c r="AI40" s="61">
        <v>1146004272</v>
      </c>
      <c r="AJ40" s="62">
        <f t="shared" si="12"/>
        <v>7.458855588658094E-3</v>
      </c>
      <c r="AK40" s="58">
        <v>328330</v>
      </c>
      <c r="AL40" s="58">
        <v>9110</v>
      </c>
      <c r="AM40" s="25">
        <v>0</v>
      </c>
      <c r="AN40" s="64"/>
    </row>
    <row r="41" spans="1:40" x14ac:dyDescent="0.2">
      <c r="A41" s="55" t="s">
        <v>87</v>
      </c>
      <c r="B41" s="56" t="s">
        <v>86</v>
      </c>
      <c r="C41" s="24">
        <v>3</v>
      </c>
      <c r="D41" s="24"/>
      <c r="E41" s="57">
        <f t="shared" si="0"/>
        <v>3.5687433515910909E-2</v>
      </c>
      <c r="F41" s="58">
        <v>24568962</v>
      </c>
      <c r="G41" s="59">
        <f t="shared" si="1"/>
        <v>2.9487995699966275E-2</v>
      </c>
      <c r="H41" s="58">
        <v>20300968</v>
      </c>
      <c r="I41" s="59">
        <f t="shared" si="2"/>
        <v>1.3048424530498759E-2</v>
      </c>
      <c r="J41" s="58">
        <v>8983169</v>
      </c>
      <c r="K41" s="60">
        <v>41363</v>
      </c>
      <c r="L41" s="61">
        <f t="shared" si="13"/>
        <v>9024532</v>
      </c>
      <c r="M41" s="62">
        <f t="shared" si="3"/>
        <v>4.6044998151543179E-3</v>
      </c>
      <c r="N41" s="63">
        <f t="shared" si="4"/>
        <v>0.11860029994339999</v>
      </c>
      <c r="O41" s="58">
        <v>81650205</v>
      </c>
      <c r="P41" s="60">
        <v>1801298</v>
      </c>
      <c r="Q41" s="61">
        <f t="shared" si="14"/>
        <v>83451503</v>
      </c>
      <c r="R41" s="62">
        <f t="shared" si="5"/>
        <v>2.2061157103034829E-2</v>
      </c>
      <c r="S41" s="63">
        <f t="shared" si="6"/>
        <v>5.8464709913531171E-2</v>
      </c>
      <c r="T41" s="58">
        <v>40249945</v>
      </c>
      <c r="U41" s="60">
        <v>0</v>
      </c>
      <c r="V41" s="61">
        <f t="shared" si="15"/>
        <v>40249945</v>
      </c>
      <c r="W41" s="62">
        <f t="shared" si="7"/>
        <v>0</v>
      </c>
      <c r="X41" s="63">
        <f t="shared" si="8"/>
        <v>0.71435300015170056</v>
      </c>
      <c r="Y41" s="58">
        <v>491795290</v>
      </c>
      <c r="Z41" s="60">
        <v>3530398</v>
      </c>
      <c r="AA41" s="61">
        <f t="shared" si="16"/>
        <v>495325688</v>
      </c>
      <c r="AB41" s="62">
        <f t="shared" si="9"/>
        <v>7.1785925399976891E-3</v>
      </c>
      <c r="AC41" s="63">
        <f t="shared" si="10"/>
        <v>3.0358136244992388E-2</v>
      </c>
      <c r="AD41" s="58">
        <v>20900015</v>
      </c>
      <c r="AE41" s="63">
        <f t="shared" si="11"/>
        <v>0</v>
      </c>
      <c r="AF41" s="58">
        <v>0</v>
      </c>
      <c r="AG41" s="58">
        <v>688448554</v>
      </c>
      <c r="AH41" s="60">
        <v>5373059</v>
      </c>
      <c r="AI41" s="61">
        <v>693821613</v>
      </c>
      <c r="AJ41" s="62">
        <f t="shared" si="12"/>
        <v>7.8045904356711018E-3</v>
      </c>
      <c r="AK41" s="58">
        <v>10740</v>
      </c>
      <c r="AL41" s="58">
        <v>0</v>
      </c>
      <c r="AM41" s="25">
        <v>0</v>
      </c>
      <c r="AN41" s="64"/>
    </row>
    <row r="42" spans="1:40" x14ac:dyDescent="0.2">
      <c r="A42" s="55" t="s">
        <v>89</v>
      </c>
      <c r="B42" s="56" t="s">
        <v>88</v>
      </c>
      <c r="C42" s="24">
        <v>3</v>
      </c>
      <c r="D42" s="24"/>
      <c r="E42" s="57">
        <f t="shared" si="0"/>
        <v>3.4897549223317607E-2</v>
      </c>
      <c r="F42" s="58">
        <v>33493317</v>
      </c>
      <c r="G42" s="59">
        <f t="shared" si="1"/>
        <v>8.1907220567700861E-3</v>
      </c>
      <c r="H42" s="58">
        <v>7861138</v>
      </c>
      <c r="I42" s="59">
        <f t="shared" si="2"/>
        <v>5.8722924494181575E-3</v>
      </c>
      <c r="J42" s="58">
        <v>5635999</v>
      </c>
      <c r="K42" s="60">
        <v>25951</v>
      </c>
      <c r="L42" s="61">
        <f t="shared" si="13"/>
        <v>5661950</v>
      </c>
      <c r="M42" s="62">
        <f t="shared" si="3"/>
        <v>4.6045075593519448E-3</v>
      </c>
      <c r="N42" s="63">
        <f t="shared" si="4"/>
        <v>0.11794580142757873</v>
      </c>
      <c r="O42" s="58">
        <v>113199815</v>
      </c>
      <c r="P42" s="60">
        <v>3041896</v>
      </c>
      <c r="Q42" s="61">
        <f t="shared" si="14"/>
        <v>116241711</v>
      </c>
      <c r="R42" s="62">
        <f t="shared" si="5"/>
        <v>2.6871916707637729E-2</v>
      </c>
      <c r="S42" s="63">
        <f t="shared" si="6"/>
        <v>1.5658820681718387E-2</v>
      </c>
      <c r="T42" s="58">
        <v>15028730</v>
      </c>
      <c r="U42" s="60">
        <v>41526</v>
      </c>
      <c r="V42" s="61">
        <f t="shared" si="15"/>
        <v>15070256</v>
      </c>
      <c r="W42" s="62">
        <f t="shared" si="7"/>
        <v>2.7631077276656112E-3</v>
      </c>
      <c r="X42" s="63">
        <f t="shared" si="8"/>
        <v>0.78822566582894515</v>
      </c>
      <c r="Y42" s="58">
        <v>756508485</v>
      </c>
      <c r="Z42" s="60">
        <v>2764634</v>
      </c>
      <c r="AA42" s="61">
        <f t="shared" si="16"/>
        <v>759273119</v>
      </c>
      <c r="AB42" s="62">
        <f t="shared" si="9"/>
        <v>3.654465289969616E-3</v>
      </c>
      <c r="AC42" s="63">
        <f t="shared" si="10"/>
        <v>2.9209148332251873E-2</v>
      </c>
      <c r="AD42" s="58">
        <v>28033810</v>
      </c>
      <c r="AE42" s="63">
        <f t="shared" si="11"/>
        <v>0</v>
      </c>
      <c r="AF42" s="58">
        <v>0</v>
      </c>
      <c r="AG42" s="58">
        <v>959761294</v>
      </c>
      <c r="AH42" s="60">
        <v>5874007</v>
      </c>
      <c r="AI42" s="61">
        <v>965635301</v>
      </c>
      <c r="AJ42" s="62">
        <f t="shared" si="12"/>
        <v>6.1202791118184019E-3</v>
      </c>
      <c r="AK42" s="58">
        <v>0</v>
      </c>
      <c r="AL42" s="58">
        <v>570495</v>
      </c>
      <c r="AM42" s="25">
        <v>0</v>
      </c>
      <c r="AN42" s="64"/>
    </row>
    <row r="43" spans="1:40" x14ac:dyDescent="0.2">
      <c r="A43" s="55" t="s">
        <v>91</v>
      </c>
      <c r="B43" s="56" t="s">
        <v>90</v>
      </c>
      <c r="C43" s="24">
        <v>3</v>
      </c>
      <c r="D43" s="24"/>
      <c r="E43" s="57">
        <f t="shared" si="0"/>
        <v>3.4812977603248779E-2</v>
      </c>
      <c r="F43" s="58">
        <v>6553903</v>
      </c>
      <c r="G43" s="59">
        <f t="shared" si="1"/>
        <v>5.9088706628278691E-3</v>
      </c>
      <c r="H43" s="58">
        <v>1112406</v>
      </c>
      <c r="I43" s="59">
        <f t="shared" si="2"/>
        <v>1.2416900978719149E-3</v>
      </c>
      <c r="J43" s="58">
        <v>233761</v>
      </c>
      <c r="K43" s="60">
        <v>1076</v>
      </c>
      <c r="L43" s="61">
        <f t="shared" si="13"/>
        <v>234837</v>
      </c>
      <c r="M43" s="62">
        <f t="shared" si="3"/>
        <v>4.6029919447640967E-3</v>
      </c>
      <c r="N43" s="63">
        <f t="shared" si="4"/>
        <v>0.24695891869737407</v>
      </c>
      <c r="O43" s="58">
        <v>46492570</v>
      </c>
      <c r="P43" s="60">
        <v>1499760</v>
      </c>
      <c r="Q43" s="61">
        <f t="shared" si="14"/>
        <v>47992330</v>
      </c>
      <c r="R43" s="62">
        <f t="shared" si="5"/>
        <v>3.2258057577802215E-2</v>
      </c>
      <c r="S43" s="63">
        <f t="shared" si="6"/>
        <v>2.054043884123443E-2</v>
      </c>
      <c r="T43" s="58">
        <v>3866950</v>
      </c>
      <c r="U43" s="60">
        <v>0</v>
      </c>
      <c r="V43" s="61">
        <f t="shared" si="15"/>
        <v>3866950</v>
      </c>
      <c r="W43" s="62">
        <f t="shared" si="7"/>
        <v>0</v>
      </c>
      <c r="X43" s="63">
        <f t="shared" si="8"/>
        <v>0.65777789416506949</v>
      </c>
      <c r="Y43" s="58">
        <v>123833490</v>
      </c>
      <c r="Z43" s="60">
        <v>30900</v>
      </c>
      <c r="AA43" s="61">
        <f t="shared" si="16"/>
        <v>123864390</v>
      </c>
      <c r="AB43" s="62">
        <f t="shared" si="9"/>
        <v>2.4952862105396531E-4</v>
      </c>
      <c r="AC43" s="63">
        <f t="shared" si="10"/>
        <v>3.2759209932373433E-2</v>
      </c>
      <c r="AD43" s="58">
        <v>6167260</v>
      </c>
      <c r="AE43" s="63">
        <f t="shared" si="11"/>
        <v>0</v>
      </c>
      <c r="AF43" s="58">
        <v>0</v>
      </c>
      <c r="AG43" s="58">
        <v>188260340</v>
      </c>
      <c r="AH43" s="60">
        <v>1531736</v>
      </c>
      <c r="AI43" s="61">
        <v>189792076</v>
      </c>
      <c r="AJ43" s="62">
        <f t="shared" si="12"/>
        <v>8.1362649191008586E-3</v>
      </c>
      <c r="AK43" s="58">
        <v>0</v>
      </c>
      <c r="AL43" s="58">
        <v>0</v>
      </c>
      <c r="AM43" s="25">
        <v>0</v>
      </c>
      <c r="AN43" s="64"/>
    </row>
    <row r="44" spans="1:40" x14ac:dyDescent="0.2">
      <c r="A44" s="55" t="s">
        <v>93</v>
      </c>
      <c r="B44" s="56" t="s">
        <v>92</v>
      </c>
      <c r="C44" s="24">
        <v>3</v>
      </c>
      <c r="D44" s="24"/>
      <c r="E44" s="57">
        <f t="shared" si="0"/>
        <v>5.4647739150732136E-2</v>
      </c>
      <c r="F44" s="58">
        <v>69370119</v>
      </c>
      <c r="G44" s="59">
        <f t="shared" si="1"/>
        <v>7.1588565158313714E-3</v>
      </c>
      <c r="H44" s="58">
        <v>9087489</v>
      </c>
      <c r="I44" s="59">
        <f t="shared" si="2"/>
        <v>4.323591407270724E-3</v>
      </c>
      <c r="J44" s="58">
        <v>5488389</v>
      </c>
      <c r="K44" s="60">
        <v>25271</v>
      </c>
      <c r="L44" s="61">
        <f t="shared" si="13"/>
        <v>5513660</v>
      </c>
      <c r="M44" s="62">
        <f t="shared" si="3"/>
        <v>4.6044476803666799E-3</v>
      </c>
      <c r="N44" s="63">
        <f t="shared" si="4"/>
        <v>0.15511530509806426</v>
      </c>
      <c r="O44" s="58">
        <v>196904160</v>
      </c>
      <c r="P44" s="60">
        <v>4219443</v>
      </c>
      <c r="Q44" s="61">
        <f t="shared" si="14"/>
        <v>201123603</v>
      </c>
      <c r="R44" s="62">
        <f t="shared" si="5"/>
        <v>2.1428917499762321E-2</v>
      </c>
      <c r="S44" s="63">
        <f t="shared" si="6"/>
        <v>6.1507393308858162E-2</v>
      </c>
      <c r="T44" s="58">
        <v>78077799</v>
      </c>
      <c r="U44" s="60">
        <v>0</v>
      </c>
      <c r="V44" s="61">
        <f t="shared" si="15"/>
        <v>78077799</v>
      </c>
      <c r="W44" s="62">
        <f t="shared" si="7"/>
        <v>0</v>
      </c>
      <c r="X44" s="63">
        <f t="shared" si="8"/>
        <v>0.68448472852524467</v>
      </c>
      <c r="Y44" s="58">
        <v>868888408</v>
      </c>
      <c r="Z44" s="60">
        <v>14255487</v>
      </c>
      <c r="AA44" s="61">
        <f t="shared" si="16"/>
        <v>883143895</v>
      </c>
      <c r="AB44" s="62">
        <f t="shared" si="9"/>
        <v>1.640657979637818E-2</v>
      </c>
      <c r="AC44" s="63">
        <f t="shared" si="10"/>
        <v>3.1647946643201773E-2</v>
      </c>
      <c r="AD44" s="58">
        <v>40174065</v>
      </c>
      <c r="AE44" s="63">
        <f t="shared" si="11"/>
        <v>1.1144393507968753E-3</v>
      </c>
      <c r="AF44" s="58">
        <v>1414675</v>
      </c>
      <c r="AG44" s="58">
        <v>1269405104</v>
      </c>
      <c r="AH44" s="60">
        <v>18500201</v>
      </c>
      <c r="AI44" s="61">
        <v>1287905305</v>
      </c>
      <c r="AJ44" s="62">
        <f t="shared" si="12"/>
        <v>1.4573914144274624E-2</v>
      </c>
      <c r="AK44" s="58">
        <v>23889</v>
      </c>
      <c r="AL44" s="58">
        <v>205567</v>
      </c>
      <c r="AM44" s="25">
        <v>0</v>
      </c>
      <c r="AN44" s="64"/>
    </row>
    <row r="45" spans="1:40" x14ac:dyDescent="0.2">
      <c r="A45" s="55" t="s">
        <v>95</v>
      </c>
      <c r="B45" s="56" t="s">
        <v>94</v>
      </c>
      <c r="C45" s="24">
        <v>3</v>
      </c>
      <c r="D45" s="24"/>
      <c r="E45" s="57">
        <f t="shared" si="0"/>
        <v>3.634113415730604E-2</v>
      </c>
      <c r="F45" s="58">
        <v>14251933</v>
      </c>
      <c r="G45" s="59">
        <f t="shared" si="1"/>
        <v>1.5726340202089021E-2</v>
      </c>
      <c r="H45" s="58">
        <v>6167412</v>
      </c>
      <c r="I45" s="59">
        <f t="shared" si="2"/>
        <v>3.8189259850548246E-2</v>
      </c>
      <c r="J45" s="58">
        <v>14976714</v>
      </c>
      <c r="K45" s="60">
        <v>68958</v>
      </c>
      <c r="L45" s="61">
        <f t="shared" si="13"/>
        <v>15045672</v>
      </c>
      <c r="M45" s="62">
        <f t="shared" si="3"/>
        <v>4.6043477895084325E-3</v>
      </c>
      <c r="N45" s="63">
        <f t="shared" si="4"/>
        <v>0.12141559878405747</v>
      </c>
      <c r="O45" s="58">
        <v>47615657</v>
      </c>
      <c r="P45" s="60">
        <v>1173475</v>
      </c>
      <c r="Q45" s="61">
        <f t="shared" si="14"/>
        <v>48789132</v>
      </c>
      <c r="R45" s="62">
        <f t="shared" si="5"/>
        <v>2.4644729778694432E-2</v>
      </c>
      <c r="S45" s="63">
        <f t="shared" si="6"/>
        <v>2.1093883633167755E-2</v>
      </c>
      <c r="T45" s="58">
        <v>8272406</v>
      </c>
      <c r="U45" s="60">
        <v>0</v>
      </c>
      <c r="V45" s="61">
        <f t="shared" si="15"/>
        <v>8272406</v>
      </c>
      <c r="W45" s="62">
        <f t="shared" si="7"/>
        <v>0</v>
      </c>
      <c r="X45" s="63">
        <f t="shared" si="8"/>
        <v>0.73738862178576525</v>
      </c>
      <c r="Y45" s="58">
        <v>289182313</v>
      </c>
      <c r="Z45" s="60">
        <v>1994814</v>
      </c>
      <c r="AA45" s="61">
        <f t="shared" si="16"/>
        <v>291177127</v>
      </c>
      <c r="AB45" s="62">
        <f t="shared" si="9"/>
        <v>6.8981189731337411E-3</v>
      </c>
      <c r="AC45" s="63">
        <f t="shared" si="10"/>
        <v>2.4761943224248469E-2</v>
      </c>
      <c r="AD45" s="58">
        <v>9710912</v>
      </c>
      <c r="AE45" s="63">
        <f t="shared" si="11"/>
        <v>5.0832183628177329E-3</v>
      </c>
      <c r="AF45" s="58">
        <v>1993490</v>
      </c>
      <c r="AG45" s="58">
        <v>392170837</v>
      </c>
      <c r="AH45" s="60">
        <v>3237247</v>
      </c>
      <c r="AI45" s="61">
        <v>395408084</v>
      </c>
      <c r="AJ45" s="62">
        <f t="shared" si="12"/>
        <v>8.2546856996406383E-3</v>
      </c>
      <c r="AK45" s="58">
        <v>0</v>
      </c>
      <c r="AL45" s="58">
        <v>0</v>
      </c>
      <c r="AM45" s="25">
        <v>0</v>
      </c>
      <c r="AN45" s="64"/>
    </row>
    <row r="46" spans="1:40" x14ac:dyDescent="0.2">
      <c r="A46" s="55" t="s">
        <v>97</v>
      </c>
      <c r="B46" s="56" t="s">
        <v>96</v>
      </c>
      <c r="C46" s="24">
        <v>3</v>
      </c>
      <c r="D46" s="24"/>
      <c r="E46" s="57">
        <f t="shared" si="0"/>
        <v>3.3777849817121716E-2</v>
      </c>
      <c r="F46" s="58">
        <v>44821233</v>
      </c>
      <c r="G46" s="59">
        <f t="shared" si="1"/>
        <v>4.4228933221571965E-3</v>
      </c>
      <c r="H46" s="58">
        <v>5868921</v>
      </c>
      <c r="I46" s="59">
        <f t="shared" si="2"/>
        <v>2.3336317699861218E-3</v>
      </c>
      <c r="J46" s="58">
        <v>3096593</v>
      </c>
      <c r="K46" s="60">
        <v>14258</v>
      </c>
      <c r="L46" s="61">
        <f t="shared" si="13"/>
        <v>3110851</v>
      </c>
      <c r="M46" s="62">
        <f t="shared" si="3"/>
        <v>4.6044152395875075E-3</v>
      </c>
      <c r="N46" s="63">
        <f t="shared" si="4"/>
        <v>0.18008881910314833</v>
      </c>
      <c r="O46" s="58">
        <v>238967340</v>
      </c>
      <c r="P46" s="60">
        <v>10389884</v>
      </c>
      <c r="Q46" s="61">
        <f t="shared" si="14"/>
        <v>249357224</v>
      </c>
      <c r="R46" s="62">
        <f t="shared" si="5"/>
        <v>4.347825941402704E-2</v>
      </c>
      <c r="S46" s="63">
        <f t="shared" si="6"/>
        <v>6.0460204830963586E-2</v>
      </c>
      <c r="T46" s="58">
        <v>80227159</v>
      </c>
      <c r="U46" s="60">
        <v>0</v>
      </c>
      <c r="V46" s="61">
        <f t="shared" si="15"/>
        <v>80227159</v>
      </c>
      <c r="W46" s="62">
        <f t="shared" si="7"/>
        <v>0</v>
      </c>
      <c r="X46" s="63">
        <f t="shared" si="8"/>
        <v>0.70580364394764372</v>
      </c>
      <c r="Y46" s="58">
        <v>936560194</v>
      </c>
      <c r="Z46" s="60">
        <v>40700517</v>
      </c>
      <c r="AA46" s="61">
        <f t="shared" si="16"/>
        <v>977260711</v>
      </c>
      <c r="AB46" s="62">
        <f t="shared" si="9"/>
        <v>4.345744914287912E-2</v>
      </c>
      <c r="AC46" s="63">
        <f t="shared" si="10"/>
        <v>1.3112957208979379E-2</v>
      </c>
      <c r="AD46" s="58">
        <v>17400128</v>
      </c>
      <c r="AE46" s="63">
        <f t="shared" si="11"/>
        <v>0</v>
      </c>
      <c r="AF46" s="58">
        <v>0</v>
      </c>
      <c r="AG46" s="58">
        <v>1326941568</v>
      </c>
      <c r="AH46" s="60">
        <v>51104659</v>
      </c>
      <c r="AI46" s="61">
        <v>1378046227</v>
      </c>
      <c r="AJ46" s="62">
        <f t="shared" si="12"/>
        <v>3.8513119365931263E-2</v>
      </c>
      <c r="AK46" s="58">
        <v>0</v>
      </c>
      <c r="AL46" s="58">
        <v>232292</v>
      </c>
      <c r="AM46" s="25">
        <v>0</v>
      </c>
      <c r="AN46" s="64"/>
    </row>
    <row r="47" spans="1:40" x14ac:dyDescent="0.2">
      <c r="A47" s="55" t="s">
        <v>99</v>
      </c>
      <c r="B47" s="56" t="s">
        <v>98</v>
      </c>
      <c r="C47" s="24">
        <v>3</v>
      </c>
      <c r="D47" s="24"/>
      <c r="E47" s="57">
        <f t="shared" si="0"/>
        <v>4.0206677857112613E-2</v>
      </c>
      <c r="F47" s="58">
        <v>7500588</v>
      </c>
      <c r="G47" s="59">
        <f t="shared" si="1"/>
        <v>1.2652033519534266E-2</v>
      </c>
      <c r="H47" s="58">
        <v>2360247</v>
      </c>
      <c r="I47" s="59">
        <f t="shared" si="2"/>
        <v>3.0049777003906958E-3</v>
      </c>
      <c r="J47" s="58">
        <v>560581</v>
      </c>
      <c r="K47" s="60">
        <v>2581</v>
      </c>
      <c r="L47" s="61">
        <f t="shared" si="13"/>
        <v>563162</v>
      </c>
      <c r="M47" s="62">
        <f t="shared" si="3"/>
        <v>4.6041517639734486E-3</v>
      </c>
      <c r="N47" s="63">
        <f t="shared" si="4"/>
        <v>9.7458541078799546E-2</v>
      </c>
      <c r="O47" s="58">
        <v>18180969</v>
      </c>
      <c r="P47" s="60">
        <v>790477</v>
      </c>
      <c r="Q47" s="61">
        <f t="shared" si="14"/>
        <v>18971446</v>
      </c>
      <c r="R47" s="62">
        <f t="shared" si="5"/>
        <v>4.3478265652397298E-2</v>
      </c>
      <c r="S47" s="63">
        <f t="shared" si="6"/>
        <v>7.3216946019883638E-3</v>
      </c>
      <c r="T47" s="58">
        <v>1365868</v>
      </c>
      <c r="U47" s="60">
        <v>0</v>
      </c>
      <c r="V47" s="61">
        <f t="shared" si="15"/>
        <v>1365868</v>
      </c>
      <c r="W47" s="62">
        <f t="shared" si="7"/>
        <v>0</v>
      </c>
      <c r="X47" s="63">
        <f t="shared" si="8"/>
        <v>0.78513234695179712</v>
      </c>
      <c r="Y47" s="58">
        <v>146467069</v>
      </c>
      <c r="Z47" s="60">
        <v>6368133</v>
      </c>
      <c r="AA47" s="61">
        <f t="shared" si="16"/>
        <v>152835202</v>
      </c>
      <c r="AB47" s="62">
        <f t="shared" si="9"/>
        <v>4.3478257901098577E-2</v>
      </c>
      <c r="AC47" s="63">
        <f t="shared" si="10"/>
        <v>5.4223728290377436E-2</v>
      </c>
      <c r="AD47" s="58">
        <v>10115480</v>
      </c>
      <c r="AE47" s="63">
        <f t="shared" si="11"/>
        <v>0</v>
      </c>
      <c r="AF47" s="58">
        <v>0</v>
      </c>
      <c r="AG47" s="58">
        <v>186550802</v>
      </c>
      <c r="AH47" s="60">
        <v>7161191</v>
      </c>
      <c r="AI47" s="61">
        <v>193711993</v>
      </c>
      <c r="AJ47" s="62">
        <f t="shared" si="12"/>
        <v>3.8387350379764117E-2</v>
      </c>
      <c r="AK47" s="58">
        <v>0</v>
      </c>
      <c r="AL47" s="58">
        <v>0</v>
      </c>
      <c r="AM47" s="25">
        <v>0</v>
      </c>
      <c r="AN47" s="64"/>
    </row>
    <row r="48" spans="1:40" x14ac:dyDescent="0.2">
      <c r="A48" s="55" t="s">
        <v>101</v>
      </c>
      <c r="B48" s="56" t="s">
        <v>100</v>
      </c>
      <c r="C48" s="24">
        <v>3</v>
      </c>
      <c r="D48" s="24"/>
      <c r="E48" s="57">
        <f t="shared" si="0"/>
        <v>5.2129842612120614E-2</v>
      </c>
      <c r="F48" s="58">
        <v>36357526</v>
      </c>
      <c r="G48" s="59">
        <f t="shared" si="1"/>
        <v>3.8643270166729735E-2</v>
      </c>
      <c r="H48" s="58">
        <v>26951428</v>
      </c>
      <c r="I48" s="59">
        <f t="shared" si="2"/>
        <v>9.9857842024441382E-2</v>
      </c>
      <c r="J48" s="58">
        <v>69645023</v>
      </c>
      <c r="K48" s="60">
        <v>320676</v>
      </c>
      <c r="L48" s="61">
        <f t="shared" si="13"/>
        <v>69965699</v>
      </c>
      <c r="M48" s="62">
        <f t="shared" si="3"/>
        <v>4.6044352659629388E-3</v>
      </c>
      <c r="N48" s="63">
        <f t="shared" si="4"/>
        <v>0.45312449263232252</v>
      </c>
      <c r="O48" s="58">
        <v>316027916</v>
      </c>
      <c r="P48" s="60">
        <v>-3245310</v>
      </c>
      <c r="Q48" s="61">
        <f t="shared" si="14"/>
        <v>312782606</v>
      </c>
      <c r="R48" s="62">
        <f t="shared" si="5"/>
        <v>-1.0269061167368518E-2</v>
      </c>
      <c r="S48" s="63">
        <f t="shared" si="6"/>
        <v>0.20587612298759325</v>
      </c>
      <c r="T48" s="58">
        <v>143586593</v>
      </c>
      <c r="U48" s="60">
        <v>-1452132</v>
      </c>
      <c r="V48" s="61">
        <f t="shared" si="15"/>
        <v>142134461</v>
      </c>
      <c r="W48" s="62">
        <f t="shared" si="7"/>
        <v>-1.0113284044562573E-2</v>
      </c>
      <c r="X48" s="63">
        <f t="shared" si="8"/>
        <v>0.13912093604256948</v>
      </c>
      <c r="Y48" s="58">
        <v>97028742</v>
      </c>
      <c r="Z48" s="60">
        <v>-1329161</v>
      </c>
      <c r="AA48" s="61">
        <f t="shared" si="16"/>
        <v>95699581</v>
      </c>
      <c r="AB48" s="62">
        <f t="shared" si="9"/>
        <v>-1.3698631689979037E-2</v>
      </c>
      <c r="AC48" s="63">
        <f t="shared" si="10"/>
        <v>9.2742060150320903E-3</v>
      </c>
      <c r="AD48" s="58">
        <v>6468218</v>
      </c>
      <c r="AE48" s="63">
        <f t="shared" si="11"/>
        <v>1.9732875191909053E-3</v>
      </c>
      <c r="AF48" s="58">
        <v>1376253</v>
      </c>
      <c r="AG48" s="58">
        <v>697441699</v>
      </c>
      <c r="AH48" s="60">
        <v>-5705927</v>
      </c>
      <c r="AI48" s="61">
        <v>691735772</v>
      </c>
      <c r="AJ48" s="62">
        <f t="shared" si="12"/>
        <v>-8.1812243348529691E-3</v>
      </c>
      <c r="AK48" s="58">
        <v>1232859</v>
      </c>
      <c r="AL48" s="58">
        <v>2729783</v>
      </c>
      <c r="AM48" s="25">
        <v>0</v>
      </c>
      <c r="AN48" s="64"/>
    </row>
    <row r="49" spans="1:40" x14ac:dyDescent="0.2">
      <c r="A49" s="55" t="s">
        <v>103</v>
      </c>
      <c r="B49" s="56" t="s">
        <v>102</v>
      </c>
      <c r="C49" s="24">
        <v>3</v>
      </c>
      <c r="D49" s="24"/>
      <c r="E49" s="57">
        <f t="shared" si="0"/>
        <v>5.0893075396326717E-2</v>
      </c>
      <c r="F49" s="58">
        <v>21125787</v>
      </c>
      <c r="G49" s="59">
        <f t="shared" si="1"/>
        <v>4.8589982722848084E-2</v>
      </c>
      <c r="H49" s="58">
        <v>20169770</v>
      </c>
      <c r="I49" s="59">
        <f t="shared" si="2"/>
        <v>9.8512232684503834E-2</v>
      </c>
      <c r="J49" s="58">
        <v>40892566</v>
      </c>
      <c r="K49" s="60">
        <v>188287</v>
      </c>
      <c r="L49" s="61">
        <f t="shared" si="13"/>
        <v>41080853</v>
      </c>
      <c r="M49" s="62">
        <f t="shared" si="3"/>
        <v>4.6044310352155449E-3</v>
      </c>
      <c r="N49" s="63">
        <f t="shared" si="4"/>
        <v>0.13749954490035776</v>
      </c>
      <c r="O49" s="58">
        <v>57076254</v>
      </c>
      <c r="P49" s="60">
        <v>-408638</v>
      </c>
      <c r="Q49" s="61">
        <f t="shared" si="14"/>
        <v>56667616</v>
      </c>
      <c r="R49" s="62">
        <f t="shared" si="5"/>
        <v>-7.1595098024477919E-3</v>
      </c>
      <c r="S49" s="63">
        <f t="shared" si="6"/>
        <v>6.4795541054820285E-2</v>
      </c>
      <c r="T49" s="58">
        <v>26896720</v>
      </c>
      <c r="U49" s="60">
        <v>-274238</v>
      </c>
      <c r="V49" s="61">
        <f t="shared" si="15"/>
        <v>26622482</v>
      </c>
      <c r="W49" s="62">
        <f t="shared" si="7"/>
        <v>-1.0195964414991866E-2</v>
      </c>
      <c r="X49" s="63">
        <f t="shared" si="8"/>
        <v>0.56838047593879126</v>
      </c>
      <c r="Y49" s="58">
        <v>235935533</v>
      </c>
      <c r="Z49" s="60">
        <v>-1956753</v>
      </c>
      <c r="AA49" s="61">
        <f t="shared" si="16"/>
        <v>233978780</v>
      </c>
      <c r="AB49" s="62">
        <f t="shared" si="9"/>
        <v>-8.2935917922969237E-3</v>
      </c>
      <c r="AC49" s="63">
        <f t="shared" si="10"/>
        <v>2.7129679443651508E-2</v>
      </c>
      <c r="AD49" s="58">
        <v>11261568</v>
      </c>
      <c r="AE49" s="63">
        <f t="shared" si="11"/>
        <v>4.1994678587005405E-3</v>
      </c>
      <c r="AF49" s="58">
        <v>1743205</v>
      </c>
      <c r="AG49" s="58">
        <v>415101403</v>
      </c>
      <c r="AH49" s="60">
        <v>-2451342</v>
      </c>
      <c r="AI49" s="61">
        <v>412650061</v>
      </c>
      <c r="AJ49" s="62">
        <f t="shared" si="12"/>
        <v>-5.9054052390181879E-3</v>
      </c>
      <c r="AK49" s="58">
        <v>0</v>
      </c>
      <c r="AL49" s="58">
        <v>0</v>
      </c>
      <c r="AM49" s="25">
        <v>0</v>
      </c>
      <c r="AN49" s="64"/>
    </row>
    <row r="50" spans="1:40" x14ac:dyDescent="0.2">
      <c r="A50" s="55" t="s">
        <v>105</v>
      </c>
      <c r="B50" s="56" t="s">
        <v>104</v>
      </c>
      <c r="C50" s="24">
        <v>3</v>
      </c>
      <c r="D50" s="24"/>
      <c r="E50" s="57">
        <f t="shared" si="0"/>
        <v>4.9749564931573863E-2</v>
      </c>
      <c r="F50" s="58">
        <v>16869654</v>
      </c>
      <c r="G50" s="59">
        <f t="shared" si="1"/>
        <v>3.8609530062872002E-2</v>
      </c>
      <c r="H50" s="58">
        <v>13092163</v>
      </c>
      <c r="I50" s="59">
        <f t="shared" si="2"/>
        <v>0.17832972557541757</v>
      </c>
      <c r="J50" s="58">
        <v>60470092</v>
      </c>
      <c r="K50" s="60">
        <v>278431</v>
      </c>
      <c r="L50" s="61">
        <f t="shared" si="13"/>
        <v>60748523</v>
      </c>
      <c r="M50" s="62">
        <f t="shared" si="3"/>
        <v>4.604441481583987E-3</v>
      </c>
      <c r="N50" s="63">
        <f t="shared" si="4"/>
        <v>0.13904126074671624</v>
      </c>
      <c r="O50" s="58">
        <v>47147708</v>
      </c>
      <c r="P50" s="60">
        <v>146369</v>
      </c>
      <c r="Q50" s="61">
        <f t="shared" si="14"/>
        <v>47294077</v>
      </c>
      <c r="R50" s="62">
        <f t="shared" si="5"/>
        <v>3.1044775283668082E-3</v>
      </c>
      <c r="S50" s="63">
        <f t="shared" si="6"/>
        <v>1.6528247385555132E-2</v>
      </c>
      <c r="T50" s="58">
        <v>5604588</v>
      </c>
      <c r="U50" s="60">
        <v>-90791</v>
      </c>
      <c r="V50" s="61">
        <f t="shared" si="15"/>
        <v>5513797</v>
      </c>
      <c r="W50" s="62">
        <f t="shared" si="7"/>
        <v>-1.6199406628997527E-2</v>
      </c>
      <c r="X50" s="63">
        <f t="shared" si="8"/>
        <v>0.55180190780843197</v>
      </c>
      <c r="Y50" s="58">
        <v>187111330</v>
      </c>
      <c r="Z50" s="60">
        <v>403106</v>
      </c>
      <c r="AA50" s="61">
        <f t="shared" si="16"/>
        <v>187514436</v>
      </c>
      <c r="AB50" s="62">
        <f t="shared" si="9"/>
        <v>2.1543644631247076E-3</v>
      </c>
      <c r="AC50" s="63">
        <f t="shared" si="10"/>
        <v>1.8671294397103827E-2</v>
      </c>
      <c r="AD50" s="58">
        <v>6331277</v>
      </c>
      <c r="AE50" s="63">
        <f t="shared" si="11"/>
        <v>7.2684690923294423E-3</v>
      </c>
      <c r="AF50" s="58">
        <v>2464676</v>
      </c>
      <c r="AG50" s="58">
        <v>339091488</v>
      </c>
      <c r="AH50" s="60">
        <v>737115</v>
      </c>
      <c r="AI50" s="61">
        <v>339828603</v>
      </c>
      <c r="AJ50" s="62">
        <f t="shared" si="12"/>
        <v>2.1737938759465408E-3</v>
      </c>
      <c r="AK50" s="58">
        <v>0</v>
      </c>
      <c r="AL50" s="58">
        <v>64878</v>
      </c>
      <c r="AM50" s="25">
        <v>0</v>
      </c>
      <c r="AN50" s="64"/>
    </row>
    <row r="51" spans="1:40" x14ac:dyDescent="0.2">
      <c r="A51" s="55" t="s">
        <v>107</v>
      </c>
      <c r="B51" s="56" t="s">
        <v>106</v>
      </c>
      <c r="C51" s="24">
        <v>3</v>
      </c>
      <c r="D51" s="24"/>
      <c r="E51" s="57">
        <f t="shared" si="0"/>
        <v>3.1727127392643627E-2</v>
      </c>
      <c r="F51" s="58">
        <v>24229340</v>
      </c>
      <c r="G51" s="59">
        <f t="shared" si="1"/>
        <v>1.1793045693279932E-2</v>
      </c>
      <c r="H51" s="58">
        <v>9006101</v>
      </c>
      <c r="I51" s="59">
        <f t="shared" si="2"/>
        <v>1.8046556895436629E-2</v>
      </c>
      <c r="J51" s="58">
        <v>13781776</v>
      </c>
      <c r="K51" s="60">
        <v>63458</v>
      </c>
      <c r="L51" s="61">
        <f t="shared" si="13"/>
        <v>13845234</v>
      </c>
      <c r="M51" s="62">
        <f t="shared" si="3"/>
        <v>4.6044863884016109E-3</v>
      </c>
      <c r="N51" s="63">
        <f t="shared" si="4"/>
        <v>0.14953972721084655</v>
      </c>
      <c r="O51" s="58">
        <v>114200345</v>
      </c>
      <c r="P51" s="60">
        <v>894232</v>
      </c>
      <c r="Q51" s="61">
        <f t="shared" si="14"/>
        <v>115094577</v>
      </c>
      <c r="R51" s="62">
        <f t="shared" si="5"/>
        <v>7.8303791464027547E-3</v>
      </c>
      <c r="S51" s="63">
        <f t="shared" si="6"/>
        <v>4.0631628181889534E-2</v>
      </c>
      <c r="T51" s="58">
        <v>31029520</v>
      </c>
      <c r="U51" s="60">
        <v>0</v>
      </c>
      <c r="V51" s="61">
        <f t="shared" si="15"/>
        <v>31029520</v>
      </c>
      <c r="W51" s="62">
        <f t="shared" si="7"/>
        <v>0</v>
      </c>
      <c r="X51" s="63">
        <f t="shared" si="8"/>
        <v>0.71766195065229832</v>
      </c>
      <c r="Y51" s="58">
        <v>548063340</v>
      </c>
      <c r="Z51" s="60">
        <v>-5383857</v>
      </c>
      <c r="AA51" s="61">
        <f t="shared" si="16"/>
        <v>542679483</v>
      </c>
      <c r="AB51" s="62">
        <f t="shared" si="9"/>
        <v>-9.8234211396076958E-3</v>
      </c>
      <c r="AC51" s="63">
        <f t="shared" si="10"/>
        <v>3.0599963973605343E-2</v>
      </c>
      <c r="AD51" s="58">
        <v>23368549</v>
      </c>
      <c r="AE51" s="63">
        <f t="shared" si="11"/>
        <v>0</v>
      </c>
      <c r="AF51" s="58">
        <v>0</v>
      </c>
      <c r="AG51" s="58">
        <v>763678971</v>
      </c>
      <c r="AH51" s="60">
        <v>-4426167</v>
      </c>
      <c r="AI51" s="61">
        <v>759252804</v>
      </c>
      <c r="AJ51" s="62">
        <f t="shared" si="12"/>
        <v>-5.7958476900367602E-3</v>
      </c>
      <c r="AK51" s="58">
        <v>0</v>
      </c>
      <c r="AL51" s="58">
        <v>0</v>
      </c>
      <c r="AM51" s="25">
        <v>0</v>
      </c>
      <c r="AN51" s="64"/>
    </row>
    <row r="52" spans="1:40" x14ac:dyDescent="0.2">
      <c r="A52" s="55" t="s">
        <v>109</v>
      </c>
      <c r="B52" s="56" t="s">
        <v>108</v>
      </c>
      <c r="C52" s="24">
        <v>3</v>
      </c>
      <c r="D52" s="24"/>
      <c r="E52" s="57">
        <f t="shared" si="0"/>
        <v>1.9931546291770814E-2</v>
      </c>
      <c r="F52" s="58">
        <v>7094623</v>
      </c>
      <c r="G52" s="59">
        <f t="shared" si="1"/>
        <v>9.3169464710485175E-3</v>
      </c>
      <c r="H52" s="58">
        <v>3316362</v>
      </c>
      <c r="I52" s="59">
        <f t="shared" si="2"/>
        <v>1.9237079709741822E-2</v>
      </c>
      <c r="J52" s="58">
        <v>6847428</v>
      </c>
      <c r="K52" s="60">
        <v>31529</v>
      </c>
      <c r="L52" s="61">
        <f t="shared" si="13"/>
        <v>6878957</v>
      </c>
      <c r="M52" s="62">
        <f t="shared" si="3"/>
        <v>4.6045025957191519E-3</v>
      </c>
      <c r="N52" s="63">
        <f t="shared" si="4"/>
        <v>0.10404159828839518</v>
      </c>
      <c r="O52" s="58">
        <v>37033550</v>
      </c>
      <c r="P52" s="60">
        <v>389827</v>
      </c>
      <c r="Q52" s="61">
        <f t="shared" si="14"/>
        <v>37423377</v>
      </c>
      <c r="R52" s="62">
        <f t="shared" si="5"/>
        <v>1.0526320053032993E-2</v>
      </c>
      <c r="S52" s="63">
        <f t="shared" si="6"/>
        <v>1.3268864329452981E-2</v>
      </c>
      <c r="T52" s="58">
        <v>4723045</v>
      </c>
      <c r="U52" s="60">
        <v>0</v>
      </c>
      <c r="V52" s="61">
        <f t="shared" si="15"/>
        <v>4723045</v>
      </c>
      <c r="W52" s="62">
        <f t="shared" si="7"/>
        <v>0</v>
      </c>
      <c r="X52" s="63">
        <f t="shared" si="8"/>
        <v>0.81578266956909751</v>
      </c>
      <c r="Y52" s="58">
        <v>290377395</v>
      </c>
      <c r="Z52" s="60">
        <v>-962523</v>
      </c>
      <c r="AA52" s="61">
        <f t="shared" si="16"/>
        <v>289414872</v>
      </c>
      <c r="AB52" s="62">
        <f t="shared" si="9"/>
        <v>-3.3147311621829242E-3</v>
      </c>
      <c r="AC52" s="63">
        <f t="shared" si="10"/>
        <v>1.842129534049319E-2</v>
      </c>
      <c r="AD52" s="58">
        <v>6557050</v>
      </c>
      <c r="AE52" s="63">
        <f t="shared" si="11"/>
        <v>0</v>
      </c>
      <c r="AF52" s="58">
        <v>0</v>
      </c>
      <c r="AG52" s="58">
        <v>355949453</v>
      </c>
      <c r="AH52" s="60">
        <v>-541167</v>
      </c>
      <c r="AI52" s="61">
        <v>355408286</v>
      </c>
      <c r="AJ52" s="62">
        <f t="shared" si="12"/>
        <v>-1.5203478905191632E-3</v>
      </c>
      <c r="AK52" s="58">
        <v>0</v>
      </c>
      <c r="AL52" s="58">
        <v>0</v>
      </c>
      <c r="AM52" s="25">
        <v>0</v>
      </c>
      <c r="AN52" s="64"/>
    </row>
    <row r="53" spans="1:40" x14ac:dyDescent="0.2">
      <c r="A53" s="55" t="s">
        <v>111</v>
      </c>
      <c r="B53" s="56" t="s">
        <v>110</v>
      </c>
      <c r="C53" s="24">
        <v>3</v>
      </c>
      <c r="D53" s="24"/>
      <c r="E53" s="57">
        <f t="shared" si="0"/>
        <v>4.6430666413013473E-2</v>
      </c>
      <c r="F53" s="58">
        <v>20858178</v>
      </c>
      <c r="G53" s="59">
        <f t="shared" si="1"/>
        <v>3.1176619754968288E-2</v>
      </c>
      <c r="H53" s="58">
        <v>14005560</v>
      </c>
      <c r="I53" s="59">
        <f t="shared" si="2"/>
        <v>1.6481232222774903E-3</v>
      </c>
      <c r="J53" s="58">
        <v>740391</v>
      </c>
      <c r="K53" s="60">
        <v>3409</v>
      </c>
      <c r="L53" s="61">
        <f t="shared" si="13"/>
        <v>743800</v>
      </c>
      <c r="M53" s="62">
        <f t="shared" si="3"/>
        <v>4.6043239315442788E-3</v>
      </c>
      <c r="N53" s="63">
        <f t="shared" si="4"/>
        <v>0.13494924192911883</v>
      </c>
      <c r="O53" s="58">
        <v>60623625</v>
      </c>
      <c r="P53" s="60">
        <v>74311</v>
      </c>
      <c r="Q53" s="61">
        <f t="shared" si="14"/>
        <v>60697936</v>
      </c>
      <c r="R53" s="62">
        <f t="shared" si="5"/>
        <v>1.2257762547191792E-3</v>
      </c>
      <c r="S53" s="63">
        <f t="shared" si="6"/>
        <v>2.4522719950850248E-2</v>
      </c>
      <c r="T53" s="58">
        <v>11016410</v>
      </c>
      <c r="U53" s="60">
        <v>-8973</v>
      </c>
      <c r="V53" s="61">
        <f t="shared" si="15"/>
        <v>11007437</v>
      </c>
      <c r="W53" s="62">
        <f t="shared" si="7"/>
        <v>-8.1451216866474654E-4</v>
      </c>
      <c r="X53" s="63">
        <f t="shared" si="8"/>
        <v>0.6905475382547428</v>
      </c>
      <c r="Y53" s="58">
        <v>310216600</v>
      </c>
      <c r="Z53" s="60">
        <v>-1120693</v>
      </c>
      <c r="AA53" s="61">
        <f t="shared" si="16"/>
        <v>309095907</v>
      </c>
      <c r="AB53" s="62">
        <f t="shared" si="9"/>
        <v>-3.6126145409368809E-3</v>
      </c>
      <c r="AC53" s="63">
        <f t="shared" si="10"/>
        <v>7.0725090475028854E-2</v>
      </c>
      <c r="AD53" s="58">
        <v>31772030</v>
      </c>
      <c r="AE53" s="63">
        <f t="shared" si="11"/>
        <v>0</v>
      </c>
      <c r="AF53" s="58">
        <v>0</v>
      </c>
      <c r="AG53" s="58">
        <v>449232794</v>
      </c>
      <c r="AH53" s="60">
        <v>-1051946</v>
      </c>
      <c r="AI53" s="61">
        <v>448180848</v>
      </c>
      <c r="AJ53" s="62">
        <f t="shared" si="12"/>
        <v>-2.3416500621724423E-3</v>
      </c>
      <c r="AK53" s="58">
        <v>0</v>
      </c>
      <c r="AL53" s="58">
        <v>0</v>
      </c>
      <c r="AM53" s="25">
        <v>0</v>
      </c>
      <c r="AN53" s="64"/>
    </row>
    <row r="54" spans="1:40" x14ac:dyDescent="0.2">
      <c r="A54" s="55" t="s">
        <v>113</v>
      </c>
      <c r="B54" s="56" t="s">
        <v>112</v>
      </c>
      <c r="C54" s="24">
        <v>3</v>
      </c>
      <c r="D54" s="24"/>
      <c r="E54" s="57">
        <f t="shared" si="0"/>
        <v>3.9640056123886339E-2</v>
      </c>
      <c r="F54" s="58">
        <v>16164621</v>
      </c>
      <c r="G54" s="59">
        <f t="shared" si="1"/>
        <v>6.3512264690410965E-3</v>
      </c>
      <c r="H54" s="58">
        <v>2589935</v>
      </c>
      <c r="I54" s="59">
        <f t="shared" si="2"/>
        <v>4.7367115385293533E-4</v>
      </c>
      <c r="J54" s="58">
        <v>193156</v>
      </c>
      <c r="K54" s="60">
        <v>889</v>
      </c>
      <c r="L54" s="61">
        <f t="shared" si="13"/>
        <v>194045</v>
      </c>
      <c r="M54" s="62">
        <f t="shared" si="3"/>
        <v>4.6024974631903746E-3</v>
      </c>
      <c r="N54" s="63">
        <f t="shared" si="4"/>
        <v>0.14470140489565508</v>
      </c>
      <c r="O54" s="58">
        <v>59007065</v>
      </c>
      <c r="P54" s="60">
        <v>147354</v>
      </c>
      <c r="Q54" s="61">
        <f t="shared" si="14"/>
        <v>59154419</v>
      </c>
      <c r="R54" s="62">
        <f t="shared" si="5"/>
        <v>2.497226391449905E-3</v>
      </c>
      <c r="S54" s="63">
        <f t="shared" si="6"/>
        <v>1.8434164248770906E-2</v>
      </c>
      <c r="T54" s="58">
        <v>7517176</v>
      </c>
      <c r="U54" s="60">
        <v>0</v>
      </c>
      <c r="V54" s="61">
        <f t="shared" si="15"/>
        <v>7517176</v>
      </c>
      <c r="W54" s="62">
        <f t="shared" si="7"/>
        <v>0</v>
      </c>
      <c r="X54" s="63">
        <f t="shared" si="8"/>
        <v>0.73775309714787018</v>
      </c>
      <c r="Y54" s="58">
        <v>300844660</v>
      </c>
      <c r="Z54" s="60">
        <v>-1775053</v>
      </c>
      <c r="AA54" s="61">
        <f t="shared" si="16"/>
        <v>299069607</v>
      </c>
      <c r="AB54" s="62">
        <f t="shared" si="9"/>
        <v>-5.90023103617661E-3</v>
      </c>
      <c r="AC54" s="63">
        <f t="shared" si="10"/>
        <v>5.2646379960923431E-2</v>
      </c>
      <c r="AD54" s="58">
        <v>21468405</v>
      </c>
      <c r="AE54" s="63">
        <f t="shared" si="11"/>
        <v>0</v>
      </c>
      <c r="AF54" s="58">
        <v>0</v>
      </c>
      <c r="AG54" s="58">
        <v>407785018</v>
      </c>
      <c r="AH54" s="60">
        <v>-1626810</v>
      </c>
      <c r="AI54" s="61">
        <v>406158208</v>
      </c>
      <c r="AJ54" s="62">
        <f t="shared" si="12"/>
        <v>-3.9893814833579788E-3</v>
      </c>
      <c r="AK54" s="58">
        <v>0</v>
      </c>
      <c r="AL54" s="58">
        <v>0</v>
      </c>
      <c r="AM54" s="25">
        <v>0</v>
      </c>
      <c r="AN54" s="64"/>
    </row>
    <row r="55" spans="1:40" x14ac:dyDescent="0.2">
      <c r="A55" s="55" t="s">
        <v>115</v>
      </c>
      <c r="B55" s="56" t="s">
        <v>114</v>
      </c>
      <c r="C55" s="24">
        <v>3</v>
      </c>
      <c r="D55" s="24"/>
      <c r="E55" s="57">
        <f t="shared" si="0"/>
        <v>5.1255936932793331E-2</v>
      </c>
      <c r="F55" s="58">
        <v>38510009</v>
      </c>
      <c r="G55" s="59">
        <f t="shared" si="1"/>
        <v>2.297050714379687E-3</v>
      </c>
      <c r="H55" s="58">
        <v>1725838</v>
      </c>
      <c r="I55" s="59">
        <f t="shared" si="2"/>
        <v>6.5952839379527584E-4</v>
      </c>
      <c r="J55" s="58">
        <v>495522</v>
      </c>
      <c r="K55" s="60">
        <v>2282</v>
      </c>
      <c r="L55" s="61">
        <f t="shared" si="13"/>
        <v>497804</v>
      </c>
      <c r="M55" s="62">
        <f t="shared" si="3"/>
        <v>4.6052445703722543E-3</v>
      </c>
      <c r="N55" s="63">
        <f t="shared" si="4"/>
        <v>0.15014400093240796</v>
      </c>
      <c r="O55" s="58">
        <v>112807358</v>
      </c>
      <c r="P55" s="60">
        <v>240124</v>
      </c>
      <c r="Q55" s="61">
        <f t="shared" si="14"/>
        <v>113047482</v>
      </c>
      <c r="R55" s="62">
        <f t="shared" si="5"/>
        <v>2.1286200143079319E-3</v>
      </c>
      <c r="S55" s="63">
        <f t="shared" si="6"/>
        <v>2.2731395791578977E-2</v>
      </c>
      <c r="T55" s="58">
        <v>17078729</v>
      </c>
      <c r="U55" s="60">
        <v>-92248</v>
      </c>
      <c r="V55" s="61">
        <f t="shared" si="15"/>
        <v>16986481</v>
      </c>
      <c r="W55" s="62">
        <f t="shared" si="7"/>
        <v>-5.4013387061765542E-3</v>
      </c>
      <c r="X55" s="63">
        <f t="shared" si="8"/>
        <v>0.7089214101114808</v>
      </c>
      <c r="Y55" s="58">
        <v>532632345</v>
      </c>
      <c r="Z55" s="60">
        <v>-2769861</v>
      </c>
      <c r="AA55" s="61">
        <f t="shared" si="16"/>
        <v>529862484</v>
      </c>
      <c r="AB55" s="62">
        <f t="shared" si="9"/>
        <v>-5.2003244376756727E-3</v>
      </c>
      <c r="AC55" s="63">
        <f t="shared" si="10"/>
        <v>6.3990677123563919E-2</v>
      </c>
      <c r="AD55" s="58">
        <v>48077973</v>
      </c>
      <c r="AE55" s="63">
        <f t="shared" si="11"/>
        <v>0</v>
      </c>
      <c r="AF55" s="58">
        <v>0</v>
      </c>
      <c r="AG55" s="58">
        <v>751327774</v>
      </c>
      <c r="AH55" s="60">
        <v>-2619703</v>
      </c>
      <c r="AI55" s="61">
        <v>748708071</v>
      </c>
      <c r="AJ55" s="62">
        <f t="shared" si="12"/>
        <v>-3.4867644863611816E-3</v>
      </c>
      <c r="AK55" s="58">
        <v>0</v>
      </c>
      <c r="AL55" s="58">
        <v>0</v>
      </c>
      <c r="AM55" s="25">
        <v>0</v>
      </c>
      <c r="AN55" s="64"/>
    </row>
    <row r="56" spans="1:40" x14ac:dyDescent="0.2">
      <c r="A56" s="55" t="s">
        <v>117</v>
      </c>
      <c r="B56" s="56" t="s">
        <v>116</v>
      </c>
      <c r="C56" s="24">
        <v>3</v>
      </c>
      <c r="D56" s="24"/>
      <c r="E56" s="57">
        <f t="shared" si="0"/>
        <v>3.9248149202739453E-2</v>
      </c>
      <c r="F56" s="58">
        <v>55264643</v>
      </c>
      <c r="G56" s="59">
        <f t="shared" si="1"/>
        <v>1.7855377805170929E-2</v>
      </c>
      <c r="H56" s="58">
        <v>25141850</v>
      </c>
      <c r="I56" s="59">
        <f t="shared" si="2"/>
        <v>3.8474097409581347E-2</v>
      </c>
      <c r="J56" s="58">
        <v>54174714</v>
      </c>
      <c r="K56" s="60">
        <v>249444</v>
      </c>
      <c r="L56" s="61">
        <f t="shared" si="13"/>
        <v>54424158</v>
      </c>
      <c r="M56" s="62">
        <f t="shared" si="3"/>
        <v>4.6044359366622586E-3</v>
      </c>
      <c r="N56" s="63">
        <f t="shared" si="4"/>
        <v>0.23360513167670804</v>
      </c>
      <c r="O56" s="58">
        <v>328935363</v>
      </c>
      <c r="P56" s="60">
        <v>679849</v>
      </c>
      <c r="Q56" s="61">
        <f t="shared" si="14"/>
        <v>329615212</v>
      </c>
      <c r="R56" s="62">
        <f t="shared" si="5"/>
        <v>2.0668163915230969E-3</v>
      </c>
      <c r="S56" s="63">
        <f t="shared" si="6"/>
        <v>5.804484311500837E-2</v>
      </c>
      <c r="T56" s="58">
        <v>81731944</v>
      </c>
      <c r="U56" s="60">
        <v>2650</v>
      </c>
      <c r="V56" s="61">
        <f t="shared" si="15"/>
        <v>81734594</v>
      </c>
      <c r="W56" s="62">
        <f t="shared" si="7"/>
        <v>3.2423063374095201E-5</v>
      </c>
      <c r="X56" s="63">
        <f t="shared" si="8"/>
        <v>0.57975599245646336</v>
      </c>
      <c r="Y56" s="58">
        <v>816344429</v>
      </c>
      <c r="Z56" s="60">
        <v>-2740759</v>
      </c>
      <c r="AA56" s="61">
        <f t="shared" si="16"/>
        <v>813603670</v>
      </c>
      <c r="AB56" s="62">
        <f t="shared" si="9"/>
        <v>-3.3573561632035099E-3</v>
      </c>
      <c r="AC56" s="63">
        <f t="shared" si="10"/>
        <v>3.3016408334328472E-2</v>
      </c>
      <c r="AD56" s="58">
        <v>46489836</v>
      </c>
      <c r="AE56" s="63">
        <f t="shared" si="11"/>
        <v>0</v>
      </c>
      <c r="AF56" s="58">
        <v>0</v>
      </c>
      <c r="AG56" s="58">
        <v>1408082779</v>
      </c>
      <c r="AH56" s="60">
        <v>-1808816</v>
      </c>
      <c r="AI56" s="61">
        <v>1406273963</v>
      </c>
      <c r="AJ56" s="62">
        <f t="shared" si="12"/>
        <v>-1.2845949307643653E-3</v>
      </c>
      <c r="AK56" s="58">
        <v>0</v>
      </c>
      <c r="AL56" s="58">
        <v>139715</v>
      </c>
      <c r="AM56" s="25">
        <v>0</v>
      </c>
      <c r="AN56" s="64"/>
    </row>
    <row r="57" spans="1:40" x14ac:dyDescent="0.2">
      <c r="A57" s="55" t="s">
        <v>119</v>
      </c>
      <c r="B57" s="56" t="s">
        <v>118</v>
      </c>
      <c r="C57" s="24">
        <v>3</v>
      </c>
      <c r="D57" s="24"/>
      <c r="E57" s="57">
        <f t="shared" si="0"/>
        <v>4.1818240784321239E-2</v>
      </c>
      <c r="F57" s="58">
        <v>58779019</v>
      </c>
      <c r="G57" s="59">
        <f t="shared" si="1"/>
        <v>3.484730614551893E-3</v>
      </c>
      <c r="H57" s="58">
        <v>4898079</v>
      </c>
      <c r="I57" s="59">
        <f t="shared" si="2"/>
        <v>1.1317920829954679E-3</v>
      </c>
      <c r="J57" s="58">
        <v>1590828</v>
      </c>
      <c r="K57" s="60">
        <v>7325</v>
      </c>
      <c r="L57" s="61">
        <f t="shared" si="13"/>
        <v>1598153</v>
      </c>
      <c r="M57" s="62">
        <f t="shared" si="3"/>
        <v>4.6045204132690648E-3</v>
      </c>
      <c r="N57" s="63">
        <f t="shared" si="4"/>
        <v>0.23403071559784625</v>
      </c>
      <c r="O57" s="58">
        <v>328949655</v>
      </c>
      <c r="P57" s="60">
        <v>3462629</v>
      </c>
      <c r="Q57" s="61">
        <f t="shared" si="14"/>
        <v>332412284</v>
      </c>
      <c r="R57" s="62">
        <f t="shared" si="5"/>
        <v>1.0526318989451441E-2</v>
      </c>
      <c r="S57" s="63">
        <f t="shared" si="6"/>
        <v>6.3118107507619675E-2</v>
      </c>
      <c r="T57" s="58">
        <v>88717755</v>
      </c>
      <c r="U57" s="60">
        <v>1869810</v>
      </c>
      <c r="V57" s="61">
        <f t="shared" si="15"/>
        <v>90587565</v>
      </c>
      <c r="W57" s="62">
        <f t="shared" si="7"/>
        <v>2.107593908344502E-2</v>
      </c>
      <c r="X57" s="63">
        <f t="shared" si="8"/>
        <v>0.62014157176338869</v>
      </c>
      <c r="Y57" s="58">
        <v>871660609</v>
      </c>
      <c r="Z57" s="60">
        <v>-13578</v>
      </c>
      <c r="AA57" s="61">
        <f t="shared" si="16"/>
        <v>871647031</v>
      </c>
      <c r="AB57" s="62">
        <f t="shared" si="9"/>
        <v>-1.5577163703172457E-5</v>
      </c>
      <c r="AC57" s="63">
        <f t="shared" si="10"/>
        <v>3.6274841649276759E-2</v>
      </c>
      <c r="AD57" s="58">
        <v>50987310</v>
      </c>
      <c r="AE57" s="63">
        <f t="shared" si="11"/>
        <v>0</v>
      </c>
      <c r="AF57" s="58">
        <v>0</v>
      </c>
      <c r="AG57" s="58">
        <v>1405583255</v>
      </c>
      <c r="AH57" s="60">
        <v>5326186</v>
      </c>
      <c r="AI57" s="61">
        <v>1410909441</v>
      </c>
      <c r="AJ57" s="62">
        <f t="shared" si="12"/>
        <v>3.7893066675726726E-3</v>
      </c>
      <c r="AK57" s="58">
        <v>0</v>
      </c>
      <c r="AL57" s="58">
        <v>836705</v>
      </c>
      <c r="AM57" s="25">
        <v>0</v>
      </c>
      <c r="AN57" s="64"/>
    </row>
    <row r="58" spans="1:40" x14ac:dyDescent="0.2">
      <c r="A58" s="55" t="s">
        <v>121</v>
      </c>
      <c r="B58" s="56" t="s">
        <v>120</v>
      </c>
      <c r="C58" s="24">
        <v>3</v>
      </c>
      <c r="D58" s="24"/>
      <c r="E58" s="57">
        <f t="shared" si="0"/>
        <v>2.7409373406311978E-2</v>
      </c>
      <c r="F58" s="58">
        <v>11336474</v>
      </c>
      <c r="G58" s="59">
        <f t="shared" si="1"/>
        <v>1.2636604813862001E-2</v>
      </c>
      <c r="H58" s="58">
        <v>5226480</v>
      </c>
      <c r="I58" s="59">
        <f t="shared" si="2"/>
        <v>1.2134250400951105E-2</v>
      </c>
      <c r="J58" s="58">
        <v>5018707</v>
      </c>
      <c r="K58" s="60">
        <v>23109</v>
      </c>
      <c r="L58" s="61">
        <f t="shared" si="13"/>
        <v>5041816</v>
      </c>
      <c r="M58" s="62">
        <f t="shared" si="3"/>
        <v>4.6045724526257463E-3</v>
      </c>
      <c r="N58" s="63">
        <f t="shared" si="4"/>
        <v>0.1038423508355763</v>
      </c>
      <c r="O58" s="58">
        <v>42949034</v>
      </c>
      <c r="P58" s="60">
        <v>433737</v>
      </c>
      <c r="Q58" s="61">
        <f t="shared" si="14"/>
        <v>43382771</v>
      </c>
      <c r="R58" s="62">
        <f t="shared" si="5"/>
        <v>1.0098876729101754E-2</v>
      </c>
      <c r="S58" s="63">
        <f t="shared" si="6"/>
        <v>1.1493974770509107E-2</v>
      </c>
      <c r="T58" s="58">
        <v>4753890</v>
      </c>
      <c r="U58" s="60">
        <v>94708</v>
      </c>
      <c r="V58" s="61">
        <f t="shared" si="15"/>
        <v>4848598</v>
      </c>
      <c r="W58" s="62">
        <f t="shared" si="7"/>
        <v>1.9922211073457735E-2</v>
      </c>
      <c r="X58" s="63">
        <f t="shared" si="8"/>
        <v>0.80122542629434546</v>
      </c>
      <c r="Y58" s="58">
        <v>331385584</v>
      </c>
      <c r="Z58" s="60">
        <v>-2725530</v>
      </c>
      <c r="AA58" s="61">
        <f t="shared" si="16"/>
        <v>328660054</v>
      </c>
      <c r="AB58" s="62">
        <f t="shared" si="9"/>
        <v>-8.2246486618440234E-3</v>
      </c>
      <c r="AC58" s="63">
        <f t="shared" si="10"/>
        <v>3.1258019478444019E-2</v>
      </c>
      <c r="AD58" s="58">
        <v>12928268</v>
      </c>
      <c r="AE58" s="63">
        <f t="shared" si="11"/>
        <v>0</v>
      </c>
      <c r="AF58" s="58">
        <v>0</v>
      </c>
      <c r="AG58" s="58">
        <v>413598437</v>
      </c>
      <c r="AH58" s="60">
        <v>-2173976</v>
      </c>
      <c r="AI58" s="61">
        <v>411424461</v>
      </c>
      <c r="AJ58" s="62">
        <f t="shared" si="12"/>
        <v>-5.256248103278011E-3</v>
      </c>
      <c r="AK58" s="58">
        <v>0</v>
      </c>
      <c r="AL58" s="58">
        <v>0</v>
      </c>
      <c r="AM58" s="25">
        <v>0</v>
      </c>
      <c r="AN58" s="64"/>
    </row>
    <row r="59" spans="1:40" x14ac:dyDescent="0.2">
      <c r="A59" s="55" t="s">
        <v>123</v>
      </c>
      <c r="B59" s="56" t="s">
        <v>122</v>
      </c>
      <c r="C59" s="24">
        <v>3</v>
      </c>
      <c r="D59" s="24"/>
      <c r="E59" s="57">
        <f t="shared" si="0"/>
        <v>3.5091933500176274E-2</v>
      </c>
      <c r="F59" s="58">
        <v>33340984</v>
      </c>
      <c r="G59" s="59">
        <f t="shared" si="1"/>
        <v>4.4131740315753159E-3</v>
      </c>
      <c r="H59" s="58">
        <v>4192974</v>
      </c>
      <c r="I59" s="59">
        <f t="shared" si="2"/>
        <v>1.1782279414879846E-3</v>
      </c>
      <c r="J59" s="58">
        <v>1119439</v>
      </c>
      <c r="K59" s="60">
        <v>5154</v>
      </c>
      <c r="L59" s="61">
        <f t="shared" si="13"/>
        <v>1124593</v>
      </c>
      <c r="M59" s="62">
        <f t="shared" si="3"/>
        <v>4.6040918710175361E-3</v>
      </c>
      <c r="N59" s="63">
        <f t="shared" si="4"/>
        <v>0.15909952049330114</v>
      </c>
      <c r="O59" s="58">
        <v>151161080</v>
      </c>
      <c r="P59" s="60">
        <v>1604967</v>
      </c>
      <c r="Q59" s="61">
        <f t="shared" si="14"/>
        <v>152766047</v>
      </c>
      <c r="R59" s="62">
        <f t="shared" si="5"/>
        <v>1.0617594158496354E-2</v>
      </c>
      <c r="S59" s="63">
        <f t="shared" si="6"/>
        <v>3.0695757608968616E-2</v>
      </c>
      <c r="T59" s="58">
        <v>29164160</v>
      </c>
      <c r="U59" s="60">
        <v>359487</v>
      </c>
      <c r="V59" s="61">
        <f t="shared" si="15"/>
        <v>29523647</v>
      </c>
      <c r="W59" s="62">
        <f t="shared" si="7"/>
        <v>1.2326327931269065E-2</v>
      </c>
      <c r="X59" s="63">
        <f t="shared" si="8"/>
        <v>0.71707727128951615</v>
      </c>
      <c r="Y59" s="58">
        <v>681297935</v>
      </c>
      <c r="Z59" s="60">
        <v>-1976864</v>
      </c>
      <c r="AA59" s="61">
        <f t="shared" si="16"/>
        <v>679321071</v>
      </c>
      <c r="AB59" s="62">
        <f t="shared" si="9"/>
        <v>-2.9016145484133896E-3</v>
      </c>
      <c r="AC59" s="63">
        <f t="shared" si="10"/>
        <v>5.2444115134974517E-2</v>
      </c>
      <c r="AD59" s="58">
        <v>49827360</v>
      </c>
      <c r="AE59" s="63">
        <f t="shared" si="11"/>
        <v>0</v>
      </c>
      <c r="AF59" s="58">
        <v>0</v>
      </c>
      <c r="AG59" s="58">
        <v>950103932</v>
      </c>
      <c r="AH59" s="60">
        <v>-7256</v>
      </c>
      <c r="AI59" s="61">
        <v>950096676</v>
      </c>
      <c r="AJ59" s="62">
        <f t="shared" si="12"/>
        <v>-7.6370592264847089E-6</v>
      </c>
      <c r="AK59" s="58">
        <v>0</v>
      </c>
      <c r="AL59" s="58">
        <v>0</v>
      </c>
      <c r="AM59" s="25">
        <v>0</v>
      </c>
      <c r="AN59" s="64"/>
    </row>
    <row r="60" spans="1:40" x14ac:dyDescent="0.2">
      <c r="A60" s="55" t="s">
        <v>125</v>
      </c>
      <c r="B60" s="56" t="s">
        <v>124</v>
      </c>
      <c r="C60" s="24">
        <v>3</v>
      </c>
      <c r="D60" s="24"/>
      <c r="E60" s="57">
        <f t="shared" si="0"/>
        <v>3.1544387914926558E-2</v>
      </c>
      <c r="F60" s="58">
        <v>20097692</v>
      </c>
      <c r="G60" s="59">
        <f t="shared" si="1"/>
        <v>1.4770371975104363E-2</v>
      </c>
      <c r="H60" s="58">
        <v>9410561</v>
      </c>
      <c r="I60" s="59">
        <f t="shared" si="2"/>
        <v>6.8809643387395522E-2</v>
      </c>
      <c r="J60" s="58">
        <v>43840287</v>
      </c>
      <c r="K60" s="60">
        <v>201860</v>
      </c>
      <c r="L60" s="61">
        <f t="shared" si="13"/>
        <v>44042147</v>
      </c>
      <c r="M60" s="62">
        <f t="shared" si="3"/>
        <v>4.6044406597976883E-3</v>
      </c>
      <c r="N60" s="63">
        <f t="shared" si="4"/>
        <v>8.6324332843432494E-2</v>
      </c>
      <c r="O60" s="58">
        <v>54999319</v>
      </c>
      <c r="P60" s="60">
        <v>1166124</v>
      </c>
      <c r="Q60" s="61">
        <f t="shared" si="14"/>
        <v>56165443</v>
      </c>
      <c r="R60" s="62">
        <f t="shared" si="5"/>
        <v>2.1202517071165917E-2</v>
      </c>
      <c r="S60" s="63">
        <f t="shared" si="6"/>
        <v>2.3682215628890339E-2</v>
      </c>
      <c r="T60" s="58">
        <v>15088512</v>
      </c>
      <c r="U60" s="60">
        <v>479350</v>
      </c>
      <c r="V60" s="61">
        <f t="shared" si="15"/>
        <v>15567862</v>
      </c>
      <c r="W60" s="62">
        <f t="shared" si="7"/>
        <v>3.1769202953876433E-2</v>
      </c>
      <c r="X60" s="63">
        <f t="shared" si="8"/>
        <v>0.72043374571642171</v>
      </c>
      <c r="Y60" s="58">
        <v>459005753</v>
      </c>
      <c r="Z60" s="60">
        <v>0</v>
      </c>
      <c r="AA60" s="61">
        <f t="shared" si="16"/>
        <v>459005753</v>
      </c>
      <c r="AB60" s="62">
        <f t="shared" si="9"/>
        <v>0</v>
      </c>
      <c r="AC60" s="63">
        <f t="shared" si="10"/>
        <v>5.4435302533829E-2</v>
      </c>
      <c r="AD60" s="58">
        <v>34682047</v>
      </c>
      <c r="AE60" s="63">
        <f t="shared" si="11"/>
        <v>0</v>
      </c>
      <c r="AF60" s="58">
        <v>0</v>
      </c>
      <c r="AG60" s="58">
        <v>637124171</v>
      </c>
      <c r="AH60" s="60">
        <v>1847334</v>
      </c>
      <c r="AI60" s="61">
        <v>638971505</v>
      </c>
      <c r="AJ60" s="62">
        <f t="shared" si="12"/>
        <v>2.8994881752806706E-3</v>
      </c>
      <c r="AK60" s="58">
        <v>0</v>
      </c>
      <c r="AL60" s="58">
        <v>228649</v>
      </c>
      <c r="AM60" s="25">
        <v>0</v>
      </c>
      <c r="AN60" s="64"/>
    </row>
    <row r="61" spans="1:40" x14ac:dyDescent="0.2">
      <c r="A61" s="55" t="s">
        <v>127</v>
      </c>
      <c r="B61" s="56" t="s">
        <v>126</v>
      </c>
      <c r="C61" s="24">
        <v>3</v>
      </c>
      <c r="D61" s="24"/>
      <c r="E61" s="57">
        <f t="shared" si="0"/>
        <v>5.4104564690510636E-2</v>
      </c>
      <c r="F61" s="58">
        <v>51944846</v>
      </c>
      <c r="G61" s="59">
        <f t="shared" si="1"/>
        <v>1.2427990238193123E-2</v>
      </c>
      <c r="H61" s="58">
        <v>11931896</v>
      </c>
      <c r="I61" s="59">
        <f t="shared" si="2"/>
        <v>4.5277252500294234E-2</v>
      </c>
      <c r="J61" s="58">
        <v>43469898</v>
      </c>
      <c r="K61" s="60">
        <v>200155</v>
      </c>
      <c r="L61" s="61">
        <f t="shared" si="13"/>
        <v>43670053</v>
      </c>
      <c r="M61" s="62">
        <f t="shared" si="3"/>
        <v>4.6044506476642759E-3</v>
      </c>
      <c r="N61" s="63">
        <f t="shared" si="4"/>
        <v>0.24885313892892985</v>
      </c>
      <c r="O61" s="58">
        <v>238919545</v>
      </c>
      <c r="P61" s="60">
        <v>5081373</v>
      </c>
      <c r="Q61" s="61">
        <f t="shared" si="14"/>
        <v>244000918</v>
      </c>
      <c r="R61" s="62">
        <f t="shared" si="5"/>
        <v>2.1268134425754075E-2</v>
      </c>
      <c r="S61" s="63">
        <f t="shared" si="6"/>
        <v>0.11738553761064524</v>
      </c>
      <c r="T61" s="58">
        <v>112699801</v>
      </c>
      <c r="U61" s="60">
        <v>3571529</v>
      </c>
      <c r="V61" s="61">
        <f t="shared" si="15"/>
        <v>116271330</v>
      </c>
      <c r="W61" s="62">
        <f t="shared" si="7"/>
        <v>3.1690641583297915E-2</v>
      </c>
      <c r="X61" s="63">
        <f t="shared" si="8"/>
        <v>0.47370635922586674</v>
      </c>
      <c r="Y61" s="58">
        <v>454797188</v>
      </c>
      <c r="Z61" s="60">
        <v>0</v>
      </c>
      <c r="AA61" s="61">
        <f t="shared" si="16"/>
        <v>454797188</v>
      </c>
      <c r="AB61" s="62">
        <f t="shared" si="9"/>
        <v>0</v>
      </c>
      <c r="AC61" s="63">
        <f t="shared" si="10"/>
        <v>4.8245156805560165E-2</v>
      </c>
      <c r="AD61" s="58">
        <v>46319331</v>
      </c>
      <c r="AE61" s="63">
        <f t="shared" si="11"/>
        <v>0</v>
      </c>
      <c r="AF61" s="58">
        <v>0</v>
      </c>
      <c r="AG61" s="58">
        <v>960082505</v>
      </c>
      <c r="AH61" s="60">
        <v>8853057</v>
      </c>
      <c r="AI61" s="61">
        <v>968935562</v>
      </c>
      <c r="AJ61" s="62">
        <f t="shared" si="12"/>
        <v>9.2211418850924685E-3</v>
      </c>
      <c r="AK61" s="58">
        <v>95049</v>
      </c>
      <c r="AL61" s="58">
        <v>1982388</v>
      </c>
      <c r="AM61" s="25">
        <v>0</v>
      </c>
      <c r="AN61" s="64"/>
    </row>
    <row r="62" spans="1:40" x14ac:dyDescent="0.2">
      <c r="A62" s="55" t="s">
        <v>129</v>
      </c>
      <c r="B62" s="56" t="s">
        <v>128</v>
      </c>
      <c r="C62" s="24">
        <v>3</v>
      </c>
      <c r="D62" s="24"/>
      <c r="E62" s="57">
        <f t="shared" si="0"/>
        <v>2.3559098284450061E-2</v>
      </c>
      <c r="F62" s="58">
        <v>8582020</v>
      </c>
      <c r="G62" s="59">
        <f t="shared" si="1"/>
        <v>1.9652634450770166E-2</v>
      </c>
      <c r="H62" s="58">
        <v>7158988</v>
      </c>
      <c r="I62" s="59">
        <f t="shared" si="2"/>
        <v>6.8367506615192433E-2</v>
      </c>
      <c r="J62" s="58">
        <v>24904659</v>
      </c>
      <c r="K62" s="60">
        <v>114672</v>
      </c>
      <c r="L62" s="61">
        <f t="shared" si="13"/>
        <v>25019331</v>
      </c>
      <c r="M62" s="62">
        <f t="shared" si="3"/>
        <v>4.6044396753234006E-3</v>
      </c>
      <c r="N62" s="63">
        <f t="shared" si="4"/>
        <v>0.11974621699947165</v>
      </c>
      <c r="O62" s="58">
        <v>43620703</v>
      </c>
      <c r="P62" s="60">
        <v>928101</v>
      </c>
      <c r="Q62" s="61">
        <f t="shared" si="14"/>
        <v>44548804</v>
      </c>
      <c r="R62" s="62">
        <f t="shared" si="5"/>
        <v>2.1276617206283908E-2</v>
      </c>
      <c r="S62" s="63">
        <f t="shared" si="6"/>
        <v>1.1874199836321474E-2</v>
      </c>
      <c r="T62" s="58">
        <v>4325489</v>
      </c>
      <c r="U62" s="60">
        <v>139532</v>
      </c>
      <c r="V62" s="61">
        <f t="shared" si="15"/>
        <v>4465021</v>
      </c>
      <c r="W62" s="62">
        <f t="shared" si="7"/>
        <v>3.2258086889135541E-2</v>
      </c>
      <c r="X62" s="63">
        <f t="shared" si="8"/>
        <v>0.72731880618810918</v>
      </c>
      <c r="Y62" s="58">
        <v>264944968</v>
      </c>
      <c r="Z62" s="60">
        <v>113807</v>
      </c>
      <c r="AA62" s="61">
        <f t="shared" si="16"/>
        <v>265058775</v>
      </c>
      <c r="AB62" s="62">
        <f t="shared" si="9"/>
        <v>4.2954958102846475E-4</v>
      </c>
      <c r="AC62" s="63">
        <f t="shared" si="10"/>
        <v>2.9479602281291734E-2</v>
      </c>
      <c r="AD62" s="58">
        <v>10738719</v>
      </c>
      <c r="AE62" s="63">
        <f t="shared" si="11"/>
        <v>1.9353443933406465E-6</v>
      </c>
      <c r="AF62" s="58">
        <v>705</v>
      </c>
      <c r="AG62" s="58">
        <v>364276251</v>
      </c>
      <c r="AH62" s="60">
        <v>1296112</v>
      </c>
      <c r="AI62" s="61">
        <v>365572363</v>
      </c>
      <c r="AJ62" s="62">
        <f t="shared" si="12"/>
        <v>3.5580469394915345E-3</v>
      </c>
      <c r="AK62" s="58">
        <v>0</v>
      </c>
      <c r="AL62" s="58">
        <v>0</v>
      </c>
      <c r="AM62" s="25">
        <v>0</v>
      </c>
      <c r="AN62" s="64"/>
    </row>
    <row r="63" spans="1:40" x14ac:dyDescent="0.2">
      <c r="A63" s="55" t="s">
        <v>131</v>
      </c>
      <c r="B63" s="56" t="s">
        <v>130</v>
      </c>
      <c r="C63" s="24">
        <v>3</v>
      </c>
      <c r="D63" s="24"/>
      <c r="E63" s="57">
        <f t="shared" si="0"/>
        <v>2.0044289072862927E-2</v>
      </c>
      <c r="F63" s="58">
        <v>7418787</v>
      </c>
      <c r="G63" s="59">
        <f t="shared" si="1"/>
        <v>6.5684095090557141E-3</v>
      </c>
      <c r="H63" s="58">
        <v>2431098</v>
      </c>
      <c r="I63" s="59">
        <f t="shared" si="2"/>
        <v>6.3815834819962603E-4</v>
      </c>
      <c r="J63" s="58">
        <v>236195</v>
      </c>
      <c r="K63" s="60">
        <v>1088</v>
      </c>
      <c r="L63" s="61">
        <f t="shared" si="13"/>
        <v>237283</v>
      </c>
      <c r="M63" s="62">
        <f t="shared" si="3"/>
        <v>4.6063633861851434E-3</v>
      </c>
      <c r="N63" s="63">
        <f t="shared" si="4"/>
        <v>0.10683051739010611</v>
      </c>
      <c r="O63" s="58">
        <v>39540083</v>
      </c>
      <c r="P63" s="60">
        <v>841279</v>
      </c>
      <c r="Q63" s="61">
        <f t="shared" si="14"/>
        <v>40381362</v>
      </c>
      <c r="R63" s="62">
        <f t="shared" si="5"/>
        <v>2.1276611887739334E-2</v>
      </c>
      <c r="S63" s="63">
        <f t="shared" si="6"/>
        <v>1.8705222412929576E-2</v>
      </c>
      <c r="T63" s="58">
        <v>6923172</v>
      </c>
      <c r="U63" s="60">
        <v>223328</v>
      </c>
      <c r="V63" s="61">
        <f t="shared" si="15"/>
        <v>7146500</v>
      </c>
      <c r="W63" s="62">
        <f t="shared" si="7"/>
        <v>3.2258045878392157E-2</v>
      </c>
      <c r="X63" s="63">
        <f t="shared" si="8"/>
        <v>0.82320931725940349</v>
      </c>
      <c r="Y63" s="58">
        <v>304686016</v>
      </c>
      <c r="Z63" s="60">
        <v>0</v>
      </c>
      <c r="AA63" s="61">
        <f t="shared" si="16"/>
        <v>304686016</v>
      </c>
      <c r="AB63" s="62">
        <f t="shared" si="9"/>
        <v>0</v>
      </c>
      <c r="AC63" s="63">
        <f t="shared" si="10"/>
        <v>2.4004086007442506E-2</v>
      </c>
      <c r="AD63" s="58">
        <v>8884386</v>
      </c>
      <c r="AE63" s="63">
        <f t="shared" si="11"/>
        <v>0</v>
      </c>
      <c r="AF63" s="58">
        <v>0</v>
      </c>
      <c r="AG63" s="58">
        <v>370119737</v>
      </c>
      <c r="AH63" s="60">
        <v>1065695</v>
      </c>
      <c r="AI63" s="61">
        <v>371185432</v>
      </c>
      <c r="AJ63" s="62">
        <f t="shared" si="12"/>
        <v>2.8793249682872221E-3</v>
      </c>
      <c r="AK63" s="58">
        <v>0</v>
      </c>
      <c r="AL63" s="58">
        <v>0</v>
      </c>
      <c r="AM63" s="25">
        <v>0</v>
      </c>
      <c r="AN63" s="64"/>
    </row>
    <row r="64" spans="1:40" x14ac:dyDescent="0.2">
      <c r="A64" s="55" t="s">
        <v>133</v>
      </c>
      <c r="B64" s="56" t="s">
        <v>132</v>
      </c>
      <c r="C64" s="24">
        <v>3</v>
      </c>
      <c r="D64" s="24"/>
      <c r="E64" s="57">
        <f t="shared" si="0"/>
        <v>2.9956814691163815E-2</v>
      </c>
      <c r="F64" s="58">
        <v>13199807</v>
      </c>
      <c r="G64" s="59">
        <f t="shared" si="1"/>
        <v>7.2750847764719729E-3</v>
      </c>
      <c r="H64" s="58">
        <v>3205605</v>
      </c>
      <c r="I64" s="59">
        <f t="shared" si="2"/>
        <v>1.5775897781133243E-3</v>
      </c>
      <c r="J64" s="58">
        <v>695130</v>
      </c>
      <c r="K64" s="60">
        <v>3200</v>
      </c>
      <c r="L64" s="61">
        <f t="shared" si="13"/>
        <v>698330</v>
      </c>
      <c r="M64" s="62">
        <f t="shared" si="3"/>
        <v>4.6034554687612392E-3</v>
      </c>
      <c r="N64" s="63">
        <f t="shared" si="4"/>
        <v>0.11846392235007476</v>
      </c>
      <c r="O64" s="58">
        <v>52198504</v>
      </c>
      <c r="P64" s="60">
        <v>995520</v>
      </c>
      <c r="Q64" s="61">
        <f t="shared" si="14"/>
        <v>53194024</v>
      </c>
      <c r="R64" s="62">
        <f t="shared" si="5"/>
        <v>1.9071810946919093E-2</v>
      </c>
      <c r="S64" s="63">
        <f t="shared" si="6"/>
        <v>1.2780576479895943E-2</v>
      </c>
      <c r="T64" s="58">
        <v>5631478</v>
      </c>
      <c r="U64" s="60">
        <v>180982</v>
      </c>
      <c r="V64" s="61">
        <f t="shared" si="15"/>
        <v>5812460</v>
      </c>
      <c r="W64" s="62">
        <f t="shared" si="7"/>
        <v>3.2137566727597974E-2</v>
      </c>
      <c r="X64" s="63">
        <f t="shared" si="8"/>
        <v>0.79119760597068922</v>
      </c>
      <c r="Y64" s="58">
        <v>348623704</v>
      </c>
      <c r="Z64" s="60">
        <v>1434075</v>
      </c>
      <c r="AA64" s="61">
        <f t="shared" si="16"/>
        <v>350057779</v>
      </c>
      <c r="AB64" s="62">
        <f t="shared" si="9"/>
        <v>4.1135326816446197E-3</v>
      </c>
      <c r="AC64" s="63">
        <f t="shared" si="10"/>
        <v>3.8746454193187584E-2</v>
      </c>
      <c r="AD64" s="58">
        <v>17072767</v>
      </c>
      <c r="AE64" s="63">
        <f t="shared" si="11"/>
        <v>1.9517604033453583E-6</v>
      </c>
      <c r="AF64" s="58">
        <v>860</v>
      </c>
      <c r="AG64" s="58">
        <v>440627855</v>
      </c>
      <c r="AH64" s="60">
        <v>2613777</v>
      </c>
      <c r="AI64" s="61">
        <v>443241632</v>
      </c>
      <c r="AJ64" s="62">
        <f t="shared" si="12"/>
        <v>5.9319377346218841E-3</v>
      </c>
      <c r="AK64" s="58">
        <v>0</v>
      </c>
      <c r="AL64" s="58">
        <v>21033</v>
      </c>
      <c r="AM64" s="25">
        <v>0</v>
      </c>
      <c r="AN64" s="64"/>
    </row>
    <row r="65" spans="1:40" x14ac:dyDescent="0.2">
      <c r="A65" s="55" t="s">
        <v>135</v>
      </c>
      <c r="B65" s="56" t="s">
        <v>134</v>
      </c>
      <c r="C65" s="24">
        <v>3</v>
      </c>
      <c r="D65" s="24"/>
      <c r="E65" s="57">
        <f t="shared" si="0"/>
        <v>2.6283151302206455E-2</v>
      </c>
      <c r="F65" s="58">
        <v>12401637</v>
      </c>
      <c r="G65" s="59">
        <f t="shared" si="1"/>
        <v>6.4070224905227041E-3</v>
      </c>
      <c r="H65" s="58">
        <v>3023137</v>
      </c>
      <c r="I65" s="59">
        <f t="shared" si="2"/>
        <v>1.4548940572239864E-3</v>
      </c>
      <c r="J65" s="58">
        <v>686488</v>
      </c>
      <c r="K65" s="60">
        <v>3161</v>
      </c>
      <c r="L65" s="61">
        <f t="shared" si="13"/>
        <v>689649</v>
      </c>
      <c r="M65" s="62">
        <f t="shared" si="3"/>
        <v>4.6045961473470771E-3</v>
      </c>
      <c r="N65" s="63">
        <f t="shared" si="4"/>
        <v>0.14031159416227806</v>
      </c>
      <c r="O65" s="58">
        <v>66205663</v>
      </c>
      <c r="P65" s="60">
        <v>1397422</v>
      </c>
      <c r="Q65" s="61">
        <f t="shared" si="14"/>
        <v>67603085</v>
      </c>
      <c r="R65" s="62">
        <f t="shared" si="5"/>
        <v>2.1107288057820674E-2</v>
      </c>
      <c r="S65" s="63">
        <f t="shared" si="6"/>
        <v>1.9371518650790957E-2</v>
      </c>
      <c r="T65" s="58">
        <v>9140401</v>
      </c>
      <c r="U65" s="60">
        <v>294852</v>
      </c>
      <c r="V65" s="61">
        <f t="shared" si="15"/>
        <v>9435253</v>
      </c>
      <c r="W65" s="62">
        <f t="shared" si="7"/>
        <v>3.225810333704178E-2</v>
      </c>
      <c r="X65" s="63">
        <f t="shared" si="8"/>
        <v>0.75950826179687769</v>
      </c>
      <c r="Y65" s="58">
        <v>358372010</v>
      </c>
      <c r="Z65" s="60">
        <v>0</v>
      </c>
      <c r="AA65" s="61">
        <f t="shared" si="16"/>
        <v>358372010</v>
      </c>
      <c r="AB65" s="62">
        <f t="shared" si="9"/>
        <v>0</v>
      </c>
      <c r="AC65" s="63">
        <f t="shared" si="10"/>
        <v>4.6663557540100119E-2</v>
      </c>
      <c r="AD65" s="58">
        <v>22018079</v>
      </c>
      <c r="AE65" s="63">
        <f t="shared" si="11"/>
        <v>0</v>
      </c>
      <c r="AF65" s="58">
        <v>0</v>
      </c>
      <c r="AG65" s="58">
        <v>471847415</v>
      </c>
      <c r="AH65" s="60">
        <v>1695435</v>
      </c>
      <c r="AI65" s="61">
        <v>473542850</v>
      </c>
      <c r="AJ65" s="62">
        <f t="shared" si="12"/>
        <v>3.5931848858385715E-3</v>
      </c>
      <c r="AK65" s="58">
        <v>0</v>
      </c>
      <c r="AL65" s="58">
        <v>0</v>
      </c>
      <c r="AM65" s="25">
        <v>0</v>
      </c>
      <c r="AN65" s="64"/>
    </row>
    <row r="66" spans="1:40" x14ac:dyDescent="0.2">
      <c r="A66" s="55" t="s">
        <v>137</v>
      </c>
      <c r="B66" s="56" t="s">
        <v>136</v>
      </c>
      <c r="C66" s="24">
        <v>3</v>
      </c>
      <c r="D66" s="24"/>
      <c r="E66" s="57">
        <f t="shared" si="0"/>
        <v>5.8203516919506239E-2</v>
      </c>
      <c r="F66" s="58">
        <v>66074896</v>
      </c>
      <c r="G66" s="59">
        <f t="shared" si="1"/>
        <v>1.5398490254858614E-2</v>
      </c>
      <c r="H66" s="58">
        <v>17480965</v>
      </c>
      <c r="I66" s="59">
        <f t="shared" si="2"/>
        <v>1.3738755008878568E-2</v>
      </c>
      <c r="J66" s="58">
        <v>15596769</v>
      </c>
      <c r="K66" s="60">
        <v>71814</v>
      </c>
      <c r="L66" s="61">
        <f t="shared" si="13"/>
        <v>15668583</v>
      </c>
      <c r="M66" s="62">
        <f t="shared" si="3"/>
        <v>4.6044151836832359E-3</v>
      </c>
      <c r="N66" s="63">
        <f t="shared" si="4"/>
        <v>0.54322687487985288</v>
      </c>
      <c r="O66" s="58">
        <v>616692275</v>
      </c>
      <c r="P66" s="60">
        <v>13002402</v>
      </c>
      <c r="Q66" s="61">
        <f t="shared" si="14"/>
        <v>629694677</v>
      </c>
      <c r="R66" s="62">
        <f t="shared" si="5"/>
        <v>2.1084100656198427E-2</v>
      </c>
      <c r="S66" s="63">
        <f t="shared" si="6"/>
        <v>0.33265189291334807</v>
      </c>
      <c r="T66" s="58">
        <v>377639366</v>
      </c>
      <c r="U66" s="60">
        <v>7050536</v>
      </c>
      <c r="V66" s="61">
        <f t="shared" si="15"/>
        <v>384689902</v>
      </c>
      <c r="W66" s="62">
        <f t="shared" si="7"/>
        <v>1.867002392965568E-2</v>
      </c>
      <c r="X66" s="63">
        <f t="shared" si="8"/>
        <v>3.5841112670267038E-2</v>
      </c>
      <c r="Y66" s="58">
        <v>40688225</v>
      </c>
      <c r="Z66" s="60">
        <v>1162521</v>
      </c>
      <c r="AA66" s="61">
        <f t="shared" si="16"/>
        <v>41850746</v>
      </c>
      <c r="AB66" s="62">
        <f t="shared" si="9"/>
        <v>2.8571435593467153E-2</v>
      </c>
      <c r="AC66" s="63">
        <f t="shared" si="10"/>
        <v>9.393573532885599E-4</v>
      </c>
      <c r="AD66" s="58">
        <v>1066395</v>
      </c>
      <c r="AE66" s="63">
        <f t="shared" si="11"/>
        <v>0</v>
      </c>
      <c r="AF66" s="58">
        <v>0</v>
      </c>
      <c r="AG66" s="58">
        <v>1135238891</v>
      </c>
      <c r="AH66" s="60">
        <v>21287273</v>
      </c>
      <c r="AI66" s="61">
        <v>1156526164</v>
      </c>
      <c r="AJ66" s="62">
        <f t="shared" si="12"/>
        <v>1.8751359884480914E-2</v>
      </c>
      <c r="AK66" s="58">
        <v>5579480</v>
      </c>
      <c r="AL66" s="58">
        <v>46264261</v>
      </c>
      <c r="AM66" s="25">
        <v>0</v>
      </c>
      <c r="AN66" s="64"/>
    </row>
    <row r="67" spans="1:40" x14ac:dyDescent="0.2">
      <c r="A67" s="55" t="s">
        <v>139</v>
      </c>
      <c r="B67" s="56" t="s">
        <v>138</v>
      </c>
      <c r="C67" s="24">
        <v>3</v>
      </c>
      <c r="D67" s="24"/>
      <c r="E67" s="57">
        <f t="shared" si="0"/>
        <v>1.3033375538734373E-2</v>
      </c>
      <c r="F67" s="58">
        <v>5412307</v>
      </c>
      <c r="G67" s="59">
        <f t="shared" si="1"/>
        <v>4.5270771644789279E-2</v>
      </c>
      <c r="H67" s="58">
        <v>18799375</v>
      </c>
      <c r="I67" s="59">
        <f t="shared" si="2"/>
        <v>3.0203724498671362E-2</v>
      </c>
      <c r="J67" s="58">
        <v>12542555</v>
      </c>
      <c r="K67" s="60">
        <v>57751</v>
      </c>
      <c r="L67" s="61">
        <f t="shared" si="13"/>
        <v>12600306</v>
      </c>
      <c r="M67" s="62">
        <f t="shared" si="3"/>
        <v>4.6044047644200085E-3</v>
      </c>
      <c r="N67" s="63">
        <f t="shared" si="4"/>
        <v>0.27430683165614922</v>
      </c>
      <c r="O67" s="58">
        <v>113910075</v>
      </c>
      <c r="P67" s="60">
        <v>2421698</v>
      </c>
      <c r="Q67" s="61">
        <f t="shared" si="14"/>
        <v>116331773</v>
      </c>
      <c r="R67" s="62">
        <f t="shared" si="5"/>
        <v>2.1259734926871044E-2</v>
      </c>
      <c r="S67" s="63">
        <f t="shared" si="6"/>
        <v>2.5807208486446239E-2</v>
      </c>
      <c r="T67" s="58">
        <v>10716835</v>
      </c>
      <c r="U67" s="60">
        <v>222568</v>
      </c>
      <c r="V67" s="61">
        <f t="shared" si="15"/>
        <v>10939403</v>
      </c>
      <c r="W67" s="62">
        <f t="shared" si="7"/>
        <v>2.0768071916755275E-2</v>
      </c>
      <c r="X67" s="63">
        <f t="shared" si="8"/>
        <v>0.59381652654202688</v>
      </c>
      <c r="Y67" s="58">
        <v>246591325</v>
      </c>
      <c r="Z67" s="60">
        <v>6942686</v>
      </c>
      <c r="AA67" s="61">
        <f t="shared" si="16"/>
        <v>253534011</v>
      </c>
      <c r="AB67" s="62">
        <f t="shared" si="9"/>
        <v>2.8154623849804935E-2</v>
      </c>
      <c r="AC67" s="63">
        <f t="shared" si="10"/>
        <v>1.7561561633182645E-2</v>
      </c>
      <c r="AD67" s="58">
        <v>7292705</v>
      </c>
      <c r="AE67" s="63">
        <f t="shared" si="11"/>
        <v>0</v>
      </c>
      <c r="AF67" s="58">
        <v>0</v>
      </c>
      <c r="AG67" s="58">
        <v>415265177</v>
      </c>
      <c r="AH67" s="60">
        <v>9644703</v>
      </c>
      <c r="AI67" s="61">
        <v>424909880</v>
      </c>
      <c r="AJ67" s="62">
        <f t="shared" si="12"/>
        <v>2.3225407605030172E-2</v>
      </c>
      <c r="AK67" s="58">
        <v>0</v>
      </c>
      <c r="AL67" s="58">
        <v>256140</v>
      </c>
      <c r="AM67" s="25">
        <v>0</v>
      </c>
      <c r="AN67" s="64"/>
    </row>
    <row r="68" spans="1:40" x14ac:dyDescent="0.2">
      <c r="A68" s="55" t="s">
        <v>141</v>
      </c>
      <c r="B68" s="56" t="s">
        <v>140</v>
      </c>
      <c r="C68" s="24">
        <v>3</v>
      </c>
      <c r="D68" s="24"/>
      <c r="E68" s="57">
        <f t="shared" si="0"/>
        <v>3.0544261638895561E-2</v>
      </c>
      <c r="F68" s="58">
        <v>18047251</v>
      </c>
      <c r="G68" s="59">
        <f t="shared" si="1"/>
        <v>1.0260545901108574E-2</v>
      </c>
      <c r="H68" s="58">
        <v>6062502</v>
      </c>
      <c r="I68" s="59">
        <f t="shared" si="2"/>
        <v>8.5721624175183336E-3</v>
      </c>
      <c r="J68" s="58">
        <v>5064911</v>
      </c>
      <c r="K68" s="60">
        <v>23321</v>
      </c>
      <c r="L68" s="61">
        <f t="shared" si="13"/>
        <v>5088232</v>
      </c>
      <c r="M68" s="62">
        <f t="shared" si="3"/>
        <v>4.604424441021767E-3</v>
      </c>
      <c r="N68" s="63">
        <f t="shared" si="4"/>
        <v>0.47960313226868995</v>
      </c>
      <c r="O68" s="58">
        <v>283376243</v>
      </c>
      <c r="P68" s="60">
        <v>5993540</v>
      </c>
      <c r="Q68" s="61">
        <f t="shared" si="14"/>
        <v>289369783</v>
      </c>
      <c r="R68" s="62">
        <f t="shared" si="5"/>
        <v>2.1150467437032115E-2</v>
      </c>
      <c r="S68" s="63">
        <f t="shared" si="6"/>
        <v>0.1524511576301176</v>
      </c>
      <c r="T68" s="58">
        <v>90076635</v>
      </c>
      <c r="U68" s="60">
        <v>0</v>
      </c>
      <c r="V68" s="61">
        <f t="shared" si="15"/>
        <v>90076635</v>
      </c>
      <c r="W68" s="62">
        <f t="shared" si="7"/>
        <v>0</v>
      </c>
      <c r="X68" s="63">
        <f t="shared" si="8"/>
        <v>0.30342261724862407</v>
      </c>
      <c r="Y68" s="58">
        <v>179278982</v>
      </c>
      <c r="Z68" s="60">
        <v>-1911337</v>
      </c>
      <c r="AA68" s="61">
        <f t="shared" si="16"/>
        <v>177367645</v>
      </c>
      <c r="AB68" s="62">
        <f t="shared" si="9"/>
        <v>-1.0661244160790694E-2</v>
      </c>
      <c r="AC68" s="63">
        <f t="shared" si="10"/>
        <v>1.5146122895045895E-2</v>
      </c>
      <c r="AD68" s="58">
        <v>8949173</v>
      </c>
      <c r="AE68" s="63">
        <f t="shared" si="11"/>
        <v>0</v>
      </c>
      <c r="AF68" s="58">
        <v>0</v>
      </c>
      <c r="AG68" s="58">
        <v>590855697</v>
      </c>
      <c r="AH68" s="60">
        <v>4105524</v>
      </c>
      <c r="AI68" s="61">
        <v>594961221</v>
      </c>
      <c r="AJ68" s="62">
        <f t="shared" si="12"/>
        <v>6.9484376995014403E-3</v>
      </c>
      <c r="AK68" s="58">
        <v>0</v>
      </c>
      <c r="AL68" s="58">
        <v>37595</v>
      </c>
      <c r="AM68" s="25">
        <v>0</v>
      </c>
      <c r="AN68" s="64"/>
    </row>
    <row r="69" spans="1:40" x14ac:dyDescent="0.2">
      <c r="A69" s="55" t="s">
        <v>143</v>
      </c>
      <c r="B69" s="56" t="s">
        <v>142</v>
      </c>
      <c r="C69" s="24">
        <v>3</v>
      </c>
      <c r="D69" s="24"/>
      <c r="E69" s="57">
        <f t="shared" si="0"/>
        <v>2.2451808484763917E-2</v>
      </c>
      <c r="F69" s="58">
        <v>5795747</v>
      </c>
      <c r="G69" s="59">
        <f t="shared" si="1"/>
        <v>7.4171458302612958E-2</v>
      </c>
      <c r="H69" s="58">
        <v>19146743</v>
      </c>
      <c r="I69" s="59">
        <f t="shared" si="2"/>
        <v>0.27435548904340912</v>
      </c>
      <c r="J69" s="58">
        <v>70822580</v>
      </c>
      <c r="K69" s="60">
        <v>326099</v>
      </c>
      <c r="L69" s="61">
        <f t="shared" si="13"/>
        <v>71148679</v>
      </c>
      <c r="M69" s="62">
        <f t="shared" si="3"/>
        <v>4.6044495978542436E-3</v>
      </c>
      <c r="N69" s="63">
        <f t="shared" si="4"/>
        <v>0.22794164312613555</v>
      </c>
      <c r="O69" s="58">
        <v>58841233</v>
      </c>
      <c r="P69" s="60">
        <v>1248198</v>
      </c>
      <c r="Q69" s="61">
        <f t="shared" si="14"/>
        <v>60089431</v>
      </c>
      <c r="R69" s="62">
        <f t="shared" si="5"/>
        <v>2.1212981719808625E-2</v>
      </c>
      <c r="S69" s="63">
        <f t="shared" si="6"/>
        <v>4.4353612748008454E-2</v>
      </c>
      <c r="T69" s="58">
        <v>11449515</v>
      </c>
      <c r="U69" s="60">
        <v>0</v>
      </c>
      <c r="V69" s="61">
        <f t="shared" si="15"/>
        <v>11449515</v>
      </c>
      <c r="W69" s="62">
        <f t="shared" si="7"/>
        <v>0</v>
      </c>
      <c r="X69" s="63">
        <f t="shared" si="8"/>
        <v>0.33611045454868566</v>
      </c>
      <c r="Y69" s="58">
        <v>86764109</v>
      </c>
      <c r="Z69" s="60">
        <v>-1177260</v>
      </c>
      <c r="AA69" s="61">
        <f t="shared" si="16"/>
        <v>85586849</v>
      </c>
      <c r="AB69" s="62">
        <f t="shared" si="9"/>
        <v>-1.3568513681158184E-2</v>
      </c>
      <c r="AC69" s="63">
        <f t="shared" si="10"/>
        <v>2.0615533746384324E-2</v>
      </c>
      <c r="AD69" s="58">
        <v>5321728</v>
      </c>
      <c r="AE69" s="63">
        <f t="shared" si="11"/>
        <v>0</v>
      </c>
      <c r="AF69" s="58">
        <v>0</v>
      </c>
      <c r="AG69" s="58">
        <v>258141655</v>
      </c>
      <c r="AH69" s="60">
        <v>397037</v>
      </c>
      <c r="AI69" s="61">
        <v>258538692</v>
      </c>
      <c r="AJ69" s="62">
        <f t="shared" si="12"/>
        <v>1.5380586290887459E-3</v>
      </c>
      <c r="AK69" s="58">
        <v>0</v>
      </c>
      <c r="AL69" s="58">
        <v>0</v>
      </c>
      <c r="AM69" s="25">
        <v>0</v>
      </c>
      <c r="AN69" s="64"/>
    </row>
    <row r="70" spans="1:40" x14ac:dyDescent="0.2">
      <c r="A70" s="55" t="s">
        <v>145</v>
      </c>
      <c r="B70" s="56" t="s">
        <v>144</v>
      </c>
      <c r="C70" s="24">
        <v>3</v>
      </c>
      <c r="D70" s="24"/>
      <c r="E70" s="57">
        <f t="shared" ref="E70:E133" si="17">+F70/$AG70</f>
        <v>6.2483442595013101E-2</v>
      </c>
      <c r="F70" s="58">
        <v>69564764</v>
      </c>
      <c r="G70" s="59">
        <f t="shared" ref="G70:G133" si="18">+H70/$AG70</f>
        <v>1.4112074178654583E-2</v>
      </c>
      <c r="H70" s="58">
        <v>15711412</v>
      </c>
      <c r="I70" s="59">
        <f t="shared" ref="I70:I133" si="19">+J70/$AG70</f>
        <v>5.1928525640501114E-2</v>
      </c>
      <c r="J70" s="58">
        <v>57813646</v>
      </c>
      <c r="K70" s="60">
        <v>266199</v>
      </c>
      <c r="L70" s="61">
        <f t="shared" si="13"/>
        <v>58079845</v>
      </c>
      <c r="M70" s="62">
        <f t="shared" ref="M70:M133" si="20">+K70/J70</f>
        <v>4.6044319709571679E-3</v>
      </c>
      <c r="N70" s="63">
        <f t="shared" ref="N70:N133" si="21">+O70/$AG70</f>
        <v>0.32817822689066806</v>
      </c>
      <c r="O70" s="58">
        <v>365371048</v>
      </c>
      <c r="P70" s="60">
        <v>241494</v>
      </c>
      <c r="Q70" s="61">
        <f t="shared" si="14"/>
        <v>365612542</v>
      </c>
      <c r="R70" s="62">
        <f t="shared" ref="R70:R133" si="22">+P70/O70</f>
        <v>6.6095548982852081E-4</v>
      </c>
      <c r="S70" s="63">
        <f t="shared" ref="S70:S133" si="23">+T70/$AG70</f>
        <v>0.15660966774732327</v>
      </c>
      <c r="T70" s="58">
        <v>174358424</v>
      </c>
      <c r="U70" s="60">
        <v>0</v>
      </c>
      <c r="V70" s="61">
        <f t="shared" si="15"/>
        <v>174358424</v>
      </c>
      <c r="W70" s="62">
        <f t="shared" ref="W70:W133" si="24">+U70/T70</f>
        <v>0</v>
      </c>
      <c r="X70" s="63">
        <f t="shared" ref="X70:X133" si="25">+Y70/$AG70</f>
        <v>0.37316792405324617</v>
      </c>
      <c r="Y70" s="58">
        <v>415459480</v>
      </c>
      <c r="Z70" s="60">
        <v>921843</v>
      </c>
      <c r="AA70" s="61">
        <f t="shared" si="16"/>
        <v>416381323</v>
      </c>
      <c r="AB70" s="62">
        <f t="shared" ref="AB70:AB133" si="26">+Z70/Y70</f>
        <v>2.2188517638350677E-3</v>
      </c>
      <c r="AC70" s="63">
        <f t="shared" ref="AC70:AC133" si="27">+AD70/$AG70</f>
        <v>1.352013889459374E-2</v>
      </c>
      <c r="AD70" s="58">
        <v>15052392</v>
      </c>
      <c r="AE70" s="63">
        <f t="shared" ref="AE70:AE133" si="28">AF70/$AG70</f>
        <v>0</v>
      </c>
      <c r="AF70" s="58">
        <v>0</v>
      </c>
      <c r="AG70" s="58">
        <v>1113331166</v>
      </c>
      <c r="AH70" s="60">
        <v>1429536</v>
      </c>
      <c r="AI70" s="61">
        <v>1114760702</v>
      </c>
      <c r="AJ70" s="62">
        <f t="shared" ref="AJ70:AJ133" si="29">+AH70/AG70</f>
        <v>1.2840168708615851E-3</v>
      </c>
      <c r="AK70" s="58">
        <v>531758</v>
      </c>
      <c r="AL70" s="58">
        <v>795598</v>
      </c>
      <c r="AM70" s="25">
        <v>0</v>
      </c>
      <c r="AN70" s="64"/>
    </row>
    <row r="71" spans="1:40" x14ac:dyDescent="0.2">
      <c r="A71" s="55" t="s">
        <v>147</v>
      </c>
      <c r="B71" s="56" t="s">
        <v>146</v>
      </c>
      <c r="C71" s="24">
        <v>3</v>
      </c>
      <c r="D71" s="24"/>
      <c r="E71" s="57">
        <f t="shared" si="17"/>
        <v>3.7456249356237599E-2</v>
      </c>
      <c r="F71" s="58">
        <v>12708697</v>
      </c>
      <c r="G71" s="59">
        <f t="shared" si="18"/>
        <v>2.0147742711583989E-2</v>
      </c>
      <c r="H71" s="58">
        <v>6836017</v>
      </c>
      <c r="I71" s="59">
        <f t="shared" si="19"/>
        <v>0.11254554436607384</v>
      </c>
      <c r="J71" s="58">
        <v>38186077</v>
      </c>
      <c r="K71" s="60">
        <v>175826</v>
      </c>
      <c r="L71" s="61">
        <f t="shared" ref="L71:L134" si="30">+J71+K71</f>
        <v>38361903</v>
      </c>
      <c r="M71" s="62">
        <f t="shared" si="20"/>
        <v>4.6044530837771056E-3</v>
      </c>
      <c r="N71" s="63">
        <f t="shared" si="21"/>
        <v>0.17252870306426127</v>
      </c>
      <c r="O71" s="58">
        <v>58538029</v>
      </c>
      <c r="P71" s="60">
        <v>91418</v>
      </c>
      <c r="Q71" s="61">
        <f t="shared" ref="Q71:Q134" si="31">+O71+P71</f>
        <v>58629447</v>
      </c>
      <c r="R71" s="62">
        <f t="shared" si="22"/>
        <v>1.5616856522449704E-3</v>
      </c>
      <c r="S71" s="63">
        <f t="shared" si="23"/>
        <v>1.7940597764473803E-2</v>
      </c>
      <c r="T71" s="58">
        <v>6087145</v>
      </c>
      <c r="U71" s="60">
        <v>-981</v>
      </c>
      <c r="V71" s="61">
        <f t="shared" ref="V71:V134" si="32">+T71+U71</f>
        <v>6086164</v>
      </c>
      <c r="W71" s="62">
        <f t="shared" si="24"/>
        <v>-1.6115929553181334E-4</v>
      </c>
      <c r="X71" s="63">
        <f t="shared" si="25"/>
        <v>0.61118327327949462</v>
      </c>
      <c r="Y71" s="58">
        <v>207371084</v>
      </c>
      <c r="Z71" s="60">
        <v>768497</v>
      </c>
      <c r="AA71" s="61">
        <f t="shared" ref="AA71:AA134" si="33">+Y71+Z71</f>
        <v>208139581</v>
      </c>
      <c r="AB71" s="62">
        <f t="shared" si="26"/>
        <v>3.705902410193313E-3</v>
      </c>
      <c r="AC71" s="63">
        <f t="shared" si="27"/>
        <v>2.819788945787487E-2</v>
      </c>
      <c r="AD71" s="58">
        <v>9567387</v>
      </c>
      <c r="AE71" s="63">
        <f t="shared" si="28"/>
        <v>0</v>
      </c>
      <c r="AF71" s="58">
        <v>0</v>
      </c>
      <c r="AG71" s="58">
        <v>339294436</v>
      </c>
      <c r="AH71" s="60">
        <v>1034760</v>
      </c>
      <c r="AI71" s="61">
        <v>340329196</v>
      </c>
      <c r="AJ71" s="62">
        <f t="shared" si="29"/>
        <v>3.0497405504168068E-3</v>
      </c>
      <c r="AK71" s="58">
        <v>0</v>
      </c>
      <c r="AL71" s="58">
        <v>0</v>
      </c>
      <c r="AM71" s="25">
        <v>0</v>
      </c>
      <c r="AN71" s="64"/>
    </row>
    <row r="72" spans="1:40" x14ac:dyDescent="0.2">
      <c r="A72" s="55" t="s">
        <v>149</v>
      </c>
      <c r="B72" s="56" t="s">
        <v>148</v>
      </c>
      <c r="C72" s="24">
        <v>3</v>
      </c>
      <c r="D72" s="24"/>
      <c r="E72" s="57">
        <f t="shared" si="17"/>
        <v>4.4298842493894763E-2</v>
      </c>
      <c r="F72" s="58">
        <v>35974485</v>
      </c>
      <c r="G72" s="59">
        <f t="shared" si="18"/>
        <v>2.0665014434308741E-2</v>
      </c>
      <c r="H72" s="58">
        <v>16781776</v>
      </c>
      <c r="I72" s="59">
        <f t="shared" si="19"/>
        <v>7.4452155883626275E-2</v>
      </c>
      <c r="J72" s="58">
        <v>60461579</v>
      </c>
      <c r="K72" s="60">
        <v>278391</v>
      </c>
      <c r="L72" s="61">
        <f t="shared" si="30"/>
        <v>60739970</v>
      </c>
      <c r="M72" s="62">
        <f t="shared" si="20"/>
        <v>4.6044282105169631E-3</v>
      </c>
      <c r="N72" s="63">
        <f t="shared" si="21"/>
        <v>0.263182438471324</v>
      </c>
      <c r="O72" s="58">
        <v>213726864</v>
      </c>
      <c r="P72" s="60">
        <v>4967</v>
      </c>
      <c r="Q72" s="61">
        <f t="shared" si="31"/>
        <v>213731831</v>
      </c>
      <c r="R72" s="62">
        <f t="shared" si="22"/>
        <v>2.3239942359328306E-5</v>
      </c>
      <c r="S72" s="63">
        <f t="shared" si="23"/>
        <v>5.7584671141304986E-2</v>
      </c>
      <c r="T72" s="58">
        <v>46763725</v>
      </c>
      <c r="U72" s="60">
        <v>0</v>
      </c>
      <c r="V72" s="61">
        <f t="shared" si="32"/>
        <v>46763725</v>
      </c>
      <c r="W72" s="62">
        <f t="shared" si="24"/>
        <v>0</v>
      </c>
      <c r="X72" s="63">
        <f t="shared" si="25"/>
        <v>0.52211212595161205</v>
      </c>
      <c r="Y72" s="58">
        <v>424000127</v>
      </c>
      <c r="Z72" s="60">
        <v>0</v>
      </c>
      <c r="AA72" s="61">
        <f t="shared" si="33"/>
        <v>424000127</v>
      </c>
      <c r="AB72" s="62">
        <f t="shared" si="26"/>
        <v>0</v>
      </c>
      <c r="AC72" s="63">
        <f t="shared" si="27"/>
        <v>1.7704751623929229E-2</v>
      </c>
      <c r="AD72" s="58">
        <v>14377787</v>
      </c>
      <c r="AE72" s="63">
        <f t="shared" si="28"/>
        <v>0</v>
      </c>
      <c r="AF72" s="58">
        <v>0</v>
      </c>
      <c r="AG72" s="58">
        <v>812086343</v>
      </c>
      <c r="AH72" s="60">
        <v>283358</v>
      </c>
      <c r="AI72" s="61">
        <v>812369701</v>
      </c>
      <c r="AJ72" s="62">
        <f t="shared" si="29"/>
        <v>3.4892595158443639E-4</v>
      </c>
      <c r="AK72" s="58">
        <v>38324</v>
      </c>
      <c r="AL72" s="58">
        <v>351960</v>
      </c>
      <c r="AM72" s="25">
        <v>0</v>
      </c>
      <c r="AN72" s="64"/>
    </row>
    <row r="73" spans="1:40" x14ac:dyDescent="0.2">
      <c r="A73" s="55" t="s">
        <v>151</v>
      </c>
      <c r="B73" s="56" t="s">
        <v>150</v>
      </c>
      <c r="C73" s="24">
        <v>3</v>
      </c>
      <c r="D73" s="24"/>
      <c r="E73" s="57">
        <f t="shared" si="17"/>
        <v>4.4121725113483078E-2</v>
      </c>
      <c r="F73" s="58">
        <v>38360171</v>
      </c>
      <c r="G73" s="59">
        <f t="shared" si="18"/>
        <v>1.3750595105792544E-2</v>
      </c>
      <c r="H73" s="58">
        <v>11954999</v>
      </c>
      <c r="I73" s="59">
        <f t="shared" si="19"/>
        <v>5.9812421807645587E-2</v>
      </c>
      <c r="J73" s="58">
        <v>52001927</v>
      </c>
      <c r="K73" s="60">
        <v>239439</v>
      </c>
      <c r="L73" s="61">
        <f t="shared" si="30"/>
        <v>52241366</v>
      </c>
      <c r="M73" s="62">
        <f t="shared" si="20"/>
        <v>4.6044255244618148E-3</v>
      </c>
      <c r="N73" s="63">
        <f t="shared" si="21"/>
        <v>0.27075735491501474</v>
      </c>
      <c r="O73" s="58">
        <v>235401005</v>
      </c>
      <c r="P73" s="60">
        <v>225338</v>
      </c>
      <c r="Q73" s="61">
        <f t="shared" si="31"/>
        <v>235626343</v>
      </c>
      <c r="R73" s="62">
        <f t="shared" si="22"/>
        <v>9.5725164809725425E-4</v>
      </c>
      <c r="S73" s="63">
        <f t="shared" si="23"/>
        <v>9.0035610122133777E-2</v>
      </c>
      <c r="T73" s="58">
        <v>78278476</v>
      </c>
      <c r="U73" s="60">
        <v>14706</v>
      </c>
      <c r="V73" s="61">
        <f t="shared" si="32"/>
        <v>78293182</v>
      </c>
      <c r="W73" s="62">
        <f t="shared" si="24"/>
        <v>1.8786773518687309E-4</v>
      </c>
      <c r="X73" s="63">
        <f t="shared" si="25"/>
        <v>0.49445319235153901</v>
      </c>
      <c r="Y73" s="58">
        <v>429885934</v>
      </c>
      <c r="Z73" s="60">
        <v>2239817</v>
      </c>
      <c r="AA73" s="61">
        <f t="shared" si="33"/>
        <v>432125751</v>
      </c>
      <c r="AB73" s="62">
        <f t="shared" si="26"/>
        <v>5.210258868344364E-3</v>
      </c>
      <c r="AC73" s="63">
        <f t="shared" si="27"/>
        <v>2.7069100584391253E-2</v>
      </c>
      <c r="AD73" s="58">
        <v>23534332</v>
      </c>
      <c r="AE73" s="63">
        <f t="shared" si="28"/>
        <v>0</v>
      </c>
      <c r="AF73" s="58">
        <v>0</v>
      </c>
      <c r="AG73" s="58">
        <v>869416844</v>
      </c>
      <c r="AH73" s="60">
        <v>2719300</v>
      </c>
      <c r="AI73" s="61">
        <v>872136144</v>
      </c>
      <c r="AJ73" s="62">
        <f t="shared" si="29"/>
        <v>3.1277286824684522E-3</v>
      </c>
      <c r="AK73" s="58">
        <v>45388</v>
      </c>
      <c r="AL73" s="58">
        <v>199617</v>
      </c>
      <c r="AM73" s="25">
        <v>0</v>
      </c>
      <c r="AN73" s="64"/>
    </row>
    <row r="74" spans="1:40" x14ac:dyDescent="0.2">
      <c r="A74" s="55" t="s">
        <v>153</v>
      </c>
      <c r="B74" s="56" t="s">
        <v>152</v>
      </c>
      <c r="C74" s="24">
        <v>3</v>
      </c>
      <c r="D74" s="24"/>
      <c r="E74" s="57">
        <f t="shared" si="17"/>
        <v>3.0994413646758576E-2</v>
      </c>
      <c r="F74" s="58">
        <v>11710831</v>
      </c>
      <c r="G74" s="59">
        <f t="shared" si="18"/>
        <v>3.6548581036951852E-3</v>
      </c>
      <c r="H74" s="58">
        <v>1380940</v>
      </c>
      <c r="I74" s="59">
        <f t="shared" si="19"/>
        <v>1.29894960213381E-3</v>
      </c>
      <c r="J74" s="58">
        <v>490791</v>
      </c>
      <c r="K74" s="60">
        <v>2259</v>
      </c>
      <c r="L74" s="61">
        <f t="shared" si="30"/>
        <v>493050</v>
      </c>
      <c r="M74" s="62">
        <f t="shared" si="20"/>
        <v>4.6027738894967515E-3</v>
      </c>
      <c r="N74" s="63">
        <f t="shared" si="21"/>
        <v>0.1077883646228982</v>
      </c>
      <c r="O74" s="58">
        <v>40726414</v>
      </c>
      <c r="P74" s="60">
        <v>336636</v>
      </c>
      <c r="Q74" s="61">
        <f t="shared" si="31"/>
        <v>41063050</v>
      </c>
      <c r="R74" s="62">
        <f t="shared" si="22"/>
        <v>8.2657903541421551E-3</v>
      </c>
      <c r="S74" s="63">
        <f t="shared" si="23"/>
        <v>5.2911385054760281E-3</v>
      </c>
      <c r="T74" s="58">
        <v>1999187</v>
      </c>
      <c r="U74" s="60">
        <v>-11614</v>
      </c>
      <c r="V74" s="61">
        <f t="shared" si="32"/>
        <v>1987573</v>
      </c>
      <c r="W74" s="62">
        <f t="shared" si="24"/>
        <v>-5.8093615054519666E-3</v>
      </c>
      <c r="X74" s="63">
        <f t="shared" si="25"/>
        <v>0.78187914079207155</v>
      </c>
      <c r="Y74" s="58">
        <v>295422736</v>
      </c>
      <c r="Z74" s="60">
        <v>1588130</v>
      </c>
      <c r="AA74" s="61">
        <f t="shared" si="33"/>
        <v>297010866</v>
      </c>
      <c r="AB74" s="62">
        <f t="shared" si="26"/>
        <v>5.3757880029924304E-3</v>
      </c>
      <c r="AC74" s="63">
        <f t="shared" si="27"/>
        <v>6.9067324643815167E-2</v>
      </c>
      <c r="AD74" s="58">
        <v>26096179</v>
      </c>
      <c r="AE74" s="63">
        <f t="shared" si="28"/>
        <v>2.5810083151502199E-5</v>
      </c>
      <c r="AF74" s="58">
        <v>9752</v>
      </c>
      <c r="AG74" s="58">
        <v>377836830</v>
      </c>
      <c r="AH74" s="60">
        <v>1915411</v>
      </c>
      <c r="AI74" s="61">
        <v>379752241</v>
      </c>
      <c r="AJ74" s="62">
        <f t="shared" si="29"/>
        <v>5.0694131644075033E-3</v>
      </c>
      <c r="AK74" s="58">
        <v>0</v>
      </c>
      <c r="AL74" s="58">
        <v>0</v>
      </c>
      <c r="AM74" s="25">
        <v>0</v>
      </c>
      <c r="AN74" s="64"/>
    </row>
    <row r="75" spans="1:40" x14ac:dyDescent="0.2">
      <c r="A75" s="55" t="s">
        <v>155</v>
      </c>
      <c r="B75" s="56" t="s">
        <v>154</v>
      </c>
      <c r="C75" s="24">
        <v>3</v>
      </c>
      <c r="D75" s="24"/>
      <c r="E75" s="57">
        <f t="shared" si="17"/>
        <v>3.4542226063480432E-2</v>
      </c>
      <c r="F75" s="58">
        <v>15564169</v>
      </c>
      <c r="G75" s="59">
        <f t="shared" si="18"/>
        <v>3.6392727387713437E-2</v>
      </c>
      <c r="H75" s="58">
        <v>16397975</v>
      </c>
      <c r="I75" s="59">
        <f t="shared" si="19"/>
        <v>0.18188523865493944</v>
      </c>
      <c r="J75" s="58">
        <v>81954550</v>
      </c>
      <c r="K75" s="60">
        <v>377355</v>
      </c>
      <c r="L75" s="61">
        <f t="shared" si="30"/>
        <v>82331905</v>
      </c>
      <c r="M75" s="62">
        <f t="shared" si="20"/>
        <v>4.6044423402971527E-3</v>
      </c>
      <c r="N75" s="63">
        <f t="shared" si="21"/>
        <v>0.18561474432270145</v>
      </c>
      <c r="O75" s="58">
        <v>83635005</v>
      </c>
      <c r="P75" s="60">
        <v>-862216</v>
      </c>
      <c r="Q75" s="61">
        <f t="shared" si="31"/>
        <v>82772789</v>
      </c>
      <c r="R75" s="62">
        <f t="shared" si="22"/>
        <v>-1.0309271817464469E-2</v>
      </c>
      <c r="S75" s="63">
        <f t="shared" si="23"/>
        <v>4.5749931504423844E-2</v>
      </c>
      <c r="T75" s="58">
        <v>20614180</v>
      </c>
      <c r="U75" s="60">
        <v>-20495</v>
      </c>
      <c r="V75" s="61">
        <f t="shared" si="32"/>
        <v>20593685</v>
      </c>
      <c r="W75" s="62">
        <f t="shared" si="24"/>
        <v>-9.9421854277007373E-4</v>
      </c>
      <c r="X75" s="63">
        <f t="shared" si="25"/>
        <v>0.48802402023096059</v>
      </c>
      <c r="Y75" s="58">
        <v>219895739</v>
      </c>
      <c r="Z75" s="60">
        <v>-1850621</v>
      </c>
      <c r="AA75" s="61">
        <f t="shared" si="33"/>
        <v>218045118</v>
      </c>
      <c r="AB75" s="62">
        <f t="shared" si="26"/>
        <v>-8.4159020471060598E-3</v>
      </c>
      <c r="AC75" s="63">
        <f t="shared" si="27"/>
        <v>2.7618446967663583E-2</v>
      </c>
      <c r="AD75" s="58">
        <v>12444426</v>
      </c>
      <c r="AE75" s="63">
        <f t="shared" si="28"/>
        <v>1.7266486811719773E-4</v>
      </c>
      <c r="AF75" s="58">
        <v>77800</v>
      </c>
      <c r="AG75" s="58">
        <v>450583844</v>
      </c>
      <c r="AH75" s="60">
        <v>-2355977</v>
      </c>
      <c r="AI75" s="61">
        <v>448227867</v>
      </c>
      <c r="AJ75" s="62">
        <f t="shared" si="29"/>
        <v>-5.2287205397448739E-3</v>
      </c>
      <c r="AK75" s="58">
        <v>0</v>
      </c>
      <c r="AL75" s="58">
        <v>0</v>
      </c>
      <c r="AM75" s="25">
        <v>0</v>
      </c>
      <c r="AN75" s="64"/>
    </row>
    <row r="76" spans="1:40" x14ac:dyDescent="0.2">
      <c r="A76" s="55" t="s">
        <v>157</v>
      </c>
      <c r="B76" s="56" t="s">
        <v>156</v>
      </c>
      <c r="C76" s="24">
        <v>3</v>
      </c>
      <c r="D76" s="24"/>
      <c r="E76" s="57">
        <f t="shared" si="17"/>
        <v>4.0791075222524995E-2</v>
      </c>
      <c r="F76" s="58">
        <v>18116563</v>
      </c>
      <c r="G76" s="59">
        <f t="shared" si="18"/>
        <v>3.5494992893508583E-2</v>
      </c>
      <c r="H76" s="58">
        <v>15764411</v>
      </c>
      <c r="I76" s="59">
        <f t="shared" si="19"/>
        <v>0.14224310365962253</v>
      </c>
      <c r="J76" s="58">
        <v>63174509</v>
      </c>
      <c r="K76" s="60">
        <v>290883</v>
      </c>
      <c r="L76" s="61">
        <f t="shared" si="30"/>
        <v>63465392</v>
      </c>
      <c r="M76" s="62">
        <f t="shared" si="20"/>
        <v>4.6044362608342552E-3</v>
      </c>
      <c r="N76" s="63">
        <f t="shared" si="21"/>
        <v>0.17195765214606107</v>
      </c>
      <c r="O76" s="58">
        <v>76371648</v>
      </c>
      <c r="P76" s="60">
        <v>350695</v>
      </c>
      <c r="Q76" s="61">
        <f t="shared" si="31"/>
        <v>76722343</v>
      </c>
      <c r="R76" s="62">
        <f t="shared" si="22"/>
        <v>4.5919527623654267E-3</v>
      </c>
      <c r="S76" s="63">
        <f t="shared" si="23"/>
        <v>4.9839135365236452E-2</v>
      </c>
      <c r="T76" s="58">
        <v>22135083</v>
      </c>
      <c r="U76" s="60">
        <v>-309169</v>
      </c>
      <c r="V76" s="61">
        <f t="shared" si="32"/>
        <v>21825914</v>
      </c>
      <c r="W76" s="62">
        <f t="shared" si="24"/>
        <v>-1.3967374777858298E-2</v>
      </c>
      <c r="X76" s="63">
        <f t="shared" si="25"/>
        <v>0.5286107311715309</v>
      </c>
      <c r="Y76" s="58">
        <v>234772179</v>
      </c>
      <c r="Z76" s="60">
        <v>-6651643</v>
      </c>
      <c r="AA76" s="61">
        <f t="shared" si="33"/>
        <v>228120536</v>
      </c>
      <c r="AB76" s="62">
        <f t="shared" si="26"/>
        <v>-2.8332330637864889E-2</v>
      </c>
      <c r="AC76" s="63">
        <f t="shared" si="27"/>
        <v>3.1009519052278316E-2</v>
      </c>
      <c r="AD76" s="58">
        <v>13772275</v>
      </c>
      <c r="AE76" s="63">
        <f t="shared" si="28"/>
        <v>5.3790489237176065E-5</v>
      </c>
      <c r="AF76" s="58">
        <v>23890</v>
      </c>
      <c r="AG76" s="58">
        <v>444130558</v>
      </c>
      <c r="AH76" s="60">
        <v>-6319234</v>
      </c>
      <c r="AI76" s="61">
        <v>437811324</v>
      </c>
      <c r="AJ76" s="62">
        <f t="shared" si="29"/>
        <v>-1.4228325176400044E-2</v>
      </c>
      <c r="AK76" s="58">
        <v>0</v>
      </c>
      <c r="AL76" s="58">
        <v>0</v>
      </c>
      <c r="AM76" s="25">
        <v>0</v>
      </c>
      <c r="AN76" s="64"/>
    </row>
    <row r="77" spans="1:40" x14ac:dyDescent="0.2">
      <c r="A77" s="55" t="s">
        <v>159</v>
      </c>
      <c r="B77" s="56" t="s">
        <v>158</v>
      </c>
      <c r="C77" s="24">
        <v>3</v>
      </c>
      <c r="D77" s="24"/>
      <c r="E77" s="57">
        <f t="shared" si="17"/>
        <v>0.10176501153457794</v>
      </c>
      <c r="F77" s="58">
        <v>43852223</v>
      </c>
      <c r="G77" s="59">
        <f t="shared" si="18"/>
        <v>9.2538460768724698E-3</v>
      </c>
      <c r="H77" s="58">
        <v>3987635</v>
      </c>
      <c r="I77" s="59">
        <f t="shared" si="19"/>
        <v>1.67058720962797E-2</v>
      </c>
      <c r="J77" s="58">
        <v>7198836</v>
      </c>
      <c r="K77" s="60">
        <v>33147</v>
      </c>
      <c r="L77" s="61">
        <f t="shared" si="30"/>
        <v>7231983</v>
      </c>
      <c r="M77" s="62">
        <f t="shared" si="20"/>
        <v>4.6044943932602436E-3</v>
      </c>
      <c r="N77" s="63">
        <f t="shared" si="21"/>
        <v>0.27301825042189609</v>
      </c>
      <c r="O77" s="58">
        <v>117648070</v>
      </c>
      <c r="P77" s="60">
        <v>889461</v>
      </c>
      <c r="Q77" s="61">
        <f t="shared" si="31"/>
        <v>118537531</v>
      </c>
      <c r="R77" s="62">
        <f t="shared" si="22"/>
        <v>7.5603535187615065E-3</v>
      </c>
      <c r="S77" s="63">
        <f t="shared" si="23"/>
        <v>3.3081327513972407E-2</v>
      </c>
      <c r="T77" s="58">
        <v>14255290</v>
      </c>
      <c r="U77" s="60">
        <v>266100</v>
      </c>
      <c r="V77" s="61">
        <f t="shared" si="32"/>
        <v>14521390</v>
      </c>
      <c r="W77" s="62">
        <f t="shared" si="24"/>
        <v>1.8666754587244455E-2</v>
      </c>
      <c r="X77" s="63">
        <f t="shared" si="25"/>
        <v>0.55102315134349089</v>
      </c>
      <c r="Y77" s="58">
        <v>237444970</v>
      </c>
      <c r="Z77" s="60">
        <v>4771388</v>
      </c>
      <c r="AA77" s="61">
        <f t="shared" si="33"/>
        <v>242216358</v>
      </c>
      <c r="AB77" s="62">
        <f t="shared" si="26"/>
        <v>2.0094710787093111E-2</v>
      </c>
      <c r="AC77" s="63">
        <f t="shared" si="27"/>
        <v>1.5152541012910473E-2</v>
      </c>
      <c r="AD77" s="58">
        <v>6529480</v>
      </c>
      <c r="AE77" s="63">
        <f t="shared" si="28"/>
        <v>0</v>
      </c>
      <c r="AF77" s="58">
        <v>0</v>
      </c>
      <c r="AG77" s="58">
        <v>430916504</v>
      </c>
      <c r="AH77" s="60">
        <v>5960096</v>
      </c>
      <c r="AI77" s="61">
        <v>436876600</v>
      </c>
      <c r="AJ77" s="62">
        <f t="shared" si="29"/>
        <v>1.3831208470028802E-2</v>
      </c>
      <c r="AK77" s="58">
        <v>443630</v>
      </c>
      <c r="AL77" s="58">
        <v>1748555</v>
      </c>
      <c r="AM77" s="25">
        <v>0</v>
      </c>
      <c r="AN77" s="64"/>
    </row>
    <row r="78" spans="1:40" x14ac:dyDescent="0.2">
      <c r="A78" s="55" t="s">
        <v>161</v>
      </c>
      <c r="B78" s="56" t="s">
        <v>160</v>
      </c>
      <c r="C78" s="24">
        <v>3</v>
      </c>
      <c r="D78" s="24"/>
      <c r="E78" s="57">
        <f t="shared" si="17"/>
        <v>2.7981628624818285E-2</v>
      </c>
      <c r="F78" s="58">
        <v>9396810</v>
      </c>
      <c r="G78" s="59">
        <f t="shared" si="18"/>
        <v>3.8604023380381536E-3</v>
      </c>
      <c r="H78" s="58">
        <v>1296403</v>
      </c>
      <c r="I78" s="59">
        <f t="shared" si="19"/>
        <v>1.6635731706064954E-2</v>
      </c>
      <c r="J78" s="58">
        <v>5586623</v>
      </c>
      <c r="K78" s="60">
        <v>25723</v>
      </c>
      <c r="L78" s="61">
        <f t="shared" si="30"/>
        <v>5612346</v>
      </c>
      <c r="M78" s="62">
        <f t="shared" si="20"/>
        <v>4.6043915975715558E-3</v>
      </c>
      <c r="N78" s="63">
        <f t="shared" si="21"/>
        <v>0.12669819194228576</v>
      </c>
      <c r="O78" s="58">
        <v>42547875</v>
      </c>
      <c r="P78" s="60">
        <v>31146</v>
      </c>
      <c r="Q78" s="61">
        <f t="shared" si="31"/>
        <v>42579021</v>
      </c>
      <c r="R78" s="62">
        <f t="shared" si="22"/>
        <v>7.3202245705572837E-4</v>
      </c>
      <c r="S78" s="63">
        <f t="shared" si="23"/>
        <v>8.7500101542282549E-2</v>
      </c>
      <c r="T78" s="58">
        <v>29384345</v>
      </c>
      <c r="U78" s="60">
        <v>625199</v>
      </c>
      <c r="V78" s="61">
        <f t="shared" si="32"/>
        <v>30009544</v>
      </c>
      <c r="W78" s="62">
        <f t="shared" si="24"/>
        <v>2.1276601537315191E-2</v>
      </c>
      <c r="X78" s="63">
        <f t="shared" si="25"/>
        <v>0.71354823527612488</v>
      </c>
      <c r="Y78" s="58">
        <v>239624265</v>
      </c>
      <c r="Z78" s="60">
        <v>3583503</v>
      </c>
      <c r="AA78" s="61">
        <f t="shared" si="33"/>
        <v>243207768</v>
      </c>
      <c r="AB78" s="62">
        <f t="shared" si="26"/>
        <v>1.4954674978345786E-2</v>
      </c>
      <c r="AC78" s="63">
        <f t="shared" si="27"/>
        <v>2.3775708570385429E-2</v>
      </c>
      <c r="AD78" s="58">
        <v>7984375</v>
      </c>
      <c r="AE78" s="63">
        <f t="shared" si="28"/>
        <v>0</v>
      </c>
      <c r="AF78" s="58">
        <v>0</v>
      </c>
      <c r="AG78" s="58">
        <v>335820696</v>
      </c>
      <c r="AH78" s="60">
        <v>4265571</v>
      </c>
      <c r="AI78" s="61">
        <v>340086267</v>
      </c>
      <c r="AJ78" s="62">
        <f t="shared" si="29"/>
        <v>1.2701930079973391E-2</v>
      </c>
      <c r="AK78" s="58">
        <v>0</v>
      </c>
      <c r="AL78" s="58">
        <v>0</v>
      </c>
      <c r="AM78" s="25">
        <v>0</v>
      </c>
      <c r="AN78" s="64"/>
    </row>
    <row r="79" spans="1:40" x14ac:dyDescent="0.2">
      <c r="A79" s="55" t="s">
        <v>163</v>
      </c>
      <c r="B79" s="56" t="s">
        <v>162</v>
      </c>
      <c r="C79" s="24">
        <v>3</v>
      </c>
      <c r="D79" s="24"/>
      <c r="E79" s="57">
        <f t="shared" si="17"/>
        <v>3.3812783631271888E-2</v>
      </c>
      <c r="F79" s="58">
        <v>15128472</v>
      </c>
      <c r="G79" s="59">
        <f t="shared" si="18"/>
        <v>2.7521938068977799E-3</v>
      </c>
      <c r="H79" s="58">
        <v>1231383</v>
      </c>
      <c r="I79" s="59">
        <f t="shared" si="19"/>
        <v>1.9359472068925039E-3</v>
      </c>
      <c r="J79" s="58">
        <v>866179</v>
      </c>
      <c r="K79" s="60">
        <v>3988</v>
      </c>
      <c r="L79" s="61">
        <f t="shared" si="30"/>
        <v>870167</v>
      </c>
      <c r="M79" s="62">
        <f t="shared" si="20"/>
        <v>4.6041291696058209E-3</v>
      </c>
      <c r="N79" s="63">
        <f t="shared" si="21"/>
        <v>0.17838851705237924</v>
      </c>
      <c r="O79" s="58">
        <v>79814360</v>
      </c>
      <c r="P79" s="60">
        <v>1223198</v>
      </c>
      <c r="Q79" s="61">
        <f t="shared" si="31"/>
        <v>81037558</v>
      </c>
      <c r="R79" s="62">
        <f t="shared" si="22"/>
        <v>1.532553791072183E-2</v>
      </c>
      <c r="S79" s="63">
        <f t="shared" si="23"/>
        <v>2.0524767550567494E-2</v>
      </c>
      <c r="T79" s="58">
        <v>9183165</v>
      </c>
      <c r="U79" s="60">
        <v>175681</v>
      </c>
      <c r="V79" s="61">
        <f t="shared" si="32"/>
        <v>9358846</v>
      </c>
      <c r="W79" s="62">
        <f t="shared" si="24"/>
        <v>1.9130768095749123E-2</v>
      </c>
      <c r="X79" s="63">
        <f t="shared" si="25"/>
        <v>0.72282204229416791</v>
      </c>
      <c r="Y79" s="58">
        <v>323404105</v>
      </c>
      <c r="Z79" s="60">
        <v>3086881</v>
      </c>
      <c r="AA79" s="61">
        <f t="shared" si="33"/>
        <v>326490986</v>
      </c>
      <c r="AB79" s="62">
        <f t="shared" si="26"/>
        <v>9.5449654233671528E-3</v>
      </c>
      <c r="AC79" s="63">
        <f t="shared" si="27"/>
        <v>3.9763748457823204E-2</v>
      </c>
      <c r="AD79" s="58">
        <v>17791045</v>
      </c>
      <c r="AE79" s="63">
        <f t="shared" si="28"/>
        <v>0</v>
      </c>
      <c r="AF79" s="58">
        <v>0</v>
      </c>
      <c r="AG79" s="58">
        <v>447418709</v>
      </c>
      <c r="AH79" s="60">
        <v>4489748</v>
      </c>
      <c r="AI79" s="61">
        <v>451908457</v>
      </c>
      <c r="AJ79" s="62">
        <f t="shared" si="29"/>
        <v>1.0034779301104281E-2</v>
      </c>
      <c r="AK79" s="58">
        <v>0</v>
      </c>
      <c r="AL79" s="58">
        <v>0</v>
      </c>
      <c r="AM79" s="25">
        <v>0</v>
      </c>
      <c r="AN79" s="64"/>
    </row>
    <row r="80" spans="1:40" x14ac:dyDescent="0.2">
      <c r="A80" s="55" t="s">
        <v>165</v>
      </c>
      <c r="B80" s="56" t="s">
        <v>164</v>
      </c>
      <c r="C80" s="24">
        <v>3</v>
      </c>
      <c r="D80" s="24"/>
      <c r="E80" s="57">
        <f t="shared" si="17"/>
        <v>4.7022276252580743E-2</v>
      </c>
      <c r="F80" s="58">
        <v>132754666</v>
      </c>
      <c r="G80" s="59">
        <f t="shared" si="18"/>
        <v>8.4791955697982469E-3</v>
      </c>
      <c r="H80" s="58">
        <v>23938713</v>
      </c>
      <c r="I80" s="59">
        <f t="shared" si="19"/>
        <v>2.59048477358227E-2</v>
      </c>
      <c r="J80" s="58">
        <v>73135324</v>
      </c>
      <c r="K80" s="60">
        <v>336747</v>
      </c>
      <c r="L80" s="61">
        <f t="shared" si="30"/>
        <v>73472071</v>
      </c>
      <c r="M80" s="62">
        <f t="shared" si="20"/>
        <v>4.6044371116753377E-3</v>
      </c>
      <c r="N80" s="63">
        <f t="shared" si="21"/>
        <v>0.64296799423645534</v>
      </c>
      <c r="O80" s="58">
        <v>1815246052</v>
      </c>
      <c r="P80" s="60">
        <v>7960056</v>
      </c>
      <c r="Q80" s="61">
        <f t="shared" si="31"/>
        <v>1823206108</v>
      </c>
      <c r="R80" s="62">
        <f t="shared" si="22"/>
        <v>4.3851113138242484E-3</v>
      </c>
      <c r="S80" s="63">
        <f t="shared" si="23"/>
        <v>0.22109496976677689</v>
      </c>
      <c r="T80" s="58">
        <v>624201787</v>
      </c>
      <c r="U80" s="60">
        <v>-6310331</v>
      </c>
      <c r="V80" s="61">
        <f t="shared" si="32"/>
        <v>617891456</v>
      </c>
      <c r="W80" s="62">
        <f t="shared" si="24"/>
        <v>-1.0109440779284409E-2</v>
      </c>
      <c r="X80" s="63">
        <f t="shared" si="25"/>
        <v>5.286043798350324E-2</v>
      </c>
      <c r="Y80" s="58">
        <v>149237135</v>
      </c>
      <c r="Z80" s="60">
        <v>-320737</v>
      </c>
      <c r="AA80" s="61">
        <f t="shared" si="33"/>
        <v>148916398</v>
      </c>
      <c r="AB80" s="62">
        <f t="shared" si="26"/>
        <v>-2.1491768787976263E-3</v>
      </c>
      <c r="AC80" s="63">
        <f t="shared" si="27"/>
        <v>1.6702784550628785E-3</v>
      </c>
      <c r="AD80" s="58">
        <v>4715579</v>
      </c>
      <c r="AE80" s="63">
        <f t="shared" si="28"/>
        <v>0</v>
      </c>
      <c r="AF80" s="58">
        <v>0</v>
      </c>
      <c r="AG80" s="58">
        <v>2823229256</v>
      </c>
      <c r="AH80" s="60">
        <v>1665735</v>
      </c>
      <c r="AI80" s="61">
        <v>2824894991</v>
      </c>
      <c r="AJ80" s="62">
        <f t="shared" si="29"/>
        <v>5.9001053366811672E-4</v>
      </c>
      <c r="AK80" s="58">
        <v>259110</v>
      </c>
      <c r="AL80" s="58">
        <v>5893951</v>
      </c>
      <c r="AM80" s="25">
        <v>0</v>
      </c>
      <c r="AN80" s="64"/>
    </row>
    <row r="81" spans="1:40" x14ac:dyDescent="0.2">
      <c r="A81" s="55" t="s">
        <v>167</v>
      </c>
      <c r="B81" s="56" t="s">
        <v>166</v>
      </c>
      <c r="C81" s="24">
        <v>3</v>
      </c>
      <c r="D81" s="24"/>
      <c r="E81" s="57">
        <f t="shared" si="17"/>
        <v>3.6968816061449777E-2</v>
      </c>
      <c r="F81" s="58">
        <v>18678083</v>
      </c>
      <c r="G81" s="59">
        <f t="shared" si="18"/>
        <v>5.0785522097414855E-3</v>
      </c>
      <c r="H81" s="58">
        <v>2565882</v>
      </c>
      <c r="I81" s="59">
        <f t="shared" si="19"/>
        <v>1.0941101891538141E-3</v>
      </c>
      <c r="J81" s="58">
        <v>552787</v>
      </c>
      <c r="K81" s="60">
        <v>2545</v>
      </c>
      <c r="L81" s="61">
        <f t="shared" si="30"/>
        <v>555332</v>
      </c>
      <c r="M81" s="62">
        <f t="shared" si="20"/>
        <v>4.6039432909963512E-3</v>
      </c>
      <c r="N81" s="63">
        <f t="shared" si="21"/>
        <v>0.18139283557978952</v>
      </c>
      <c r="O81" s="58">
        <v>91646712</v>
      </c>
      <c r="P81" s="60">
        <v>4295</v>
      </c>
      <c r="Q81" s="61">
        <f t="shared" si="31"/>
        <v>91651007</v>
      </c>
      <c r="R81" s="62">
        <f t="shared" si="22"/>
        <v>4.6864747313575203E-5</v>
      </c>
      <c r="S81" s="63">
        <f t="shared" si="23"/>
        <v>2.8083899973223359E-2</v>
      </c>
      <c r="T81" s="58">
        <v>14189078</v>
      </c>
      <c r="U81" s="60">
        <v>-144774</v>
      </c>
      <c r="V81" s="61">
        <f t="shared" si="32"/>
        <v>14044304</v>
      </c>
      <c r="W81" s="62">
        <f t="shared" si="24"/>
        <v>-1.0203199954218308E-2</v>
      </c>
      <c r="X81" s="63">
        <f t="shared" si="25"/>
        <v>0.72335795166862005</v>
      </c>
      <c r="Y81" s="58">
        <v>365468557</v>
      </c>
      <c r="Z81" s="60">
        <v>-4925458</v>
      </c>
      <c r="AA81" s="61">
        <f t="shared" si="33"/>
        <v>360543099</v>
      </c>
      <c r="AB81" s="62">
        <f t="shared" si="26"/>
        <v>-1.3477104680170885E-2</v>
      </c>
      <c r="AC81" s="63">
        <f t="shared" si="27"/>
        <v>2.4023834318022012E-2</v>
      </c>
      <c r="AD81" s="58">
        <v>12137775</v>
      </c>
      <c r="AE81" s="63">
        <f t="shared" si="28"/>
        <v>0</v>
      </c>
      <c r="AF81" s="58">
        <v>0</v>
      </c>
      <c r="AG81" s="58">
        <v>505238874</v>
      </c>
      <c r="AH81" s="60">
        <v>-5063392</v>
      </c>
      <c r="AI81" s="61">
        <v>500175482</v>
      </c>
      <c r="AJ81" s="62">
        <f t="shared" si="29"/>
        <v>-1.0021778332124143E-2</v>
      </c>
      <c r="AK81" s="58">
        <v>0</v>
      </c>
      <c r="AL81" s="58">
        <v>146015</v>
      </c>
      <c r="AM81" s="25">
        <v>0</v>
      </c>
      <c r="AN81" s="64"/>
    </row>
    <row r="82" spans="1:40" x14ac:dyDescent="0.2">
      <c r="A82" s="55" t="s">
        <v>169</v>
      </c>
      <c r="B82" s="56" t="s">
        <v>168</v>
      </c>
      <c r="C82" s="24">
        <v>3</v>
      </c>
      <c r="D82" s="24"/>
      <c r="E82" s="57">
        <f t="shared" si="17"/>
        <v>2.9326683130414012E-2</v>
      </c>
      <c r="F82" s="58">
        <v>26215626</v>
      </c>
      <c r="G82" s="59">
        <f t="shared" si="18"/>
        <v>1.6965098413411862E-2</v>
      </c>
      <c r="H82" s="58">
        <v>15165393</v>
      </c>
      <c r="I82" s="59">
        <f t="shared" si="19"/>
        <v>2.0428325270901156E-2</v>
      </c>
      <c r="J82" s="58">
        <v>18261231</v>
      </c>
      <c r="K82" s="60">
        <v>84082</v>
      </c>
      <c r="L82" s="61">
        <f t="shared" si="30"/>
        <v>18345313</v>
      </c>
      <c r="M82" s="62">
        <f t="shared" si="20"/>
        <v>4.6043993419720717E-3</v>
      </c>
      <c r="N82" s="63">
        <f t="shared" si="21"/>
        <v>0.20384373324677021</v>
      </c>
      <c r="O82" s="58">
        <v>182219416</v>
      </c>
      <c r="P82" s="60">
        <v>487722</v>
      </c>
      <c r="Q82" s="61">
        <f t="shared" si="31"/>
        <v>182707138</v>
      </c>
      <c r="R82" s="62">
        <f t="shared" si="22"/>
        <v>2.6765643898233106E-3</v>
      </c>
      <c r="S82" s="63">
        <f t="shared" si="23"/>
        <v>1.8498646514440425E-2</v>
      </c>
      <c r="T82" s="58">
        <v>16536258</v>
      </c>
      <c r="U82" s="60">
        <v>-170404</v>
      </c>
      <c r="V82" s="61">
        <f t="shared" si="32"/>
        <v>16365854</v>
      </c>
      <c r="W82" s="62">
        <f t="shared" si="24"/>
        <v>-1.0304870666628448E-2</v>
      </c>
      <c r="X82" s="63">
        <f t="shared" si="25"/>
        <v>0.6793238018791683</v>
      </c>
      <c r="Y82" s="58">
        <v>607259220</v>
      </c>
      <c r="Z82" s="60">
        <v>-9231064</v>
      </c>
      <c r="AA82" s="61">
        <f t="shared" si="33"/>
        <v>598028156</v>
      </c>
      <c r="AB82" s="62">
        <f t="shared" si="26"/>
        <v>-1.5201192004956302E-2</v>
      </c>
      <c r="AC82" s="63">
        <f t="shared" si="27"/>
        <v>3.1613711544894077E-2</v>
      </c>
      <c r="AD82" s="58">
        <v>28260040</v>
      </c>
      <c r="AE82" s="63">
        <f t="shared" si="28"/>
        <v>0</v>
      </c>
      <c r="AF82" s="58">
        <v>0</v>
      </c>
      <c r="AG82" s="58">
        <v>893917184</v>
      </c>
      <c r="AH82" s="60">
        <v>-8829664</v>
      </c>
      <c r="AI82" s="61">
        <v>885087520</v>
      </c>
      <c r="AJ82" s="62">
        <f t="shared" si="29"/>
        <v>-9.8774966608092419E-3</v>
      </c>
      <c r="AK82" s="58">
        <v>69694</v>
      </c>
      <c r="AL82" s="58">
        <v>5500</v>
      </c>
      <c r="AM82" s="25">
        <v>0</v>
      </c>
      <c r="AN82" s="64"/>
    </row>
    <row r="83" spans="1:40" x14ac:dyDescent="0.2">
      <c r="A83" s="55" t="s">
        <v>171</v>
      </c>
      <c r="B83" s="56" t="s">
        <v>170</v>
      </c>
      <c r="C83" s="24">
        <v>3</v>
      </c>
      <c r="D83" s="24"/>
      <c r="E83" s="57">
        <f t="shared" si="17"/>
        <v>2.3784758907067643E-2</v>
      </c>
      <c r="F83" s="58">
        <v>26480300</v>
      </c>
      <c r="G83" s="59">
        <f t="shared" si="18"/>
        <v>9.0911010293219241E-3</v>
      </c>
      <c r="H83" s="58">
        <v>10121401</v>
      </c>
      <c r="I83" s="59">
        <f t="shared" si="19"/>
        <v>3.3628383038682728E-2</v>
      </c>
      <c r="J83" s="58">
        <v>37439508</v>
      </c>
      <c r="K83" s="60">
        <v>172388</v>
      </c>
      <c r="L83" s="61">
        <f t="shared" si="30"/>
        <v>37611896</v>
      </c>
      <c r="M83" s="62">
        <f t="shared" si="20"/>
        <v>4.6044408489556007E-3</v>
      </c>
      <c r="N83" s="63">
        <f t="shared" si="21"/>
        <v>0.2307599037311652</v>
      </c>
      <c r="O83" s="58">
        <v>256912063</v>
      </c>
      <c r="P83" s="60">
        <v>2340374</v>
      </c>
      <c r="Q83" s="61">
        <f t="shared" si="31"/>
        <v>259252437</v>
      </c>
      <c r="R83" s="62">
        <f t="shared" si="22"/>
        <v>9.1096306365341818E-3</v>
      </c>
      <c r="S83" s="63">
        <f t="shared" si="23"/>
        <v>1.4003529539191577E-2</v>
      </c>
      <c r="T83" s="58">
        <v>15590558</v>
      </c>
      <c r="U83" s="60">
        <v>-145148</v>
      </c>
      <c r="V83" s="61">
        <f t="shared" si="32"/>
        <v>15445410</v>
      </c>
      <c r="W83" s="62">
        <f t="shared" si="24"/>
        <v>-9.3099939078511492E-3</v>
      </c>
      <c r="X83" s="63">
        <f t="shared" si="25"/>
        <v>0.66109290479901328</v>
      </c>
      <c r="Y83" s="58">
        <v>736014963</v>
      </c>
      <c r="Z83" s="60">
        <v>-4630221</v>
      </c>
      <c r="AA83" s="61">
        <f t="shared" si="33"/>
        <v>731384742</v>
      </c>
      <c r="AB83" s="62">
        <f t="shared" si="26"/>
        <v>-6.2909332456057687E-3</v>
      </c>
      <c r="AC83" s="63">
        <f t="shared" si="27"/>
        <v>2.7639418955557608E-2</v>
      </c>
      <c r="AD83" s="58">
        <v>30771811</v>
      </c>
      <c r="AE83" s="63">
        <f t="shared" si="28"/>
        <v>0</v>
      </c>
      <c r="AF83" s="58">
        <v>0</v>
      </c>
      <c r="AG83" s="58">
        <v>1113330604</v>
      </c>
      <c r="AH83" s="60">
        <v>-2262607</v>
      </c>
      <c r="AI83" s="61">
        <v>1111067997</v>
      </c>
      <c r="AJ83" s="62">
        <f t="shared" si="29"/>
        <v>-2.0322867186717522E-3</v>
      </c>
      <c r="AK83" s="58">
        <v>0</v>
      </c>
      <c r="AL83" s="58">
        <v>0</v>
      </c>
      <c r="AM83" s="25">
        <v>0</v>
      </c>
      <c r="AN83" s="64"/>
    </row>
    <row r="84" spans="1:40" x14ac:dyDescent="0.2">
      <c r="A84" s="55" t="s">
        <v>173</v>
      </c>
      <c r="B84" s="56" t="s">
        <v>172</v>
      </c>
      <c r="C84" s="24">
        <v>5</v>
      </c>
      <c r="D84" s="24"/>
      <c r="E84" s="57">
        <f t="shared" si="17"/>
        <v>3.6564463116457932E-2</v>
      </c>
      <c r="F84" s="58">
        <v>980305490</v>
      </c>
      <c r="G84" s="59">
        <f t="shared" si="18"/>
        <v>1.2040532690878429E-2</v>
      </c>
      <c r="H84" s="58">
        <v>322810710</v>
      </c>
      <c r="I84" s="59">
        <f t="shared" si="19"/>
        <v>1.2233822072775435E-2</v>
      </c>
      <c r="J84" s="58">
        <v>327992863</v>
      </c>
      <c r="K84" s="60">
        <v>1510223</v>
      </c>
      <c r="L84" s="61">
        <f t="shared" si="30"/>
        <v>329503086</v>
      </c>
      <c r="M84" s="62">
        <f t="shared" si="20"/>
        <v>4.6044386032875351E-3</v>
      </c>
      <c r="N84" s="63">
        <f t="shared" si="21"/>
        <v>0.65137244949092621</v>
      </c>
      <c r="O84" s="58">
        <v>17463513309</v>
      </c>
      <c r="P84" s="60">
        <v>350802849</v>
      </c>
      <c r="Q84" s="61">
        <f t="shared" si="31"/>
        <v>17814316158</v>
      </c>
      <c r="R84" s="62">
        <f t="shared" si="22"/>
        <v>2.0087759134882106E-2</v>
      </c>
      <c r="S84" s="63">
        <f t="shared" si="23"/>
        <v>0.28634298722507667</v>
      </c>
      <c r="T84" s="58">
        <v>7676951293</v>
      </c>
      <c r="U84" s="60">
        <v>160618183</v>
      </c>
      <c r="V84" s="61">
        <f t="shared" si="32"/>
        <v>7837569476</v>
      </c>
      <c r="W84" s="62">
        <f t="shared" si="24"/>
        <v>2.092213130835608E-2</v>
      </c>
      <c r="X84" s="63">
        <f t="shared" si="25"/>
        <v>1.3357252177937132E-3</v>
      </c>
      <c r="Y84" s="58">
        <v>35811240</v>
      </c>
      <c r="Z84" s="60">
        <v>401923</v>
      </c>
      <c r="AA84" s="61">
        <f t="shared" si="33"/>
        <v>36213163</v>
      </c>
      <c r="AB84" s="62">
        <f t="shared" si="26"/>
        <v>1.1223375677580558E-2</v>
      </c>
      <c r="AC84" s="63">
        <f t="shared" si="27"/>
        <v>1.1002018609161047E-4</v>
      </c>
      <c r="AD84" s="58">
        <v>2949678</v>
      </c>
      <c r="AE84" s="63">
        <f t="shared" si="28"/>
        <v>0</v>
      </c>
      <c r="AF84" s="58">
        <v>0</v>
      </c>
      <c r="AG84" s="58">
        <v>26810334583</v>
      </c>
      <c r="AH84" s="60">
        <v>513333178</v>
      </c>
      <c r="AI84" s="61">
        <v>27323667761</v>
      </c>
      <c r="AJ84" s="62">
        <f t="shared" si="29"/>
        <v>1.9146839678960824E-2</v>
      </c>
      <c r="AK84" s="58">
        <v>12730300</v>
      </c>
      <c r="AL84" s="58">
        <v>178731345</v>
      </c>
      <c r="AM84" s="25">
        <v>0</v>
      </c>
      <c r="AN84" s="64"/>
    </row>
    <row r="85" spans="1:40" x14ac:dyDescent="0.2">
      <c r="A85" s="55" t="s">
        <v>175</v>
      </c>
      <c r="B85" s="56" t="s">
        <v>174</v>
      </c>
      <c r="C85" s="24">
        <v>3</v>
      </c>
      <c r="D85" s="24"/>
      <c r="E85" s="57">
        <f t="shared" si="17"/>
        <v>1.3078083056209845E-2</v>
      </c>
      <c r="F85" s="58">
        <v>102133110</v>
      </c>
      <c r="G85" s="59">
        <f t="shared" si="18"/>
        <v>1.1053492774149849E-3</v>
      </c>
      <c r="H85" s="58">
        <v>8632210</v>
      </c>
      <c r="I85" s="59">
        <f t="shared" si="19"/>
        <v>2.3827764552704542E-3</v>
      </c>
      <c r="J85" s="58">
        <v>18608260</v>
      </c>
      <c r="K85" s="60">
        <v>85681</v>
      </c>
      <c r="L85" s="61">
        <f t="shared" si="30"/>
        <v>18693941</v>
      </c>
      <c r="M85" s="62">
        <f t="shared" si="20"/>
        <v>4.6044605997551625E-3</v>
      </c>
      <c r="N85" s="63">
        <f t="shared" si="21"/>
        <v>0.73278019203994338</v>
      </c>
      <c r="O85" s="58">
        <v>5722636845</v>
      </c>
      <c r="P85" s="60">
        <v>121758255</v>
      </c>
      <c r="Q85" s="61">
        <f t="shared" si="31"/>
        <v>5844395100</v>
      </c>
      <c r="R85" s="62">
        <f t="shared" si="22"/>
        <v>2.1276599983167374E-2</v>
      </c>
      <c r="S85" s="63">
        <f t="shared" si="23"/>
        <v>0.24424956204209419</v>
      </c>
      <c r="T85" s="58">
        <v>1907463600</v>
      </c>
      <c r="U85" s="60">
        <v>40573108</v>
      </c>
      <c r="V85" s="61">
        <f t="shared" si="32"/>
        <v>1948036708</v>
      </c>
      <c r="W85" s="62">
        <f t="shared" si="24"/>
        <v>2.1270711535465212E-2</v>
      </c>
      <c r="X85" s="63">
        <f t="shared" si="25"/>
        <v>6.0889895169051814E-3</v>
      </c>
      <c r="Y85" s="58">
        <v>47551880</v>
      </c>
      <c r="Z85" s="60">
        <v>669745</v>
      </c>
      <c r="AA85" s="61">
        <f t="shared" si="33"/>
        <v>48221625</v>
      </c>
      <c r="AB85" s="62">
        <f t="shared" si="26"/>
        <v>1.4084511485140019E-2</v>
      </c>
      <c r="AC85" s="63">
        <f t="shared" si="27"/>
        <v>3.1504761216197621E-4</v>
      </c>
      <c r="AD85" s="58">
        <v>2460360</v>
      </c>
      <c r="AE85" s="63">
        <f t="shared" si="28"/>
        <v>0</v>
      </c>
      <c r="AF85" s="58">
        <v>0</v>
      </c>
      <c r="AG85" s="58">
        <v>7809486265</v>
      </c>
      <c r="AH85" s="60">
        <v>163086789</v>
      </c>
      <c r="AI85" s="61">
        <v>7972573054</v>
      </c>
      <c r="AJ85" s="62">
        <f t="shared" si="29"/>
        <v>2.0883164841573609E-2</v>
      </c>
      <c r="AK85" s="58">
        <v>0</v>
      </c>
      <c r="AL85" s="58">
        <v>527900</v>
      </c>
      <c r="AM85" s="25">
        <v>0</v>
      </c>
      <c r="AN85" s="64"/>
    </row>
    <row r="86" spans="1:40" x14ac:dyDescent="0.2">
      <c r="A86" s="55" t="s">
        <v>177</v>
      </c>
      <c r="B86" s="56" t="s">
        <v>176</v>
      </c>
      <c r="C86" s="24">
        <v>3</v>
      </c>
      <c r="D86" s="24"/>
      <c r="E86" s="57">
        <f t="shared" si="17"/>
        <v>6.4736756342312754E-2</v>
      </c>
      <c r="F86" s="58">
        <v>85647790</v>
      </c>
      <c r="G86" s="59">
        <f t="shared" si="18"/>
        <v>7.4236683967926183E-3</v>
      </c>
      <c r="H86" s="58">
        <v>9821635</v>
      </c>
      <c r="I86" s="59">
        <f t="shared" si="19"/>
        <v>2.7939075539574094E-2</v>
      </c>
      <c r="J86" s="58">
        <v>36963855</v>
      </c>
      <c r="K86" s="60">
        <v>170198</v>
      </c>
      <c r="L86" s="61">
        <f t="shared" si="30"/>
        <v>37134053</v>
      </c>
      <c r="M86" s="62">
        <f t="shared" si="20"/>
        <v>4.6044439899463946E-3</v>
      </c>
      <c r="N86" s="63">
        <f t="shared" si="21"/>
        <v>0.70624732507566546</v>
      </c>
      <c r="O86" s="58">
        <v>934376790</v>
      </c>
      <c r="P86" s="60">
        <v>19623897</v>
      </c>
      <c r="Q86" s="61">
        <f t="shared" si="31"/>
        <v>954000687</v>
      </c>
      <c r="R86" s="62">
        <f t="shared" si="22"/>
        <v>2.1002123779209028E-2</v>
      </c>
      <c r="S86" s="63">
        <f t="shared" si="23"/>
        <v>0.1148757835310121</v>
      </c>
      <c r="T86" s="58">
        <v>151982545</v>
      </c>
      <c r="U86" s="60">
        <v>3180440</v>
      </c>
      <c r="V86" s="61">
        <f t="shared" si="32"/>
        <v>155162985</v>
      </c>
      <c r="W86" s="62">
        <f t="shared" si="24"/>
        <v>2.0926350456889637E-2</v>
      </c>
      <c r="X86" s="63">
        <f t="shared" si="25"/>
        <v>7.5777080600728311E-2</v>
      </c>
      <c r="Y86" s="58">
        <v>100254320</v>
      </c>
      <c r="Z86" s="60">
        <v>1412033</v>
      </c>
      <c r="AA86" s="61">
        <f t="shared" si="33"/>
        <v>101666353</v>
      </c>
      <c r="AB86" s="62">
        <f t="shared" si="26"/>
        <v>1.4084510273472505E-2</v>
      </c>
      <c r="AC86" s="63">
        <f t="shared" si="27"/>
        <v>3.000310513914682E-3</v>
      </c>
      <c r="AD86" s="58">
        <v>3969460</v>
      </c>
      <c r="AE86" s="63">
        <f t="shared" si="28"/>
        <v>0</v>
      </c>
      <c r="AF86" s="58">
        <v>0</v>
      </c>
      <c r="AG86" s="58">
        <v>1323016395</v>
      </c>
      <c r="AH86" s="60">
        <v>24386568</v>
      </c>
      <c r="AI86" s="61">
        <v>1347402963</v>
      </c>
      <c r="AJ86" s="62">
        <f t="shared" si="29"/>
        <v>1.8432551623821715E-2</v>
      </c>
      <c r="AK86" s="58">
        <v>12053800</v>
      </c>
      <c r="AL86" s="58">
        <v>2501900</v>
      </c>
      <c r="AM86" s="25">
        <v>0</v>
      </c>
      <c r="AN86" s="64"/>
    </row>
    <row r="87" spans="1:40" x14ac:dyDescent="0.2">
      <c r="A87" s="55" t="s">
        <v>179</v>
      </c>
      <c r="B87" s="56" t="s">
        <v>178</v>
      </c>
      <c r="C87" s="24">
        <v>3</v>
      </c>
      <c r="D87" s="24"/>
      <c r="E87" s="57">
        <f t="shared" si="17"/>
        <v>2.4272288442134093E-2</v>
      </c>
      <c r="F87" s="58">
        <v>306420150</v>
      </c>
      <c r="G87" s="59">
        <f t="shared" si="18"/>
        <v>1.8661321037179582E-3</v>
      </c>
      <c r="H87" s="58">
        <v>23558573</v>
      </c>
      <c r="I87" s="59">
        <f t="shared" si="19"/>
        <v>2.3247988390523071E-3</v>
      </c>
      <c r="J87" s="58">
        <v>29348910</v>
      </c>
      <c r="K87" s="60">
        <v>135135</v>
      </c>
      <c r="L87" s="61">
        <f t="shared" si="30"/>
        <v>29484045</v>
      </c>
      <c r="M87" s="62">
        <f t="shared" si="20"/>
        <v>4.6044299430541029E-3</v>
      </c>
      <c r="N87" s="63">
        <f t="shared" si="21"/>
        <v>0.71829409738283867</v>
      </c>
      <c r="O87" s="58">
        <v>9067945348</v>
      </c>
      <c r="P87" s="60">
        <v>156284918</v>
      </c>
      <c r="Q87" s="61">
        <f t="shared" si="31"/>
        <v>9224230266</v>
      </c>
      <c r="R87" s="62">
        <f t="shared" si="22"/>
        <v>1.7234876479981186E-2</v>
      </c>
      <c r="S87" s="63">
        <f t="shared" si="23"/>
        <v>0.25311880487410254</v>
      </c>
      <c r="T87" s="58">
        <v>3195442504</v>
      </c>
      <c r="U87" s="60">
        <v>73961000</v>
      </c>
      <c r="V87" s="61">
        <f t="shared" si="32"/>
        <v>3269403504</v>
      </c>
      <c r="W87" s="62">
        <f t="shared" si="24"/>
        <v>2.3145777120826581E-2</v>
      </c>
      <c r="X87" s="63">
        <f t="shared" si="25"/>
        <v>1.148188311320766E-4</v>
      </c>
      <c r="Y87" s="58">
        <v>1449505</v>
      </c>
      <c r="Z87" s="60">
        <v>5257</v>
      </c>
      <c r="AA87" s="61">
        <f t="shared" si="33"/>
        <v>1454762</v>
      </c>
      <c r="AB87" s="62">
        <f t="shared" si="26"/>
        <v>3.6267553406162793E-3</v>
      </c>
      <c r="AC87" s="63">
        <f t="shared" si="27"/>
        <v>9.0595270223804679E-6</v>
      </c>
      <c r="AD87" s="58">
        <v>114370</v>
      </c>
      <c r="AE87" s="63">
        <f t="shared" si="28"/>
        <v>0</v>
      </c>
      <c r="AF87" s="58">
        <v>0</v>
      </c>
      <c r="AG87" s="58">
        <v>12624279360</v>
      </c>
      <c r="AH87" s="60">
        <v>230386310</v>
      </c>
      <c r="AI87" s="61">
        <v>12854665670</v>
      </c>
      <c r="AJ87" s="62">
        <f t="shared" si="29"/>
        <v>1.8249462280593893E-2</v>
      </c>
      <c r="AK87" s="58">
        <v>0</v>
      </c>
      <c r="AL87" s="58">
        <v>439000</v>
      </c>
      <c r="AM87" s="25">
        <v>0</v>
      </c>
      <c r="AN87" s="64"/>
    </row>
    <row r="88" spans="1:40" x14ac:dyDescent="0.2">
      <c r="A88" s="55" t="s">
        <v>181</v>
      </c>
      <c r="B88" s="56" t="s">
        <v>180</v>
      </c>
      <c r="C88" s="24">
        <v>3</v>
      </c>
      <c r="D88" s="24"/>
      <c r="E88" s="57">
        <f t="shared" si="17"/>
        <v>7.7115361692296963E-2</v>
      </c>
      <c r="F88" s="58">
        <v>152063400</v>
      </c>
      <c r="G88" s="59">
        <f t="shared" si="18"/>
        <v>3.4410046315598796E-3</v>
      </c>
      <c r="H88" s="58">
        <v>6785300</v>
      </c>
      <c r="I88" s="59">
        <f t="shared" si="19"/>
        <v>5.1011918712408144E-3</v>
      </c>
      <c r="J88" s="58">
        <v>10059015</v>
      </c>
      <c r="K88" s="60">
        <v>46316</v>
      </c>
      <c r="L88" s="61">
        <f t="shared" si="30"/>
        <v>10105331</v>
      </c>
      <c r="M88" s="62">
        <f t="shared" si="20"/>
        <v>4.6044269742116896E-3</v>
      </c>
      <c r="N88" s="63">
        <f t="shared" si="21"/>
        <v>0.38748192252929486</v>
      </c>
      <c r="O88" s="58">
        <v>764073685</v>
      </c>
      <c r="P88" s="60">
        <v>16256635</v>
      </c>
      <c r="Q88" s="61">
        <f t="shared" si="31"/>
        <v>780330320</v>
      </c>
      <c r="R88" s="62">
        <f t="shared" si="22"/>
        <v>2.1276266044943034E-2</v>
      </c>
      <c r="S88" s="63">
        <f t="shared" si="23"/>
        <v>0.52686051927560751</v>
      </c>
      <c r="T88" s="58">
        <v>1038913650</v>
      </c>
      <c r="U88" s="60">
        <v>21863348</v>
      </c>
      <c r="V88" s="61">
        <f t="shared" si="32"/>
        <v>1060776998</v>
      </c>
      <c r="W88" s="62">
        <f t="shared" si="24"/>
        <v>2.1044432326016702E-2</v>
      </c>
      <c r="X88" s="63">
        <f t="shared" si="25"/>
        <v>0</v>
      </c>
      <c r="Y88" s="58">
        <v>0</v>
      </c>
      <c r="Z88" s="60">
        <v>0</v>
      </c>
      <c r="AA88" s="61">
        <f t="shared" si="33"/>
        <v>0</v>
      </c>
      <c r="AB88" s="62" t="e">
        <f t="shared" si="26"/>
        <v>#DIV/0!</v>
      </c>
      <c r="AC88" s="63">
        <f t="shared" si="27"/>
        <v>0</v>
      </c>
      <c r="AD88" s="58">
        <v>0</v>
      </c>
      <c r="AE88" s="63">
        <f t="shared" si="28"/>
        <v>0</v>
      </c>
      <c r="AF88" s="58">
        <v>0</v>
      </c>
      <c r="AG88" s="58">
        <v>1971895050</v>
      </c>
      <c r="AH88" s="60">
        <v>38166299</v>
      </c>
      <c r="AI88" s="61">
        <v>2010061349</v>
      </c>
      <c r="AJ88" s="62">
        <f t="shared" si="29"/>
        <v>1.9355137079937395E-2</v>
      </c>
      <c r="AK88" s="58">
        <v>12000</v>
      </c>
      <c r="AL88" s="58">
        <v>11336500</v>
      </c>
      <c r="AM88" s="25">
        <v>0</v>
      </c>
      <c r="AN88" s="64"/>
    </row>
    <row r="89" spans="1:40" x14ac:dyDescent="0.2">
      <c r="A89" s="55" t="s">
        <v>183</v>
      </c>
      <c r="B89" s="56" t="s">
        <v>182</v>
      </c>
      <c r="C89" s="24">
        <v>3</v>
      </c>
      <c r="D89" s="24"/>
      <c r="E89" s="57">
        <f t="shared" si="17"/>
        <v>5.1835032744530184E-3</v>
      </c>
      <c r="F89" s="58">
        <v>9720670</v>
      </c>
      <c r="G89" s="59">
        <f t="shared" si="18"/>
        <v>1.0674443894053351E-3</v>
      </c>
      <c r="H89" s="58">
        <v>2001788</v>
      </c>
      <c r="I89" s="59">
        <f t="shared" si="19"/>
        <v>7.1822352871060333E-4</v>
      </c>
      <c r="J89" s="58">
        <v>1346891</v>
      </c>
      <c r="K89" s="60">
        <v>6201</v>
      </c>
      <c r="L89" s="61">
        <f t="shared" si="30"/>
        <v>1353092</v>
      </c>
      <c r="M89" s="62">
        <f t="shared" si="20"/>
        <v>4.6039360274884901E-3</v>
      </c>
      <c r="N89" s="63">
        <f t="shared" si="21"/>
        <v>0.90737493921628165</v>
      </c>
      <c r="O89" s="58">
        <v>1701608330</v>
      </c>
      <c r="P89" s="60">
        <v>36202942</v>
      </c>
      <c r="Q89" s="61">
        <f t="shared" si="31"/>
        <v>1737811272</v>
      </c>
      <c r="R89" s="62">
        <f t="shared" si="22"/>
        <v>2.1275719777417875E-2</v>
      </c>
      <c r="S89" s="63">
        <f t="shared" si="23"/>
        <v>4.1356207286111078E-2</v>
      </c>
      <c r="T89" s="58">
        <v>77555665</v>
      </c>
      <c r="U89" s="60">
        <v>1640913</v>
      </c>
      <c r="V89" s="61">
        <f t="shared" si="32"/>
        <v>79196578</v>
      </c>
      <c r="W89" s="62">
        <f t="shared" si="24"/>
        <v>2.1157874154002807E-2</v>
      </c>
      <c r="X89" s="63">
        <f t="shared" si="25"/>
        <v>4.0892070426194645E-2</v>
      </c>
      <c r="Y89" s="58">
        <v>76685265</v>
      </c>
      <c r="Z89" s="60">
        <v>-245006</v>
      </c>
      <c r="AA89" s="61">
        <f t="shared" si="33"/>
        <v>76440259</v>
      </c>
      <c r="AB89" s="62">
        <f t="shared" si="26"/>
        <v>-3.1949553802806834E-3</v>
      </c>
      <c r="AC89" s="63">
        <f t="shared" si="27"/>
        <v>3.4076118788436381E-3</v>
      </c>
      <c r="AD89" s="58">
        <v>6390325</v>
      </c>
      <c r="AE89" s="63">
        <f t="shared" si="28"/>
        <v>0</v>
      </c>
      <c r="AF89" s="58">
        <v>0</v>
      </c>
      <c r="AG89" s="58">
        <v>1875308934</v>
      </c>
      <c r="AH89" s="60">
        <v>37605050</v>
      </c>
      <c r="AI89" s="61">
        <v>1912913984</v>
      </c>
      <c r="AJ89" s="62">
        <f t="shared" si="29"/>
        <v>2.0052722683824211E-2</v>
      </c>
      <c r="AK89" s="58">
        <v>70400</v>
      </c>
      <c r="AL89" s="58">
        <v>64400</v>
      </c>
      <c r="AM89" s="25">
        <v>0</v>
      </c>
      <c r="AN89" s="64"/>
    </row>
    <row r="90" spans="1:40" x14ac:dyDescent="0.2">
      <c r="A90" s="55" t="s">
        <v>185</v>
      </c>
      <c r="B90" s="56" t="s">
        <v>184</v>
      </c>
      <c r="C90" s="24">
        <v>3</v>
      </c>
      <c r="D90" s="24"/>
      <c r="E90" s="57">
        <f t="shared" si="17"/>
        <v>5.0181801307588869E-2</v>
      </c>
      <c r="F90" s="58">
        <v>207976400</v>
      </c>
      <c r="G90" s="59">
        <f t="shared" si="18"/>
        <v>8.8134068096285788E-3</v>
      </c>
      <c r="H90" s="58">
        <v>36526800</v>
      </c>
      <c r="I90" s="59">
        <f t="shared" si="19"/>
        <v>6.5170272757264147E-3</v>
      </c>
      <c r="J90" s="58">
        <v>27009550</v>
      </c>
      <c r="K90" s="60">
        <v>124364</v>
      </c>
      <c r="L90" s="61">
        <f t="shared" si="30"/>
        <v>27133914</v>
      </c>
      <c r="M90" s="62">
        <f t="shared" si="20"/>
        <v>4.6044454646597226E-3</v>
      </c>
      <c r="N90" s="63">
        <f t="shared" si="21"/>
        <v>0.60175538149416785</v>
      </c>
      <c r="O90" s="58">
        <v>2493950290</v>
      </c>
      <c r="P90" s="60">
        <v>53062783</v>
      </c>
      <c r="Q90" s="61">
        <f t="shared" si="31"/>
        <v>2547013073</v>
      </c>
      <c r="R90" s="62">
        <f t="shared" si="22"/>
        <v>2.127660010416647E-2</v>
      </c>
      <c r="S90" s="63">
        <f t="shared" si="23"/>
        <v>0.33273238311288827</v>
      </c>
      <c r="T90" s="58">
        <v>1378995600</v>
      </c>
      <c r="U90" s="60">
        <v>29287653</v>
      </c>
      <c r="V90" s="61">
        <f t="shared" si="32"/>
        <v>1408283253</v>
      </c>
      <c r="W90" s="62">
        <f t="shared" si="24"/>
        <v>2.1238394814312677E-2</v>
      </c>
      <c r="X90" s="63">
        <f t="shared" si="25"/>
        <v>0</v>
      </c>
      <c r="Y90" s="58">
        <v>0</v>
      </c>
      <c r="Z90" s="60">
        <v>0</v>
      </c>
      <c r="AA90" s="61">
        <f t="shared" si="33"/>
        <v>0</v>
      </c>
      <c r="AB90" s="62" t="e">
        <f t="shared" si="26"/>
        <v>#DIV/0!</v>
      </c>
      <c r="AC90" s="63">
        <f t="shared" si="27"/>
        <v>0</v>
      </c>
      <c r="AD90" s="58">
        <v>0</v>
      </c>
      <c r="AE90" s="63">
        <f t="shared" si="28"/>
        <v>0</v>
      </c>
      <c r="AF90" s="58">
        <v>0</v>
      </c>
      <c r="AG90" s="58">
        <v>4144458640</v>
      </c>
      <c r="AH90" s="60">
        <v>82474800</v>
      </c>
      <c r="AI90" s="61">
        <v>4226933440</v>
      </c>
      <c r="AJ90" s="62">
        <f t="shared" si="29"/>
        <v>1.9900017629322996E-2</v>
      </c>
      <c r="AK90" s="58">
        <v>0</v>
      </c>
      <c r="AL90" s="58">
        <v>2476200</v>
      </c>
      <c r="AM90" s="25">
        <v>0</v>
      </c>
      <c r="AN90" s="64"/>
    </row>
    <row r="91" spans="1:40" x14ac:dyDescent="0.2">
      <c r="A91" s="55" t="s">
        <v>187</v>
      </c>
      <c r="B91" s="56" t="s">
        <v>186</v>
      </c>
      <c r="C91" s="24">
        <v>3</v>
      </c>
      <c r="D91" s="24"/>
      <c r="E91" s="57">
        <f t="shared" si="17"/>
        <v>3.6620062035186411E-2</v>
      </c>
      <c r="F91" s="58">
        <v>35009229</v>
      </c>
      <c r="G91" s="59">
        <f t="shared" si="18"/>
        <v>6.9414306058913799E-2</v>
      </c>
      <c r="H91" s="58">
        <v>66360929</v>
      </c>
      <c r="I91" s="59">
        <f t="shared" si="19"/>
        <v>4.5104561836799839E-2</v>
      </c>
      <c r="J91" s="58">
        <v>43120515</v>
      </c>
      <c r="K91" s="60">
        <v>198546</v>
      </c>
      <c r="L91" s="61">
        <f t="shared" si="30"/>
        <v>43319061</v>
      </c>
      <c r="M91" s="62">
        <f t="shared" si="20"/>
        <v>4.6044440795755806E-3</v>
      </c>
      <c r="N91" s="63">
        <f t="shared" si="21"/>
        <v>9.7324818882033606E-2</v>
      </c>
      <c r="O91" s="58">
        <v>93043722</v>
      </c>
      <c r="P91" s="60">
        <v>4044733</v>
      </c>
      <c r="Q91" s="61">
        <f t="shared" si="31"/>
        <v>97088455</v>
      </c>
      <c r="R91" s="62">
        <f t="shared" si="22"/>
        <v>4.3471315560656525E-2</v>
      </c>
      <c r="S91" s="63">
        <f t="shared" si="23"/>
        <v>1.287166625098163E-2</v>
      </c>
      <c r="T91" s="58">
        <v>12305471</v>
      </c>
      <c r="U91" s="60">
        <v>0</v>
      </c>
      <c r="V91" s="61">
        <f t="shared" si="32"/>
        <v>12305471</v>
      </c>
      <c r="W91" s="62">
        <f t="shared" si="24"/>
        <v>0</v>
      </c>
      <c r="X91" s="63">
        <f t="shared" si="25"/>
        <v>0.70044911347791472</v>
      </c>
      <c r="Y91" s="58">
        <v>669637954</v>
      </c>
      <c r="Z91" s="60">
        <v>21591555</v>
      </c>
      <c r="AA91" s="61">
        <f t="shared" si="33"/>
        <v>691229509</v>
      </c>
      <c r="AB91" s="62">
        <f t="shared" si="26"/>
        <v>3.2243624888681266E-2</v>
      </c>
      <c r="AC91" s="63">
        <f t="shared" si="27"/>
        <v>2.2131832867251455E-2</v>
      </c>
      <c r="AD91" s="58">
        <v>21158304</v>
      </c>
      <c r="AE91" s="63">
        <f t="shared" si="28"/>
        <v>1.608363859091852E-2</v>
      </c>
      <c r="AF91" s="58">
        <v>15376156</v>
      </c>
      <c r="AG91" s="58">
        <v>956012280</v>
      </c>
      <c r="AH91" s="60">
        <v>25834834</v>
      </c>
      <c r="AI91" s="61">
        <v>981847114</v>
      </c>
      <c r="AJ91" s="62">
        <f t="shared" si="29"/>
        <v>2.7023537814807149E-2</v>
      </c>
      <c r="AK91" s="58">
        <v>14864</v>
      </c>
      <c r="AL91" s="58">
        <v>51095</v>
      </c>
      <c r="AM91" s="25">
        <v>0</v>
      </c>
      <c r="AN91" s="64"/>
    </row>
    <row r="92" spans="1:40" x14ac:dyDescent="0.2">
      <c r="A92" s="55" t="s">
        <v>189</v>
      </c>
      <c r="B92" s="56" t="s">
        <v>188</v>
      </c>
      <c r="C92" s="24">
        <v>3</v>
      </c>
      <c r="D92" s="24"/>
      <c r="E92" s="57">
        <f t="shared" si="17"/>
        <v>3.1155603679627837E-2</v>
      </c>
      <c r="F92" s="58">
        <v>21481506</v>
      </c>
      <c r="G92" s="59">
        <f t="shared" si="18"/>
        <v>5.428512347715091E-3</v>
      </c>
      <c r="H92" s="58">
        <v>3742910</v>
      </c>
      <c r="I92" s="59">
        <f t="shared" si="19"/>
        <v>8.3285418151080089E-3</v>
      </c>
      <c r="J92" s="58">
        <v>5742454</v>
      </c>
      <c r="K92" s="60">
        <v>26440</v>
      </c>
      <c r="L92" s="61">
        <f t="shared" si="30"/>
        <v>5768894</v>
      </c>
      <c r="M92" s="62">
        <f t="shared" si="20"/>
        <v>4.604303317013946E-3</v>
      </c>
      <c r="N92" s="63">
        <f t="shared" si="21"/>
        <v>9.4178736290111434E-2</v>
      </c>
      <c r="O92" s="58">
        <v>64935384</v>
      </c>
      <c r="P92" s="60">
        <v>-335318</v>
      </c>
      <c r="Q92" s="61">
        <f t="shared" si="31"/>
        <v>64600066</v>
      </c>
      <c r="R92" s="62">
        <f t="shared" si="22"/>
        <v>-5.1638718267993915E-3</v>
      </c>
      <c r="S92" s="63">
        <f t="shared" si="23"/>
        <v>4.8207203017211576E-2</v>
      </c>
      <c r="T92" s="58">
        <v>33238429</v>
      </c>
      <c r="U92" s="60">
        <v>325185</v>
      </c>
      <c r="V92" s="61">
        <f t="shared" si="32"/>
        <v>33563614</v>
      </c>
      <c r="W92" s="62">
        <f t="shared" si="24"/>
        <v>9.7834046248094341E-3</v>
      </c>
      <c r="X92" s="63">
        <f t="shared" si="25"/>
        <v>0.78482501419434925</v>
      </c>
      <c r="Y92" s="58">
        <v>541129725</v>
      </c>
      <c r="Z92" s="60">
        <v>-10874549</v>
      </c>
      <c r="AA92" s="61">
        <f t="shared" si="33"/>
        <v>530255176</v>
      </c>
      <c r="AB92" s="62">
        <f t="shared" si="26"/>
        <v>-2.0096011173660808E-2</v>
      </c>
      <c r="AC92" s="63">
        <f t="shared" si="27"/>
        <v>2.7876388655876799E-2</v>
      </c>
      <c r="AD92" s="58">
        <v>19220517</v>
      </c>
      <c r="AE92" s="63">
        <f t="shared" si="28"/>
        <v>0</v>
      </c>
      <c r="AF92" s="58">
        <v>0</v>
      </c>
      <c r="AG92" s="58">
        <v>689490925</v>
      </c>
      <c r="AH92" s="60">
        <v>-10858242</v>
      </c>
      <c r="AI92" s="61">
        <v>678632683</v>
      </c>
      <c r="AJ92" s="62">
        <f t="shared" si="29"/>
        <v>-1.5748201471977315E-2</v>
      </c>
      <c r="AK92" s="58">
        <v>0</v>
      </c>
      <c r="AL92" s="58">
        <v>0</v>
      </c>
      <c r="AM92" s="25">
        <v>0</v>
      </c>
      <c r="AN92" s="64"/>
    </row>
    <row r="93" spans="1:40" x14ac:dyDescent="0.2">
      <c r="A93" s="55" t="s">
        <v>191</v>
      </c>
      <c r="B93" s="56" t="s">
        <v>190</v>
      </c>
      <c r="C93" s="24">
        <v>3</v>
      </c>
      <c r="D93" s="24"/>
      <c r="E93" s="57">
        <f t="shared" si="17"/>
        <v>6.5867759140663867E-2</v>
      </c>
      <c r="F93" s="58">
        <v>75718177</v>
      </c>
      <c r="G93" s="59">
        <f t="shared" si="18"/>
        <v>1.4378852624872259E-2</v>
      </c>
      <c r="H93" s="58">
        <v>16529187</v>
      </c>
      <c r="I93" s="59">
        <f t="shared" si="19"/>
        <v>1.0218949476540439E-2</v>
      </c>
      <c r="J93" s="58">
        <v>11747177</v>
      </c>
      <c r="K93" s="60">
        <v>54089</v>
      </c>
      <c r="L93" s="61">
        <f t="shared" si="30"/>
        <v>11801266</v>
      </c>
      <c r="M93" s="62">
        <f t="shared" si="20"/>
        <v>4.6044253866269315E-3</v>
      </c>
      <c r="N93" s="63">
        <f t="shared" si="21"/>
        <v>0.13656111849933611</v>
      </c>
      <c r="O93" s="58">
        <v>156983615</v>
      </c>
      <c r="P93" s="60">
        <v>-1618388</v>
      </c>
      <c r="Q93" s="61">
        <f t="shared" si="31"/>
        <v>155365227</v>
      </c>
      <c r="R93" s="62">
        <f t="shared" si="22"/>
        <v>-1.030927972960745E-2</v>
      </c>
      <c r="S93" s="63">
        <f t="shared" si="23"/>
        <v>7.8346054987064581E-2</v>
      </c>
      <c r="T93" s="58">
        <v>90062582</v>
      </c>
      <c r="U93" s="60">
        <v>0</v>
      </c>
      <c r="V93" s="61">
        <f t="shared" si="32"/>
        <v>90062582</v>
      </c>
      <c r="W93" s="62">
        <f t="shared" si="24"/>
        <v>0</v>
      </c>
      <c r="X93" s="63">
        <f t="shared" si="25"/>
        <v>0.67252067102615365</v>
      </c>
      <c r="Y93" s="58">
        <v>773095060</v>
      </c>
      <c r="Z93" s="60">
        <v>-20894463</v>
      </c>
      <c r="AA93" s="61">
        <f t="shared" si="33"/>
        <v>752200597</v>
      </c>
      <c r="AB93" s="62">
        <f t="shared" si="26"/>
        <v>-2.7027029509152471E-2</v>
      </c>
      <c r="AC93" s="63">
        <f t="shared" si="27"/>
        <v>2.2106594245369041E-2</v>
      </c>
      <c r="AD93" s="58">
        <v>25412600</v>
      </c>
      <c r="AE93" s="63">
        <f t="shared" si="28"/>
        <v>0</v>
      </c>
      <c r="AF93" s="58">
        <v>0</v>
      </c>
      <c r="AG93" s="58">
        <v>1149548398</v>
      </c>
      <c r="AH93" s="60">
        <v>-22458762</v>
      </c>
      <c r="AI93" s="61">
        <v>1127089636</v>
      </c>
      <c r="AJ93" s="62">
        <f t="shared" si="29"/>
        <v>-1.9537030401742164E-2</v>
      </c>
      <c r="AK93" s="58">
        <v>0</v>
      </c>
      <c r="AL93" s="58">
        <v>1425220</v>
      </c>
      <c r="AM93" s="25">
        <v>0</v>
      </c>
      <c r="AN93" s="64"/>
    </row>
    <row r="94" spans="1:40" x14ac:dyDescent="0.2">
      <c r="A94" s="55" t="s">
        <v>193</v>
      </c>
      <c r="B94" s="56" t="s">
        <v>192</v>
      </c>
      <c r="C94" s="24">
        <v>3</v>
      </c>
      <c r="D94" s="24"/>
      <c r="E94" s="57">
        <f t="shared" si="17"/>
        <v>3.5852734509858881E-2</v>
      </c>
      <c r="F94" s="58">
        <v>17618416</v>
      </c>
      <c r="G94" s="59">
        <f t="shared" si="18"/>
        <v>8.0000991105886911E-3</v>
      </c>
      <c r="H94" s="58">
        <v>3931334</v>
      </c>
      <c r="I94" s="59">
        <f t="shared" si="19"/>
        <v>4.764345141538667E-4</v>
      </c>
      <c r="J94" s="58">
        <v>234125</v>
      </c>
      <c r="K94" s="60">
        <v>1078</v>
      </c>
      <c r="L94" s="61">
        <f t="shared" si="30"/>
        <v>235203</v>
      </c>
      <c r="M94" s="62">
        <f t="shared" si="20"/>
        <v>4.6043780032034168E-3</v>
      </c>
      <c r="N94" s="63">
        <f t="shared" si="21"/>
        <v>7.1248551786611422E-2</v>
      </c>
      <c r="O94" s="58">
        <v>35012298</v>
      </c>
      <c r="P94" s="60">
        <v>-293798</v>
      </c>
      <c r="Q94" s="61">
        <f t="shared" si="31"/>
        <v>34718500</v>
      </c>
      <c r="R94" s="62">
        <f t="shared" si="22"/>
        <v>-8.3912801153468997E-3</v>
      </c>
      <c r="S94" s="63">
        <f t="shared" si="23"/>
        <v>1.2283026126120153E-2</v>
      </c>
      <c r="T94" s="58">
        <v>6036010</v>
      </c>
      <c r="U94" s="60">
        <v>0</v>
      </c>
      <c r="V94" s="61">
        <f t="shared" si="32"/>
        <v>6036010</v>
      </c>
      <c r="W94" s="62">
        <f t="shared" si="24"/>
        <v>0</v>
      </c>
      <c r="X94" s="63">
        <f t="shared" si="25"/>
        <v>0.83836619930725065</v>
      </c>
      <c r="Y94" s="58">
        <v>411982089</v>
      </c>
      <c r="Z94" s="60">
        <v>-9045005</v>
      </c>
      <c r="AA94" s="61">
        <f t="shared" si="33"/>
        <v>402937084</v>
      </c>
      <c r="AB94" s="62">
        <f t="shared" si="26"/>
        <v>-2.1954850080873299E-2</v>
      </c>
      <c r="AC94" s="63">
        <f t="shared" si="27"/>
        <v>3.3772954645416305E-2</v>
      </c>
      <c r="AD94" s="58">
        <v>16596390</v>
      </c>
      <c r="AE94" s="63">
        <f t="shared" si="28"/>
        <v>0</v>
      </c>
      <c r="AF94" s="58">
        <v>0</v>
      </c>
      <c r="AG94" s="58">
        <v>491410662</v>
      </c>
      <c r="AH94" s="60">
        <v>-9337725</v>
      </c>
      <c r="AI94" s="61">
        <v>482072937</v>
      </c>
      <c r="AJ94" s="62">
        <f t="shared" si="29"/>
        <v>-1.9001877089919551E-2</v>
      </c>
      <c r="AK94" s="58">
        <v>0</v>
      </c>
      <c r="AL94" s="58">
        <v>0</v>
      </c>
      <c r="AM94" s="25">
        <v>0</v>
      </c>
      <c r="AN94" s="64"/>
    </row>
    <row r="95" spans="1:40" x14ac:dyDescent="0.2">
      <c r="A95" s="55" t="s">
        <v>195</v>
      </c>
      <c r="B95" s="56" t="s">
        <v>194</v>
      </c>
      <c r="C95" s="24">
        <v>3</v>
      </c>
      <c r="D95" s="24"/>
      <c r="E95" s="57">
        <f t="shared" si="17"/>
        <v>2.5051535242962449E-2</v>
      </c>
      <c r="F95" s="58">
        <v>11140346</v>
      </c>
      <c r="G95" s="59">
        <f t="shared" si="18"/>
        <v>7.4657462883553488E-3</v>
      </c>
      <c r="H95" s="58">
        <v>3319996</v>
      </c>
      <c r="I95" s="59">
        <f t="shared" si="19"/>
        <v>3.1425207938768447E-3</v>
      </c>
      <c r="J95" s="58">
        <v>1397470</v>
      </c>
      <c r="K95" s="60">
        <v>6434</v>
      </c>
      <c r="L95" s="61">
        <f t="shared" si="30"/>
        <v>1403904</v>
      </c>
      <c r="M95" s="62">
        <f t="shared" si="20"/>
        <v>4.6040344336551057E-3</v>
      </c>
      <c r="N95" s="63">
        <f t="shared" si="21"/>
        <v>0.12689911021397018</v>
      </c>
      <c r="O95" s="58">
        <v>56431671</v>
      </c>
      <c r="P95" s="60">
        <v>48833</v>
      </c>
      <c r="Q95" s="61">
        <f t="shared" si="31"/>
        <v>56480504</v>
      </c>
      <c r="R95" s="62">
        <f t="shared" si="22"/>
        <v>8.6534740394272566E-4</v>
      </c>
      <c r="S95" s="63">
        <f t="shared" si="23"/>
        <v>2.434745830171603E-2</v>
      </c>
      <c r="T95" s="58">
        <v>10827245</v>
      </c>
      <c r="U95" s="60">
        <v>0</v>
      </c>
      <c r="V95" s="61">
        <f t="shared" si="32"/>
        <v>10827245</v>
      </c>
      <c r="W95" s="62">
        <f t="shared" si="24"/>
        <v>0</v>
      </c>
      <c r="X95" s="63">
        <f t="shared" si="25"/>
        <v>0.78264003754987066</v>
      </c>
      <c r="Y95" s="58">
        <v>348037784</v>
      </c>
      <c r="Z95" s="60">
        <v>-13548226</v>
      </c>
      <c r="AA95" s="61">
        <f t="shared" si="33"/>
        <v>334489558</v>
      </c>
      <c r="AB95" s="62">
        <f t="shared" si="26"/>
        <v>-3.8927457370548021E-2</v>
      </c>
      <c r="AC95" s="63">
        <f t="shared" si="27"/>
        <v>2.9956489240901048E-2</v>
      </c>
      <c r="AD95" s="58">
        <v>13321565</v>
      </c>
      <c r="AE95" s="63">
        <f t="shared" si="28"/>
        <v>4.9710236834738159E-4</v>
      </c>
      <c r="AF95" s="58">
        <v>221060</v>
      </c>
      <c r="AG95" s="58">
        <v>444697137</v>
      </c>
      <c r="AH95" s="60">
        <v>-13492959</v>
      </c>
      <c r="AI95" s="61">
        <v>431204178</v>
      </c>
      <c r="AJ95" s="62">
        <f t="shared" si="29"/>
        <v>-3.0341906608676906E-2</v>
      </c>
      <c r="AK95" s="58">
        <v>0</v>
      </c>
      <c r="AL95" s="58">
        <v>0</v>
      </c>
      <c r="AM95" s="25">
        <v>0</v>
      </c>
      <c r="AN95" s="64"/>
    </row>
    <row r="96" spans="1:40" x14ac:dyDescent="0.2">
      <c r="A96" s="55" t="s">
        <v>197</v>
      </c>
      <c r="B96" s="56" t="s">
        <v>196</v>
      </c>
      <c r="C96" s="24">
        <v>3</v>
      </c>
      <c r="D96" s="24"/>
      <c r="E96" s="57">
        <f t="shared" si="17"/>
        <v>3.5997994212861352E-2</v>
      </c>
      <c r="F96" s="58">
        <v>12369764</v>
      </c>
      <c r="G96" s="59">
        <f t="shared" si="18"/>
        <v>6.7193735277299743E-2</v>
      </c>
      <c r="H96" s="58">
        <v>23089360</v>
      </c>
      <c r="I96" s="59">
        <f t="shared" si="19"/>
        <v>9.3674446513222331E-3</v>
      </c>
      <c r="J96" s="58">
        <v>3218876</v>
      </c>
      <c r="K96" s="60">
        <v>14821</v>
      </c>
      <c r="L96" s="61">
        <f t="shared" si="30"/>
        <v>3233697</v>
      </c>
      <c r="M96" s="62">
        <f t="shared" si="20"/>
        <v>4.6044022820388233E-3</v>
      </c>
      <c r="N96" s="63">
        <f t="shared" si="21"/>
        <v>0.12096501748579909</v>
      </c>
      <c r="O96" s="58">
        <v>41566447</v>
      </c>
      <c r="P96" s="60">
        <v>-342961</v>
      </c>
      <c r="Q96" s="61">
        <f t="shared" si="31"/>
        <v>41223486</v>
      </c>
      <c r="R96" s="62">
        <f t="shared" si="22"/>
        <v>-8.2509096820327227E-3</v>
      </c>
      <c r="S96" s="63">
        <f t="shared" si="23"/>
        <v>2.5110375026197625E-2</v>
      </c>
      <c r="T96" s="58">
        <v>8628520</v>
      </c>
      <c r="U96" s="60">
        <v>34563</v>
      </c>
      <c r="V96" s="61">
        <f t="shared" si="32"/>
        <v>8663083</v>
      </c>
      <c r="W96" s="62">
        <f t="shared" si="24"/>
        <v>4.0056695702159811E-3</v>
      </c>
      <c r="X96" s="63">
        <f t="shared" si="25"/>
        <v>0.70515170605184774</v>
      </c>
      <c r="Y96" s="58">
        <v>242306839</v>
      </c>
      <c r="Z96" s="60">
        <v>5159313</v>
      </c>
      <c r="AA96" s="61">
        <f t="shared" si="33"/>
        <v>247466152</v>
      </c>
      <c r="AB96" s="62">
        <f t="shared" si="26"/>
        <v>2.129247784046244E-2</v>
      </c>
      <c r="AC96" s="63">
        <f t="shared" si="27"/>
        <v>3.621372729467226E-2</v>
      </c>
      <c r="AD96" s="58">
        <v>12443895</v>
      </c>
      <c r="AE96" s="63">
        <f t="shared" si="28"/>
        <v>0</v>
      </c>
      <c r="AF96" s="58">
        <v>0</v>
      </c>
      <c r="AG96" s="58">
        <v>343623701</v>
      </c>
      <c r="AH96" s="60">
        <v>4865736</v>
      </c>
      <c r="AI96" s="61">
        <v>348489437</v>
      </c>
      <c r="AJ96" s="62">
        <f t="shared" si="29"/>
        <v>1.4160070989980985E-2</v>
      </c>
      <c r="AK96" s="58">
        <v>0</v>
      </c>
      <c r="AL96" s="58">
        <v>0</v>
      </c>
      <c r="AM96" s="25">
        <v>0</v>
      </c>
      <c r="AN96" s="64"/>
    </row>
    <row r="97" spans="1:40" x14ac:dyDescent="0.2">
      <c r="A97" s="55" t="s">
        <v>199</v>
      </c>
      <c r="B97" s="56" t="s">
        <v>198</v>
      </c>
      <c r="C97" s="24">
        <v>3</v>
      </c>
      <c r="D97" s="24"/>
      <c r="E97" s="57">
        <f t="shared" si="17"/>
        <v>3.1966988054988418E-2</v>
      </c>
      <c r="F97" s="58">
        <v>13463551</v>
      </c>
      <c r="G97" s="59">
        <f t="shared" si="18"/>
        <v>6.9726455030708734E-2</v>
      </c>
      <c r="H97" s="58">
        <v>29366723</v>
      </c>
      <c r="I97" s="59">
        <f t="shared" si="19"/>
        <v>7.7154319308881817E-3</v>
      </c>
      <c r="J97" s="58">
        <v>3249512</v>
      </c>
      <c r="K97" s="60">
        <v>14963</v>
      </c>
      <c r="L97" s="61">
        <f t="shared" si="30"/>
        <v>3264475</v>
      </c>
      <c r="M97" s="62">
        <f t="shared" si="20"/>
        <v>4.6046914121258822E-3</v>
      </c>
      <c r="N97" s="63">
        <f t="shared" si="21"/>
        <v>0.16142737627623446</v>
      </c>
      <c r="O97" s="58">
        <v>67988442</v>
      </c>
      <c r="P97" s="60">
        <v>-906909</v>
      </c>
      <c r="Q97" s="61">
        <f t="shared" si="31"/>
        <v>67081533</v>
      </c>
      <c r="R97" s="62">
        <f t="shared" si="22"/>
        <v>-1.333916432443032E-2</v>
      </c>
      <c r="S97" s="63">
        <f t="shared" si="23"/>
        <v>1.9876897443742363E-2</v>
      </c>
      <c r="T97" s="58">
        <v>8371562</v>
      </c>
      <c r="U97" s="60">
        <v>0</v>
      </c>
      <c r="V97" s="61">
        <f t="shared" si="32"/>
        <v>8371562</v>
      </c>
      <c r="W97" s="62">
        <f t="shared" si="24"/>
        <v>0</v>
      </c>
      <c r="X97" s="63">
        <f t="shared" si="25"/>
        <v>0.662388823102118</v>
      </c>
      <c r="Y97" s="58">
        <v>278978604</v>
      </c>
      <c r="Z97" s="60">
        <v>3712801</v>
      </c>
      <c r="AA97" s="61">
        <f t="shared" si="33"/>
        <v>282691405</v>
      </c>
      <c r="AB97" s="62">
        <f t="shared" si="26"/>
        <v>1.3308551074404257E-2</v>
      </c>
      <c r="AC97" s="63">
        <f t="shared" si="27"/>
        <v>4.6898028161319896E-2</v>
      </c>
      <c r="AD97" s="58">
        <v>19752064</v>
      </c>
      <c r="AE97" s="63">
        <f t="shared" si="28"/>
        <v>0</v>
      </c>
      <c r="AF97" s="58">
        <v>0</v>
      </c>
      <c r="AG97" s="58">
        <v>421170458</v>
      </c>
      <c r="AH97" s="60">
        <v>2820855</v>
      </c>
      <c r="AI97" s="61">
        <v>423991313</v>
      </c>
      <c r="AJ97" s="62">
        <f t="shared" si="29"/>
        <v>6.6976563679117303E-3</v>
      </c>
      <c r="AK97" s="58">
        <v>0</v>
      </c>
      <c r="AL97" s="58">
        <v>502800</v>
      </c>
      <c r="AM97" s="25">
        <v>0</v>
      </c>
      <c r="AN97" s="64"/>
    </row>
    <row r="98" spans="1:40" x14ac:dyDescent="0.2">
      <c r="A98" s="55" t="s">
        <v>201</v>
      </c>
      <c r="B98" s="56" t="s">
        <v>200</v>
      </c>
      <c r="C98" s="24">
        <v>3</v>
      </c>
      <c r="D98" s="24"/>
      <c r="E98" s="57">
        <f t="shared" si="17"/>
        <v>4.5672206933440027E-2</v>
      </c>
      <c r="F98" s="58">
        <v>12716363</v>
      </c>
      <c r="G98" s="59">
        <f t="shared" si="18"/>
        <v>4.0178804674730846E-2</v>
      </c>
      <c r="H98" s="58">
        <v>11186853</v>
      </c>
      <c r="I98" s="59">
        <f t="shared" si="19"/>
        <v>6.5547335658960176E-3</v>
      </c>
      <c r="J98" s="58">
        <v>1825013</v>
      </c>
      <c r="K98" s="60">
        <v>8403</v>
      </c>
      <c r="L98" s="61">
        <f t="shared" si="30"/>
        <v>1833416</v>
      </c>
      <c r="M98" s="62">
        <f t="shared" si="20"/>
        <v>4.604350763528808E-3</v>
      </c>
      <c r="N98" s="63">
        <f t="shared" si="21"/>
        <v>0.17580902479817626</v>
      </c>
      <c r="O98" s="58">
        <v>48949931</v>
      </c>
      <c r="P98" s="60">
        <v>-1276969</v>
      </c>
      <c r="Q98" s="61">
        <f t="shared" si="31"/>
        <v>47672962</v>
      </c>
      <c r="R98" s="62">
        <f t="shared" si="22"/>
        <v>-2.6087248212872866E-2</v>
      </c>
      <c r="S98" s="63">
        <f t="shared" si="23"/>
        <v>2.478270360002259E-2</v>
      </c>
      <c r="T98" s="58">
        <v>6900167</v>
      </c>
      <c r="U98" s="60">
        <v>0</v>
      </c>
      <c r="V98" s="61">
        <f t="shared" si="32"/>
        <v>6900167</v>
      </c>
      <c r="W98" s="62">
        <f t="shared" si="24"/>
        <v>0</v>
      </c>
      <c r="X98" s="63">
        <f t="shared" si="25"/>
        <v>0.66283646083184</v>
      </c>
      <c r="Y98" s="58">
        <v>184551385</v>
      </c>
      <c r="Z98" s="60">
        <v>3340963</v>
      </c>
      <c r="AA98" s="61">
        <f t="shared" si="33"/>
        <v>187892348</v>
      </c>
      <c r="AB98" s="62">
        <f t="shared" si="26"/>
        <v>1.8103158640613834E-2</v>
      </c>
      <c r="AC98" s="63">
        <f t="shared" si="27"/>
        <v>4.4162473986647653E-2</v>
      </c>
      <c r="AD98" s="58">
        <v>12296013</v>
      </c>
      <c r="AE98" s="63">
        <f t="shared" si="28"/>
        <v>3.5916092465620893E-6</v>
      </c>
      <c r="AF98" s="58">
        <v>1000</v>
      </c>
      <c r="AG98" s="58">
        <v>278426725</v>
      </c>
      <c r="AH98" s="60">
        <v>2072397</v>
      </c>
      <c r="AI98" s="61">
        <v>280499122</v>
      </c>
      <c r="AJ98" s="62">
        <f t="shared" si="29"/>
        <v>7.4432402277475338E-3</v>
      </c>
      <c r="AK98" s="58">
        <v>0</v>
      </c>
      <c r="AL98" s="58">
        <v>24672</v>
      </c>
      <c r="AM98" s="25">
        <v>0</v>
      </c>
      <c r="AN98" s="64"/>
    </row>
    <row r="99" spans="1:40" x14ac:dyDescent="0.2">
      <c r="A99" s="55" t="s">
        <v>203</v>
      </c>
      <c r="B99" s="56" t="s">
        <v>202</v>
      </c>
      <c r="C99" s="24">
        <v>3</v>
      </c>
      <c r="D99" s="24"/>
      <c r="E99" s="57">
        <f t="shared" si="17"/>
        <v>5.9716686728730775E-2</v>
      </c>
      <c r="F99" s="58">
        <v>27943006</v>
      </c>
      <c r="G99" s="59">
        <f t="shared" si="18"/>
        <v>1.7082894569401194E-2</v>
      </c>
      <c r="H99" s="58">
        <v>7993535</v>
      </c>
      <c r="I99" s="59">
        <f t="shared" si="19"/>
        <v>3.2790324557590227E-2</v>
      </c>
      <c r="J99" s="58">
        <v>15343454</v>
      </c>
      <c r="K99" s="60">
        <v>70649</v>
      </c>
      <c r="L99" s="61">
        <f t="shared" si="30"/>
        <v>15414103</v>
      </c>
      <c r="M99" s="62">
        <f t="shared" si="20"/>
        <v>4.6045043052235822E-3</v>
      </c>
      <c r="N99" s="63">
        <f t="shared" si="21"/>
        <v>0.13456292820769269</v>
      </c>
      <c r="O99" s="58">
        <v>62965528</v>
      </c>
      <c r="P99" s="60">
        <v>-866277</v>
      </c>
      <c r="Q99" s="61">
        <f t="shared" si="31"/>
        <v>62099251</v>
      </c>
      <c r="R99" s="62">
        <f t="shared" si="22"/>
        <v>-1.375795657585846E-2</v>
      </c>
      <c r="S99" s="63">
        <f t="shared" si="23"/>
        <v>2.7677010357670416E-2</v>
      </c>
      <c r="T99" s="58">
        <v>12950800</v>
      </c>
      <c r="U99" s="60">
        <v>0</v>
      </c>
      <c r="V99" s="61">
        <f t="shared" si="32"/>
        <v>12950800</v>
      </c>
      <c r="W99" s="62">
        <f t="shared" si="24"/>
        <v>0</v>
      </c>
      <c r="X99" s="63">
        <f t="shared" si="25"/>
        <v>0.69987887749715572</v>
      </c>
      <c r="Y99" s="58">
        <v>327491707</v>
      </c>
      <c r="Z99" s="60">
        <v>1961381</v>
      </c>
      <c r="AA99" s="61">
        <f t="shared" si="33"/>
        <v>329453088</v>
      </c>
      <c r="AB99" s="62">
        <f t="shared" si="26"/>
        <v>5.9891012751660307E-3</v>
      </c>
      <c r="AC99" s="63">
        <f t="shared" si="27"/>
        <v>2.829127808175896E-2</v>
      </c>
      <c r="AD99" s="58">
        <v>13238232</v>
      </c>
      <c r="AE99" s="63">
        <f t="shared" si="28"/>
        <v>0</v>
      </c>
      <c r="AF99" s="58">
        <v>0</v>
      </c>
      <c r="AG99" s="58">
        <v>467926262</v>
      </c>
      <c r="AH99" s="60">
        <v>1165753</v>
      </c>
      <c r="AI99" s="61">
        <v>469092015</v>
      </c>
      <c r="AJ99" s="62">
        <f t="shared" si="29"/>
        <v>2.4913177452732926E-3</v>
      </c>
      <c r="AK99" s="58">
        <v>82860</v>
      </c>
      <c r="AL99" s="58">
        <v>8530</v>
      </c>
      <c r="AM99" s="25">
        <v>0</v>
      </c>
      <c r="AN99" s="64"/>
    </row>
    <row r="100" spans="1:40" x14ac:dyDescent="0.2">
      <c r="A100" s="55" t="s">
        <v>205</v>
      </c>
      <c r="B100" s="56" t="s">
        <v>204</v>
      </c>
      <c r="C100" s="24">
        <v>3</v>
      </c>
      <c r="D100" s="24"/>
      <c r="E100" s="57">
        <f t="shared" si="17"/>
        <v>5.0922394356598115E-2</v>
      </c>
      <c r="F100" s="58">
        <v>16814386</v>
      </c>
      <c r="G100" s="59">
        <f t="shared" si="18"/>
        <v>1.5318660630887271E-2</v>
      </c>
      <c r="H100" s="58">
        <v>5058165</v>
      </c>
      <c r="I100" s="59">
        <f t="shared" si="19"/>
        <v>2.5882588943396265E-2</v>
      </c>
      <c r="J100" s="58">
        <v>8546335</v>
      </c>
      <c r="K100" s="60">
        <v>39352</v>
      </c>
      <c r="L100" s="61">
        <f t="shared" si="30"/>
        <v>8585687</v>
      </c>
      <c r="M100" s="62">
        <f t="shared" si="20"/>
        <v>4.6045468613154063E-3</v>
      </c>
      <c r="N100" s="63">
        <f t="shared" si="21"/>
        <v>0.24596621459375789</v>
      </c>
      <c r="O100" s="58">
        <v>81217133</v>
      </c>
      <c r="P100" s="60">
        <v>-1448332</v>
      </c>
      <c r="Q100" s="61">
        <f t="shared" si="31"/>
        <v>79768801</v>
      </c>
      <c r="R100" s="62">
        <f t="shared" si="22"/>
        <v>-1.7832838300263568E-2</v>
      </c>
      <c r="S100" s="63">
        <f t="shared" si="23"/>
        <v>2.9881595037637855E-2</v>
      </c>
      <c r="T100" s="58">
        <v>9866792</v>
      </c>
      <c r="U100" s="60">
        <v>22022</v>
      </c>
      <c r="V100" s="61">
        <f t="shared" si="32"/>
        <v>9888814</v>
      </c>
      <c r="W100" s="62">
        <f t="shared" si="24"/>
        <v>2.2319311079021429E-3</v>
      </c>
      <c r="X100" s="63">
        <f t="shared" si="25"/>
        <v>0.59303777592950346</v>
      </c>
      <c r="Y100" s="58">
        <v>195818877</v>
      </c>
      <c r="Z100" s="60">
        <v>65377</v>
      </c>
      <c r="AA100" s="61">
        <f t="shared" si="33"/>
        <v>195884254</v>
      </c>
      <c r="AB100" s="62">
        <f t="shared" si="26"/>
        <v>3.3386464574607891E-4</v>
      </c>
      <c r="AC100" s="63">
        <f t="shared" si="27"/>
        <v>3.8851368581069731E-2</v>
      </c>
      <c r="AD100" s="58">
        <v>12828578</v>
      </c>
      <c r="AE100" s="63">
        <f t="shared" si="28"/>
        <v>1.3940192714941902E-4</v>
      </c>
      <c r="AF100" s="58">
        <v>46030</v>
      </c>
      <c r="AG100" s="58">
        <v>330196296</v>
      </c>
      <c r="AH100" s="60">
        <v>-1321581</v>
      </c>
      <c r="AI100" s="61">
        <v>328874715</v>
      </c>
      <c r="AJ100" s="62">
        <f t="shared" si="29"/>
        <v>-4.0024101300033966E-3</v>
      </c>
      <c r="AK100" s="58">
        <v>177775</v>
      </c>
      <c r="AL100" s="58">
        <v>696575</v>
      </c>
      <c r="AM100" s="25">
        <v>0</v>
      </c>
      <c r="AN100" s="64"/>
    </row>
    <row r="101" spans="1:40" x14ac:dyDescent="0.2">
      <c r="A101" s="55" t="s">
        <v>207</v>
      </c>
      <c r="B101" s="56" t="s">
        <v>206</v>
      </c>
      <c r="C101" s="24">
        <v>3</v>
      </c>
      <c r="D101" s="24"/>
      <c r="E101" s="57">
        <f t="shared" si="17"/>
        <v>3.7075999431741918E-2</v>
      </c>
      <c r="F101" s="58">
        <v>28456738</v>
      </c>
      <c r="G101" s="59">
        <f t="shared" si="18"/>
        <v>1.0422566288313751E-2</v>
      </c>
      <c r="H101" s="58">
        <v>7999575</v>
      </c>
      <c r="I101" s="59">
        <f t="shared" si="19"/>
        <v>2.2085164650548186E-2</v>
      </c>
      <c r="J101" s="58">
        <v>16950905</v>
      </c>
      <c r="K101" s="60">
        <v>78050</v>
      </c>
      <c r="L101" s="61">
        <f t="shared" si="30"/>
        <v>17028955</v>
      </c>
      <c r="M101" s="62">
        <f t="shared" si="20"/>
        <v>4.6044739204189984E-3</v>
      </c>
      <c r="N101" s="63">
        <f t="shared" si="21"/>
        <v>0.11302005313701373</v>
      </c>
      <c r="O101" s="58">
        <v>86745660</v>
      </c>
      <c r="P101" s="60">
        <v>297503</v>
      </c>
      <c r="Q101" s="61">
        <f t="shared" si="31"/>
        <v>87043163</v>
      </c>
      <c r="R101" s="62">
        <f t="shared" si="22"/>
        <v>3.4296009736971278E-3</v>
      </c>
      <c r="S101" s="63">
        <f t="shared" si="23"/>
        <v>2.8011074492055761E-2</v>
      </c>
      <c r="T101" s="58">
        <v>21499186</v>
      </c>
      <c r="U101" s="60">
        <v>0</v>
      </c>
      <c r="V101" s="61">
        <f t="shared" si="32"/>
        <v>21499186</v>
      </c>
      <c r="W101" s="62">
        <f t="shared" si="24"/>
        <v>0</v>
      </c>
      <c r="X101" s="63">
        <f t="shared" si="25"/>
        <v>0.75572334106410066</v>
      </c>
      <c r="Y101" s="58">
        <v>580036181</v>
      </c>
      <c r="Z101" s="60">
        <v>-3639436</v>
      </c>
      <c r="AA101" s="61">
        <f t="shared" si="33"/>
        <v>576396745</v>
      </c>
      <c r="AB101" s="62">
        <f t="shared" si="26"/>
        <v>-6.2744982454810009E-3</v>
      </c>
      <c r="AC101" s="63">
        <f t="shared" si="27"/>
        <v>3.3661800936226005E-2</v>
      </c>
      <c r="AD101" s="58">
        <v>25836257</v>
      </c>
      <c r="AE101" s="63">
        <f t="shared" si="28"/>
        <v>0</v>
      </c>
      <c r="AF101" s="58">
        <v>0</v>
      </c>
      <c r="AG101" s="58">
        <v>767524502</v>
      </c>
      <c r="AH101" s="60">
        <v>-3263883</v>
      </c>
      <c r="AI101" s="61">
        <v>764260619</v>
      </c>
      <c r="AJ101" s="62">
        <f t="shared" si="29"/>
        <v>-4.2524805286281268E-3</v>
      </c>
      <c r="AK101" s="58">
        <v>0</v>
      </c>
      <c r="AL101" s="58">
        <v>0</v>
      </c>
      <c r="AM101" s="25">
        <v>0</v>
      </c>
      <c r="AN101" s="64"/>
    </row>
    <row r="102" spans="1:40" x14ac:dyDescent="0.2">
      <c r="A102" s="55" t="s">
        <v>209</v>
      </c>
      <c r="B102" s="56" t="s">
        <v>208</v>
      </c>
      <c r="C102" s="24">
        <v>3</v>
      </c>
      <c r="D102" s="24"/>
      <c r="E102" s="57">
        <f t="shared" si="17"/>
        <v>2.8236955108508859E-2</v>
      </c>
      <c r="F102" s="58">
        <v>10992323</v>
      </c>
      <c r="G102" s="59">
        <f t="shared" si="18"/>
        <v>1.4278981894198534E-2</v>
      </c>
      <c r="H102" s="58">
        <v>5558644</v>
      </c>
      <c r="I102" s="59">
        <f t="shared" si="19"/>
        <v>4.3728284536010964E-3</v>
      </c>
      <c r="J102" s="58">
        <v>1702292</v>
      </c>
      <c r="K102" s="60">
        <v>7838</v>
      </c>
      <c r="L102" s="61">
        <f t="shared" si="30"/>
        <v>1710130</v>
      </c>
      <c r="M102" s="62">
        <f t="shared" si="20"/>
        <v>4.6043804470678358E-3</v>
      </c>
      <c r="N102" s="63">
        <f t="shared" si="21"/>
        <v>0.18965361834091909</v>
      </c>
      <c r="O102" s="58">
        <v>73829980</v>
      </c>
      <c r="P102" s="60">
        <v>1570851</v>
      </c>
      <c r="Q102" s="61">
        <f t="shared" si="31"/>
        <v>75400831</v>
      </c>
      <c r="R102" s="62">
        <f t="shared" si="22"/>
        <v>2.1276600643803507E-2</v>
      </c>
      <c r="S102" s="63">
        <f t="shared" si="23"/>
        <v>2.3652982498927357E-2</v>
      </c>
      <c r="T102" s="58">
        <v>9207835</v>
      </c>
      <c r="U102" s="60">
        <v>0</v>
      </c>
      <c r="V102" s="61">
        <f t="shared" si="32"/>
        <v>9207835</v>
      </c>
      <c r="W102" s="62">
        <f t="shared" si="24"/>
        <v>0</v>
      </c>
      <c r="X102" s="63">
        <f t="shared" si="25"/>
        <v>0.71245680829046965</v>
      </c>
      <c r="Y102" s="58">
        <v>277351270</v>
      </c>
      <c r="Z102" s="60">
        <v>3886811</v>
      </c>
      <c r="AA102" s="61">
        <f t="shared" si="33"/>
        <v>281238081</v>
      </c>
      <c r="AB102" s="62">
        <f t="shared" si="26"/>
        <v>1.4014037145025512E-2</v>
      </c>
      <c r="AC102" s="63">
        <f t="shared" si="27"/>
        <v>2.7347825413375451E-2</v>
      </c>
      <c r="AD102" s="58">
        <v>10646195</v>
      </c>
      <c r="AE102" s="63">
        <f t="shared" si="28"/>
        <v>0</v>
      </c>
      <c r="AF102" s="58">
        <v>0</v>
      </c>
      <c r="AG102" s="58">
        <v>389288539</v>
      </c>
      <c r="AH102" s="60">
        <v>5465500</v>
      </c>
      <c r="AI102" s="61">
        <v>394754039</v>
      </c>
      <c r="AJ102" s="62">
        <f t="shared" si="29"/>
        <v>1.4039714639531168E-2</v>
      </c>
      <c r="AK102" s="58">
        <v>0</v>
      </c>
      <c r="AL102" s="58">
        <v>8020</v>
      </c>
      <c r="AM102" s="25">
        <v>0</v>
      </c>
      <c r="AN102" s="64"/>
    </row>
    <row r="103" spans="1:40" x14ac:dyDescent="0.2">
      <c r="A103" s="55" t="s">
        <v>211</v>
      </c>
      <c r="B103" s="56" t="s">
        <v>210</v>
      </c>
      <c r="C103" s="24">
        <v>3</v>
      </c>
      <c r="D103" s="24"/>
      <c r="E103" s="57">
        <f t="shared" si="17"/>
        <v>5.1413568650633727E-2</v>
      </c>
      <c r="F103" s="58">
        <v>66785981</v>
      </c>
      <c r="G103" s="59">
        <f t="shared" si="18"/>
        <v>3.8939507554362165E-2</v>
      </c>
      <c r="H103" s="58">
        <v>50582235</v>
      </c>
      <c r="I103" s="59">
        <f t="shared" si="19"/>
        <v>1.1293732676577219E-2</v>
      </c>
      <c r="J103" s="58">
        <v>14670505</v>
      </c>
      <c r="K103" s="60">
        <v>67549</v>
      </c>
      <c r="L103" s="61">
        <f t="shared" si="30"/>
        <v>14738054</v>
      </c>
      <c r="M103" s="62">
        <f t="shared" si="20"/>
        <v>4.6044086416929747E-3</v>
      </c>
      <c r="N103" s="63">
        <f t="shared" si="21"/>
        <v>0.47413506267033351</v>
      </c>
      <c r="O103" s="58">
        <v>615899190</v>
      </c>
      <c r="P103" s="60">
        <v>13087828</v>
      </c>
      <c r="Q103" s="61">
        <f t="shared" si="31"/>
        <v>628987018</v>
      </c>
      <c r="R103" s="62">
        <f t="shared" si="22"/>
        <v>2.1249951635753897E-2</v>
      </c>
      <c r="S103" s="63">
        <f t="shared" si="23"/>
        <v>0.15723956759284233</v>
      </c>
      <c r="T103" s="58">
        <v>204253450</v>
      </c>
      <c r="U103" s="60">
        <v>0</v>
      </c>
      <c r="V103" s="61">
        <f t="shared" si="32"/>
        <v>204253450</v>
      </c>
      <c r="W103" s="62">
        <f t="shared" si="24"/>
        <v>0</v>
      </c>
      <c r="X103" s="63">
        <f t="shared" si="25"/>
        <v>0.25345422339387924</v>
      </c>
      <c r="Y103" s="58">
        <v>329235830</v>
      </c>
      <c r="Z103" s="60">
        <v>4637125</v>
      </c>
      <c r="AA103" s="61">
        <f t="shared" si="33"/>
        <v>333872955</v>
      </c>
      <c r="AB103" s="62">
        <f t="shared" si="26"/>
        <v>1.4084508967325944E-2</v>
      </c>
      <c r="AC103" s="63">
        <f t="shared" si="27"/>
        <v>1.3524337461371808E-2</v>
      </c>
      <c r="AD103" s="58">
        <v>17568050</v>
      </c>
      <c r="AE103" s="63">
        <f t="shared" si="28"/>
        <v>0</v>
      </c>
      <c r="AF103" s="58">
        <v>0</v>
      </c>
      <c r="AG103" s="58">
        <v>1298995241</v>
      </c>
      <c r="AH103" s="60">
        <v>17792502</v>
      </c>
      <c r="AI103" s="61">
        <v>1316787743</v>
      </c>
      <c r="AJ103" s="62">
        <f t="shared" si="29"/>
        <v>1.3697126393090458E-2</v>
      </c>
      <c r="AK103" s="58">
        <v>771380</v>
      </c>
      <c r="AL103" s="58">
        <v>3279295</v>
      </c>
      <c r="AM103" s="25">
        <v>0</v>
      </c>
      <c r="AN103" s="64"/>
    </row>
    <row r="104" spans="1:40" x14ac:dyDescent="0.2">
      <c r="A104" s="55" t="s">
        <v>213</v>
      </c>
      <c r="B104" s="56" t="s">
        <v>212</v>
      </c>
      <c r="C104" s="24">
        <v>3</v>
      </c>
      <c r="D104" s="24"/>
      <c r="E104" s="57">
        <f t="shared" si="17"/>
        <v>8.6866727800267829E-2</v>
      </c>
      <c r="F104" s="58">
        <v>47283901</v>
      </c>
      <c r="G104" s="59">
        <f t="shared" si="18"/>
        <v>2.1022545365427893E-2</v>
      </c>
      <c r="H104" s="58">
        <v>11443138</v>
      </c>
      <c r="I104" s="59">
        <f t="shared" si="19"/>
        <v>2.1228403260209697E-2</v>
      </c>
      <c r="J104" s="58">
        <v>11555192</v>
      </c>
      <c r="K104" s="60">
        <v>53205</v>
      </c>
      <c r="L104" s="61">
        <f t="shared" si="30"/>
        <v>11608397</v>
      </c>
      <c r="M104" s="62">
        <f t="shared" si="20"/>
        <v>4.6044237084074411E-3</v>
      </c>
      <c r="N104" s="63">
        <f t="shared" si="21"/>
        <v>0.24097218041473051</v>
      </c>
      <c r="O104" s="58">
        <v>131167652</v>
      </c>
      <c r="P104" s="60">
        <v>2786655</v>
      </c>
      <c r="Q104" s="61">
        <f t="shared" si="31"/>
        <v>133954307</v>
      </c>
      <c r="R104" s="62">
        <f t="shared" si="22"/>
        <v>2.1244986530672975E-2</v>
      </c>
      <c r="S104" s="63">
        <f t="shared" si="23"/>
        <v>2.6012472834571209E-2</v>
      </c>
      <c r="T104" s="58">
        <v>14159290</v>
      </c>
      <c r="U104" s="60">
        <v>0</v>
      </c>
      <c r="V104" s="61">
        <f t="shared" si="32"/>
        <v>14159290</v>
      </c>
      <c r="W104" s="62">
        <f t="shared" si="24"/>
        <v>0</v>
      </c>
      <c r="X104" s="63">
        <f t="shared" si="25"/>
        <v>0.57557092662782905</v>
      </c>
      <c r="Y104" s="58">
        <v>313298767</v>
      </c>
      <c r="Z104" s="60">
        <v>4352592</v>
      </c>
      <c r="AA104" s="61">
        <f t="shared" si="33"/>
        <v>317651359</v>
      </c>
      <c r="AB104" s="62">
        <f t="shared" si="26"/>
        <v>1.3892783689123169E-2</v>
      </c>
      <c r="AC104" s="63">
        <f t="shared" si="27"/>
        <v>2.8326743696963745E-2</v>
      </c>
      <c r="AD104" s="58">
        <v>15419010</v>
      </c>
      <c r="AE104" s="63">
        <f t="shared" si="28"/>
        <v>0</v>
      </c>
      <c r="AF104" s="58">
        <v>0</v>
      </c>
      <c r="AG104" s="58">
        <v>544326950</v>
      </c>
      <c r="AH104" s="60">
        <v>7192452</v>
      </c>
      <c r="AI104" s="61">
        <v>551519402</v>
      </c>
      <c r="AJ104" s="62">
        <f t="shared" si="29"/>
        <v>1.3213477671829404E-2</v>
      </c>
      <c r="AK104" s="58">
        <v>17240</v>
      </c>
      <c r="AL104" s="58">
        <v>173315</v>
      </c>
      <c r="AM104" s="25">
        <v>0</v>
      </c>
      <c r="AN104" s="64"/>
    </row>
    <row r="105" spans="1:40" x14ac:dyDescent="0.2">
      <c r="A105" s="55" t="s">
        <v>215</v>
      </c>
      <c r="B105" s="56" t="s">
        <v>214</v>
      </c>
      <c r="C105" s="24">
        <v>3</v>
      </c>
      <c r="D105" s="24"/>
      <c r="E105" s="57">
        <f t="shared" si="17"/>
        <v>3.0161011722747936E-2</v>
      </c>
      <c r="F105" s="58">
        <v>18018776</v>
      </c>
      <c r="G105" s="59">
        <f t="shared" si="18"/>
        <v>0.15092548823173463</v>
      </c>
      <c r="H105" s="58">
        <v>90165827</v>
      </c>
      <c r="I105" s="59">
        <f t="shared" si="19"/>
        <v>4.1967091391237887E-2</v>
      </c>
      <c r="J105" s="58">
        <v>25071958</v>
      </c>
      <c r="K105" s="60">
        <v>115442</v>
      </c>
      <c r="L105" s="61">
        <f t="shared" si="30"/>
        <v>25187400</v>
      </c>
      <c r="M105" s="62">
        <f t="shared" si="20"/>
        <v>4.6044269857184669E-3</v>
      </c>
      <c r="N105" s="63">
        <f t="shared" si="21"/>
        <v>0.11865817090979969</v>
      </c>
      <c r="O105" s="58">
        <v>70888703</v>
      </c>
      <c r="P105" s="60">
        <v>10262</v>
      </c>
      <c r="Q105" s="61">
        <f t="shared" si="31"/>
        <v>70898965</v>
      </c>
      <c r="R105" s="62">
        <f t="shared" si="22"/>
        <v>1.447621350894232E-4</v>
      </c>
      <c r="S105" s="63">
        <f t="shared" si="23"/>
        <v>1.4990361496112039E-2</v>
      </c>
      <c r="T105" s="58">
        <v>8955534</v>
      </c>
      <c r="U105" s="60">
        <v>0</v>
      </c>
      <c r="V105" s="61">
        <f t="shared" si="32"/>
        <v>8955534</v>
      </c>
      <c r="W105" s="62">
        <f t="shared" si="24"/>
        <v>0</v>
      </c>
      <c r="X105" s="63">
        <f t="shared" si="25"/>
        <v>0.61515181555461895</v>
      </c>
      <c r="Y105" s="58">
        <v>367503679</v>
      </c>
      <c r="Z105" s="60">
        <v>1329434</v>
      </c>
      <c r="AA105" s="61">
        <f t="shared" si="33"/>
        <v>368833113</v>
      </c>
      <c r="AB105" s="62">
        <f t="shared" si="26"/>
        <v>3.6174712689066714E-3</v>
      </c>
      <c r="AC105" s="63">
        <f t="shared" si="27"/>
        <v>2.8146060693748854E-2</v>
      </c>
      <c r="AD105" s="58">
        <v>16815005</v>
      </c>
      <c r="AE105" s="63">
        <f t="shared" si="28"/>
        <v>0</v>
      </c>
      <c r="AF105" s="58">
        <v>0</v>
      </c>
      <c r="AG105" s="58">
        <v>597419482</v>
      </c>
      <c r="AH105" s="60">
        <v>1455138</v>
      </c>
      <c r="AI105" s="61">
        <v>598874620</v>
      </c>
      <c r="AJ105" s="62">
        <f t="shared" si="29"/>
        <v>2.4357056370652472E-3</v>
      </c>
      <c r="AK105" s="58">
        <v>0</v>
      </c>
      <c r="AL105" s="58">
        <v>0</v>
      </c>
      <c r="AM105" s="25">
        <v>0</v>
      </c>
      <c r="AN105" s="64"/>
    </row>
    <row r="106" spans="1:40" x14ac:dyDescent="0.2">
      <c r="A106" s="55" t="s">
        <v>217</v>
      </c>
      <c r="B106" s="56" t="s">
        <v>216</v>
      </c>
      <c r="C106" s="24">
        <v>3</v>
      </c>
      <c r="D106" s="24"/>
      <c r="E106" s="57">
        <f t="shared" si="17"/>
        <v>3.1188962199160564E-2</v>
      </c>
      <c r="F106" s="58">
        <v>26128675</v>
      </c>
      <c r="G106" s="59">
        <f t="shared" si="18"/>
        <v>2.1528721986542231E-2</v>
      </c>
      <c r="H106" s="58">
        <v>18035771</v>
      </c>
      <c r="I106" s="59">
        <f t="shared" si="19"/>
        <v>0.13677654949623161</v>
      </c>
      <c r="J106" s="58">
        <v>114585089</v>
      </c>
      <c r="K106" s="60">
        <v>527601</v>
      </c>
      <c r="L106" s="61">
        <f t="shared" si="30"/>
        <v>115112690</v>
      </c>
      <c r="M106" s="62">
        <f t="shared" si="20"/>
        <v>4.6044472680036056E-3</v>
      </c>
      <c r="N106" s="63">
        <f t="shared" si="21"/>
        <v>9.8697203452857901E-2</v>
      </c>
      <c r="O106" s="58">
        <v>82683968</v>
      </c>
      <c r="P106" s="60">
        <v>-682544</v>
      </c>
      <c r="Q106" s="61">
        <f t="shared" si="31"/>
        <v>82001424</v>
      </c>
      <c r="R106" s="62">
        <f t="shared" si="22"/>
        <v>-8.2548529843173464E-3</v>
      </c>
      <c r="S106" s="63">
        <f t="shared" si="23"/>
        <v>2.3893836584891422E-2</v>
      </c>
      <c r="T106" s="58">
        <v>20017155</v>
      </c>
      <c r="U106" s="60">
        <v>-15353</v>
      </c>
      <c r="V106" s="61">
        <f t="shared" si="32"/>
        <v>20001802</v>
      </c>
      <c r="W106" s="62">
        <f t="shared" si="24"/>
        <v>-7.6699211251548985E-4</v>
      </c>
      <c r="X106" s="63">
        <f t="shared" si="25"/>
        <v>0.66632291297371915</v>
      </c>
      <c r="Y106" s="58">
        <v>558214625</v>
      </c>
      <c r="Z106" s="60">
        <v>-13053001</v>
      </c>
      <c r="AA106" s="61">
        <f t="shared" si="33"/>
        <v>545161624</v>
      </c>
      <c r="AB106" s="62">
        <f t="shared" si="26"/>
        <v>-2.3383480860968128E-2</v>
      </c>
      <c r="AC106" s="63">
        <f t="shared" si="27"/>
        <v>2.1489612649482726E-2</v>
      </c>
      <c r="AD106" s="58">
        <v>18003007</v>
      </c>
      <c r="AE106" s="63">
        <f t="shared" si="28"/>
        <v>1.0220065711445102E-4</v>
      </c>
      <c r="AF106" s="58">
        <v>85619</v>
      </c>
      <c r="AG106" s="58">
        <v>837753909</v>
      </c>
      <c r="AH106" s="60">
        <v>-13223297</v>
      </c>
      <c r="AI106" s="61">
        <v>824530612</v>
      </c>
      <c r="AJ106" s="62">
        <f t="shared" si="29"/>
        <v>-1.5784225961755553E-2</v>
      </c>
      <c r="AK106" s="58">
        <v>0</v>
      </c>
      <c r="AL106" s="58">
        <v>0</v>
      </c>
      <c r="AM106" s="25">
        <v>0</v>
      </c>
      <c r="AN106" s="64"/>
    </row>
    <row r="107" spans="1:40" x14ac:dyDescent="0.2">
      <c r="A107" s="55" t="s">
        <v>219</v>
      </c>
      <c r="B107" s="56" t="s">
        <v>218</v>
      </c>
      <c r="C107" s="24">
        <v>3</v>
      </c>
      <c r="D107" s="24"/>
      <c r="E107" s="57">
        <f t="shared" si="17"/>
        <v>2.4892893085746971E-2</v>
      </c>
      <c r="F107" s="58">
        <v>10996940</v>
      </c>
      <c r="G107" s="59">
        <f t="shared" si="18"/>
        <v>8.3976022958503049E-3</v>
      </c>
      <c r="H107" s="58">
        <v>3709811</v>
      </c>
      <c r="I107" s="59">
        <f t="shared" si="19"/>
        <v>6.1591967803464615E-4</v>
      </c>
      <c r="J107" s="58">
        <v>272095</v>
      </c>
      <c r="K107" s="60">
        <v>1252</v>
      </c>
      <c r="L107" s="61">
        <f t="shared" si="30"/>
        <v>273347</v>
      </c>
      <c r="M107" s="62">
        <f t="shared" si="20"/>
        <v>4.6013340928719752E-3</v>
      </c>
      <c r="N107" s="63">
        <f t="shared" si="21"/>
        <v>0.24437635193854354</v>
      </c>
      <c r="O107" s="58">
        <v>107958206</v>
      </c>
      <c r="P107" s="60">
        <v>-1027810</v>
      </c>
      <c r="Q107" s="61">
        <f t="shared" si="31"/>
        <v>106930396</v>
      </c>
      <c r="R107" s="62">
        <f t="shared" si="22"/>
        <v>-9.5204434945871559E-3</v>
      </c>
      <c r="S107" s="63">
        <f t="shared" si="23"/>
        <v>4.0405299708423562E-2</v>
      </c>
      <c r="T107" s="58">
        <v>17849860</v>
      </c>
      <c r="U107" s="60">
        <v>0</v>
      </c>
      <c r="V107" s="61">
        <f t="shared" si="32"/>
        <v>17849860</v>
      </c>
      <c r="W107" s="62">
        <f t="shared" si="24"/>
        <v>0</v>
      </c>
      <c r="X107" s="63">
        <f t="shared" si="25"/>
        <v>0.65649704228849115</v>
      </c>
      <c r="Y107" s="58">
        <v>290020873</v>
      </c>
      <c r="Z107" s="60">
        <v>-1405946</v>
      </c>
      <c r="AA107" s="61">
        <f t="shared" si="33"/>
        <v>288614927</v>
      </c>
      <c r="AB107" s="62">
        <f t="shared" si="26"/>
        <v>-4.8477407348539361E-3</v>
      </c>
      <c r="AC107" s="63">
        <f t="shared" si="27"/>
        <v>2.481489100490978E-2</v>
      </c>
      <c r="AD107" s="58">
        <v>10962481</v>
      </c>
      <c r="AE107" s="63">
        <f t="shared" si="28"/>
        <v>0</v>
      </c>
      <c r="AF107" s="58">
        <v>0</v>
      </c>
      <c r="AG107" s="58">
        <v>441770266</v>
      </c>
      <c r="AH107" s="60">
        <v>-2432504</v>
      </c>
      <c r="AI107" s="61">
        <v>439337762</v>
      </c>
      <c r="AJ107" s="62">
        <f t="shared" si="29"/>
        <v>-5.5062646520442826E-3</v>
      </c>
      <c r="AK107" s="58">
        <v>0</v>
      </c>
      <c r="AL107" s="58">
        <v>40465</v>
      </c>
      <c r="AM107" s="25">
        <v>0</v>
      </c>
      <c r="AN107" s="64"/>
    </row>
    <row r="108" spans="1:40" x14ac:dyDescent="0.2">
      <c r="A108" s="55" t="s">
        <v>221</v>
      </c>
      <c r="B108" s="56" t="s">
        <v>220</v>
      </c>
      <c r="C108" s="24">
        <v>3</v>
      </c>
      <c r="D108" s="24"/>
      <c r="E108" s="57">
        <f t="shared" si="17"/>
        <v>2.5404719973290364E-2</v>
      </c>
      <c r="F108" s="58">
        <v>13569178</v>
      </c>
      <c r="G108" s="59">
        <f t="shared" si="18"/>
        <v>2.2775022392752742E-2</v>
      </c>
      <c r="H108" s="58">
        <v>12164603</v>
      </c>
      <c r="I108" s="59">
        <f t="shared" si="19"/>
        <v>3.4214461024292776E-3</v>
      </c>
      <c r="J108" s="58">
        <v>1827464</v>
      </c>
      <c r="K108" s="60">
        <v>8415</v>
      </c>
      <c r="L108" s="61">
        <f t="shared" si="30"/>
        <v>1835879</v>
      </c>
      <c r="M108" s="62">
        <f t="shared" si="20"/>
        <v>4.6047418717961065E-3</v>
      </c>
      <c r="N108" s="63">
        <f t="shared" si="21"/>
        <v>0.54268961924392345</v>
      </c>
      <c r="O108" s="58">
        <v>289861571</v>
      </c>
      <c r="P108" s="60">
        <v>5115664</v>
      </c>
      <c r="Q108" s="61">
        <f t="shared" si="31"/>
        <v>294977235</v>
      </c>
      <c r="R108" s="62">
        <f t="shared" si="22"/>
        <v>1.7648645118258879E-2</v>
      </c>
      <c r="S108" s="63">
        <f t="shared" si="23"/>
        <v>2.7153928732612815E-2</v>
      </c>
      <c r="T108" s="58">
        <v>14503466</v>
      </c>
      <c r="U108" s="60">
        <v>0</v>
      </c>
      <c r="V108" s="61">
        <f t="shared" si="32"/>
        <v>14503466</v>
      </c>
      <c r="W108" s="62">
        <f t="shared" si="24"/>
        <v>0</v>
      </c>
      <c r="X108" s="63">
        <f t="shared" si="25"/>
        <v>0.37122752182409346</v>
      </c>
      <c r="Y108" s="58">
        <v>198280175</v>
      </c>
      <c r="Z108" s="60">
        <v>5111837</v>
      </c>
      <c r="AA108" s="61">
        <f t="shared" si="33"/>
        <v>203392012</v>
      </c>
      <c r="AB108" s="62">
        <f t="shared" si="26"/>
        <v>2.5780877992466974E-2</v>
      </c>
      <c r="AC108" s="63">
        <f t="shared" si="27"/>
        <v>7.3118689038236297E-3</v>
      </c>
      <c r="AD108" s="58">
        <v>3905418</v>
      </c>
      <c r="AE108" s="63">
        <f t="shared" si="28"/>
        <v>1.5872827074238079E-5</v>
      </c>
      <c r="AF108" s="58">
        <v>8478</v>
      </c>
      <c r="AG108" s="58">
        <v>534120353</v>
      </c>
      <c r="AH108" s="60">
        <v>10235916</v>
      </c>
      <c r="AI108" s="61">
        <v>544356269</v>
      </c>
      <c r="AJ108" s="62">
        <f t="shared" si="29"/>
        <v>1.9164062823121813E-2</v>
      </c>
      <c r="AK108" s="58">
        <v>19780</v>
      </c>
      <c r="AL108" s="58">
        <v>0</v>
      </c>
      <c r="AM108" s="25">
        <v>0</v>
      </c>
      <c r="AN108" s="64"/>
    </row>
    <row r="109" spans="1:40" x14ac:dyDescent="0.2">
      <c r="A109" s="55" t="s">
        <v>223</v>
      </c>
      <c r="B109" s="56" t="s">
        <v>222</v>
      </c>
      <c r="C109" s="24">
        <v>3</v>
      </c>
      <c r="D109" s="24"/>
      <c r="E109" s="57">
        <f t="shared" si="17"/>
        <v>2.1979140987241373E-2</v>
      </c>
      <c r="F109" s="58">
        <v>13881437</v>
      </c>
      <c r="G109" s="59">
        <f t="shared" si="18"/>
        <v>3.988258355986328E-2</v>
      </c>
      <c r="H109" s="58">
        <v>25188772</v>
      </c>
      <c r="I109" s="59">
        <f t="shared" si="19"/>
        <v>0.19738503893231055</v>
      </c>
      <c r="J109" s="58">
        <v>124663106</v>
      </c>
      <c r="K109" s="60">
        <v>574004</v>
      </c>
      <c r="L109" s="61">
        <f t="shared" si="30"/>
        <v>125237110</v>
      </c>
      <c r="M109" s="62">
        <f t="shared" si="20"/>
        <v>4.604441670176259E-3</v>
      </c>
      <c r="N109" s="63">
        <f t="shared" si="21"/>
        <v>5.1213371018971325E-2</v>
      </c>
      <c r="O109" s="58">
        <v>32344994</v>
      </c>
      <c r="P109" s="60">
        <v>180253</v>
      </c>
      <c r="Q109" s="61">
        <f t="shared" si="31"/>
        <v>32525247</v>
      </c>
      <c r="R109" s="62">
        <f t="shared" si="22"/>
        <v>5.5728252724362845E-3</v>
      </c>
      <c r="S109" s="63">
        <f t="shared" si="23"/>
        <v>4.8713195374255466E-3</v>
      </c>
      <c r="T109" s="58">
        <v>3076595</v>
      </c>
      <c r="U109" s="60">
        <v>0</v>
      </c>
      <c r="V109" s="61">
        <f t="shared" si="32"/>
        <v>3076595</v>
      </c>
      <c r="W109" s="62">
        <f t="shared" si="24"/>
        <v>0</v>
      </c>
      <c r="X109" s="63">
        <f t="shared" si="25"/>
        <v>0.67501336309811621</v>
      </c>
      <c r="Y109" s="58">
        <v>426320368</v>
      </c>
      <c r="Z109" s="60">
        <v>9329613</v>
      </c>
      <c r="AA109" s="61">
        <f t="shared" si="33"/>
        <v>435649981</v>
      </c>
      <c r="AB109" s="62">
        <f t="shared" si="26"/>
        <v>2.1884042378195735E-2</v>
      </c>
      <c r="AC109" s="63">
        <f t="shared" si="27"/>
        <v>9.645041524219012E-3</v>
      </c>
      <c r="AD109" s="58">
        <v>6091550</v>
      </c>
      <c r="AE109" s="63">
        <f t="shared" si="28"/>
        <v>1.0141341852668496E-5</v>
      </c>
      <c r="AF109" s="58">
        <v>6405</v>
      </c>
      <c r="AG109" s="58">
        <v>631573227</v>
      </c>
      <c r="AH109" s="60">
        <v>10083870</v>
      </c>
      <c r="AI109" s="61">
        <v>641657097</v>
      </c>
      <c r="AJ109" s="62">
        <f t="shared" si="29"/>
        <v>1.5966272110518074E-2</v>
      </c>
      <c r="AK109" s="58">
        <v>0</v>
      </c>
      <c r="AL109" s="58">
        <v>0</v>
      </c>
      <c r="AM109" s="25">
        <v>0</v>
      </c>
      <c r="AN109" s="64"/>
    </row>
    <row r="110" spans="1:40" x14ac:dyDescent="0.2">
      <c r="A110" s="55" t="s">
        <v>225</v>
      </c>
      <c r="B110" s="56" t="s">
        <v>224</v>
      </c>
      <c r="C110" s="24">
        <v>3</v>
      </c>
      <c r="D110" s="24"/>
      <c r="E110" s="57">
        <f t="shared" si="17"/>
        <v>3.2797440894279918E-2</v>
      </c>
      <c r="F110" s="58">
        <v>27285267</v>
      </c>
      <c r="G110" s="59">
        <f t="shared" si="18"/>
        <v>5.9002866223071947E-3</v>
      </c>
      <c r="H110" s="58">
        <v>4908642</v>
      </c>
      <c r="I110" s="59">
        <f t="shared" si="19"/>
        <v>1.0898198683245819E-2</v>
      </c>
      <c r="J110" s="58">
        <v>9066569</v>
      </c>
      <c r="K110" s="60">
        <v>41746</v>
      </c>
      <c r="L110" s="61">
        <f t="shared" si="30"/>
        <v>9108315</v>
      </c>
      <c r="M110" s="62">
        <f t="shared" si="20"/>
        <v>4.6043878340307123E-3</v>
      </c>
      <c r="N110" s="63">
        <f t="shared" si="21"/>
        <v>7.7609811287583499E-2</v>
      </c>
      <c r="O110" s="58">
        <v>64566148</v>
      </c>
      <c r="P110" s="60">
        <v>2298463</v>
      </c>
      <c r="Q110" s="61">
        <f t="shared" si="31"/>
        <v>66864611</v>
      </c>
      <c r="R110" s="62">
        <f t="shared" si="22"/>
        <v>3.559857713673735E-2</v>
      </c>
      <c r="S110" s="63">
        <f t="shared" si="23"/>
        <v>1.3718740181185667E-2</v>
      </c>
      <c r="T110" s="58">
        <v>11413070</v>
      </c>
      <c r="U110" s="60">
        <v>0</v>
      </c>
      <c r="V110" s="61">
        <f t="shared" si="32"/>
        <v>11413070</v>
      </c>
      <c r="W110" s="62">
        <f t="shared" si="24"/>
        <v>0</v>
      </c>
      <c r="X110" s="63">
        <f t="shared" si="25"/>
        <v>0.81534408298756778</v>
      </c>
      <c r="Y110" s="58">
        <v>678311490</v>
      </c>
      <c r="Z110" s="60">
        <v>-6298108</v>
      </c>
      <c r="AA110" s="61">
        <f t="shared" si="33"/>
        <v>672013382</v>
      </c>
      <c r="AB110" s="62">
        <f t="shared" si="26"/>
        <v>-9.2849790882946707E-3</v>
      </c>
      <c r="AC110" s="63">
        <f t="shared" si="27"/>
        <v>4.3731439343830177E-2</v>
      </c>
      <c r="AD110" s="58">
        <v>36381619</v>
      </c>
      <c r="AE110" s="63">
        <f t="shared" si="28"/>
        <v>0</v>
      </c>
      <c r="AF110" s="58">
        <v>0</v>
      </c>
      <c r="AG110" s="58">
        <v>831932805</v>
      </c>
      <c r="AH110" s="60">
        <v>-3957899</v>
      </c>
      <c r="AI110" s="61">
        <v>827974906</v>
      </c>
      <c r="AJ110" s="62">
        <f t="shared" si="29"/>
        <v>-4.7574743731857048E-3</v>
      </c>
      <c r="AK110" s="58">
        <v>0</v>
      </c>
      <c r="AL110" s="58">
        <v>136200</v>
      </c>
      <c r="AM110" s="25">
        <v>0</v>
      </c>
      <c r="AN110" s="64"/>
    </row>
    <row r="111" spans="1:40" x14ac:dyDescent="0.2">
      <c r="A111" s="55" t="s">
        <v>227</v>
      </c>
      <c r="B111" s="56" t="s">
        <v>226</v>
      </c>
      <c r="C111" s="24">
        <v>3</v>
      </c>
      <c r="D111" s="24"/>
      <c r="E111" s="57">
        <f t="shared" si="17"/>
        <v>3.8140672469750468E-2</v>
      </c>
      <c r="F111" s="58">
        <v>142940921</v>
      </c>
      <c r="G111" s="59">
        <f t="shared" si="18"/>
        <v>9.0107310462682333E-3</v>
      </c>
      <c r="H111" s="58">
        <v>33769782</v>
      </c>
      <c r="I111" s="59">
        <f t="shared" si="19"/>
        <v>1.5475077899686952E-2</v>
      </c>
      <c r="J111" s="58">
        <v>57996405</v>
      </c>
      <c r="K111" s="60">
        <v>267041</v>
      </c>
      <c r="L111" s="61">
        <f t="shared" si="30"/>
        <v>58263446</v>
      </c>
      <c r="M111" s="62">
        <f t="shared" si="20"/>
        <v>4.6044405683421238E-3</v>
      </c>
      <c r="N111" s="63">
        <f t="shared" si="21"/>
        <v>0.60829736076588137</v>
      </c>
      <c r="O111" s="58">
        <v>2279733926</v>
      </c>
      <c r="P111" s="60">
        <v>73428754</v>
      </c>
      <c r="Q111" s="61">
        <f t="shared" si="31"/>
        <v>2353162680</v>
      </c>
      <c r="R111" s="62">
        <f t="shared" si="22"/>
        <v>3.2209352662851062E-2</v>
      </c>
      <c r="S111" s="63">
        <f t="shared" si="23"/>
        <v>0.32568200778425566</v>
      </c>
      <c r="T111" s="58">
        <v>1220568048</v>
      </c>
      <c r="U111" s="60">
        <v>-36258933</v>
      </c>
      <c r="V111" s="61">
        <f t="shared" si="32"/>
        <v>1184309115</v>
      </c>
      <c r="W111" s="62">
        <f t="shared" si="24"/>
        <v>-2.9706605100316374E-2</v>
      </c>
      <c r="X111" s="63">
        <f t="shared" si="25"/>
        <v>3.23376839243431E-3</v>
      </c>
      <c r="Y111" s="58">
        <v>12119289</v>
      </c>
      <c r="Z111" s="60">
        <v>0</v>
      </c>
      <c r="AA111" s="61">
        <f t="shared" si="33"/>
        <v>12119289</v>
      </c>
      <c r="AB111" s="62">
        <f t="shared" si="26"/>
        <v>0</v>
      </c>
      <c r="AC111" s="63">
        <f t="shared" si="27"/>
        <v>1.6038164172298502E-4</v>
      </c>
      <c r="AD111" s="58">
        <v>601067</v>
      </c>
      <c r="AE111" s="63">
        <f t="shared" si="28"/>
        <v>0</v>
      </c>
      <c r="AF111" s="58">
        <v>0</v>
      </c>
      <c r="AG111" s="58">
        <v>3747729438</v>
      </c>
      <c r="AH111" s="60">
        <v>37436862</v>
      </c>
      <c r="AI111" s="61">
        <v>3785166300</v>
      </c>
      <c r="AJ111" s="62">
        <f t="shared" si="29"/>
        <v>9.9892114997443427E-3</v>
      </c>
      <c r="AK111" s="58">
        <v>3334514</v>
      </c>
      <c r="AL111" s="58">
        <v>24023232</v>
      </c>
      <c r="AM111" s="25">
        <v>0</v>
      </c>
      <c r="AN111" s="64"/>
    </row>
    <row r="112" spans="1:40" x14ac:dyDescent="0.2">
      <c r="A112" s="55" t="s">
        <v>229</v>
      </c>
      <c r="B112" s="56" t="s">
        <v>228</v>
      </c>
      <c r="C112" s="24">
        <v>3</v>
      </c>
      <c r="D112" s="24"/>
      <c r="E112" s="57">
        <f t="shared" si="17"/>
        <v>4.1936849761785543E-2</v>
      </c>
      <c r="F112" s="58">
        <v>41802534</v>
      </c>
      <c r="G112" s="59">
        <f t="shared" si="18"/>
        <v>1.498445937633512E-2</v>
      </c>
      <c r="H112" s="58">
        <v>14936467</v>
      </c>
      <c r="I112" s="59">
        <f t="shared" si="19"/>
        <v>7.3570970841119646E-2</v>
      </c>
      <c r="J112" s="58">
        <v>73335337</v>
      </c>
      <c r="K112" s="60">
        <v>337668</v>
      </c>
      <c r="L112" s="61">
        <f t="shared" si="30"/>
        <v>73673005</v>
      </c>
      <c r="M112" s="62">
        <f t="shared" si="20"/>
        <v>4.604437830564548E-3</v>
      </c>
      <c r="N112" s="63">
        <f t="shared" si="21"/>
        <v>0.30325652603414743</v>
      </c>
      <c r="O112" s="58">
        <v>302285253</v>
      </c>
      <c r="P112" s="60">
        <v>8993054</v>
      </c>
      <c r="Q112" s="61">
        <f t="shared" si="31"/>
        <v>311278307</v>
      </c>
      <c r="R112" s="62">
        <f t="shared" si="22"/>
        <v>2.9750224037558327E-2</v>
      </c>
      <c r="S112" s="63">
        <f t="shared" si="23"/>
        <v>6.0195211826389677E-2</v>
      </c>
      <c r="T112" s="58">
        <v>60002418</v>
      </c>
      <c r="U112" s="60">
        <v>-1391376</v>
      </c>
      <c r="V112" s="61">
        <f t="shared" si="32"/>
        <v>58611042</v>
      </c>
      <c r="W112" s="62">
        <f t="shared" si="24"/>
        <v>-2.3188665496780479E-2</v>
      </c>
      <c r="X112" s="63">
        <f t="shared" si="25"/>
        <v>0.46326075116644339</v>
      </c>
      <c r="Y112" s="58">
        <v>461777015</v>
      </c>
      <c r="Z112" s="60">
        <v>-199198</v>
      </c>
      <c r="AA112" s="61">
        <f t="shared" si="33"/>
        <v>461577817</v>
      </c>
      <c r="AB112" s="62">
        <f t="shared" si="26"/>
        <v>-4.3137270485409497E-4</v>
      </c>
      <c r="AC112" s="63">
        <f t="shared" si="27"/>
        <v>4.2795230993779187E-2</v>
      </c>
      <c r="AD112" s="58">
        <v>42658166</v>
      </c>
      <c r="AE112" s="63">
        <f t="shared" si="28"/>
        <v>0</v>
      </c>
      <c r="AF112" s="58">
        <v>0</v>
      </c>
      <c r="AG112" s="58">
        <v>996797190</v>
      </c>
      <c r="AH112" s="60">
        <v>7740148</v>
      </c>
      <c r="AI112" s="61">
        <v>1004537338</v>
      </c>
      <c r="AJ112" s="62">
        <f t="shared" si="29"/>
        <v>7.7650178769063348E-3</v>
      </c>
      <c r="AK112" s="58">
        <v>0</v>
      </c>
      <c r="AL112" s="58">
        <v>266720</v>
      </c>
      <c r="AM112" s="25">
        <v>0</v>
      </c>
      <c r="AN112" s="64"/>
    </row>
    <row r="113" spans="1:40" x14ac:dyDescent="0.2">
      <c r="A113" s="55" t="s">
        <v>231</v>
      </c>
      <c r="B113" s="56" t="s">
        <v>230</v>
      </c>
      <c r="C113" s="24">
        <v>3</v>
      </c>
      <c r="D113" s="24"/>
      <c r="E113" s="57">
        <f t="shared" si="17"/>
        <v>5.1454024344764558E-2</v>
      </c>
      <c r="F113" s="58">
        <v>40361671</v>
      </c>
      <c r="G113" s="59">
        <f t="shared" si="18"/>
        <v>1.1049861557626163E-2</v>
      </c>
      <c r="H113" s="58">
        <v>8667755</v>
      </c>
      <c r="I113" s="59">
        <f t="shared" si="19"/>
        <v>5.9528796134228991E-2</v>
      </c>
      <c r="J113" s="58">
        <v>46695700</v>
      </c>
      <c r="K113" s="60">
        <v>215008</v>
      </c>
      <c r="L113" s="61">
        <f t="shared" si="30"/>
        <v>46910708</v>
      </c>
      <c r="M113" s="62">
        <f t="shared" si="20"/>
        <v>4.6044496602470888E-3</v>
      </c>
      <c r="N113" s="63">
        <f t="shared" si="21"/>
        <v>0.20217695692119411</v>
      </c>
      <c r="O113" s="58">
        <v>158592062</v>
      </c>
      <c r="P113" s="60">
        <v>5115872</v>
      </c>
      <c r="Q113" s="61">
        <f t="shared" si="31"/>
        <v>163707934</v>
      </c>
      <c r="R113" s="62">
        <f t="shared" si="22"/>
        <v>3.225805841404597E-2</v>
      </c>
      <c r="S113" s="63">
        <f t="shared" si="23"/>
        <v>8.0116905689462101E-2</v>
      </c>
      <c r="T113" s="58">
        <v>62845467</v>
      </c>
      <c r="U113" s="60">
        <v>-1904408</v>
      </c>
      <c r="V113" s="61">
        <f t="shared" si="32"/>
        <v>60941059</v>
      </c>
      <c r="W113" s="62">
        <f t="shared" si="24"/>
        <v>-3.0303028856480611E-2</v>
      </c>
      <c r="X113" s="63">
        <f t="shared" si="25"/>
        <v>0.56744340095643286</v>
      </c>
      <c r="Y113" s="58">
        <v>445115113</v>
      </c>
      <c r="Z113" s="60">
        <v>0</v>
      </c>
      <c r="AA113" s="61">
        <f t="shared" si="33"/>
        <v>445115113</v>
      </c>
      <c r="AB113" s="62">
        <f t="shared" si="26"/>
        <v>0</v>
      </c>
      <c r="AC113" s="63">
        <f t="shared" si="27"/>
        <v>2.823005439629122E-2</v>
      </c>
      <c r="AD113" s="58">
        <v>22144277</v>
      </c>
      <c r="AE113" s="63">
        <f t="shared" si="28"/>
        <v>0</v>
      </c>
      <c r="AF113" s="58">
        <v>0</v>
      </c>
      <c r="AG113" s="58">
        <v>784422045</v>
      </c>
      <c r="AH113" s="60">
        <v>3426472</v>
      </c>
      <c r="AI113" s="61">
        <v>787848517</v>
      </c>
      <c r="AJ113" s="62">
        <f t="shared" si="29"/>
        <v>4.3681485264733984E-3</v>
      </c>
      <c r="AK113" s="58">
        <v>0</v>
      </c>
      <c r="AL113" s="58">
        <v>0</v>
      </c>
      <c r="AM113" s="25">
        <v>0</v>
      </c>
      <c r="AN113" s="64"/>
    </row>
    <row r="114" spans="1:40" x14ac:dyDescent="0.2">
      <c r="A114" s="55" t="s">
        <v>233</v>
      </c>
      <c r="B114" s="56" t="s">
        <v>232</v>
      </c>
      <c r="C114" s="24">
        <v>3</v>
      </c>
      <c r="D114" s="24"/>
      <c r="E114" s="57">
        <f t="shared" si="17"/>
        <v>3.1038694435643353E-2</v>
      </c>
      <c r="F114" s="58">
        <v>21276305</v>
      </c>
      <c r="G114" s="59">
        <f t="shared" si="18"/>
        <v>1.2990961873571908E-2</v>
      </c>
      <c r="H114" s="58">
        <v>8905003</v>
      </c>
      <c r="I114" s="59">
        <f t="shared" si="19"/>
        <v>7.1885481545442588E-3</v>
      </c>
      <c r="J114" s="58">
        <v>4927583</v>
      </c>
      <c r="K114" s="60">
        <v>22689</v>
      </c>
      <c r="L114" s="61">
        <f t="shared" si="30"/>
        <v>4950272</v>
      </c>
      <c r="M114" s="62">
        <f t="shared" si="20"/>
        <v>4.6044886509268336E-3</v>
      </c>
      <c r="N114" s="63">
        <f t="shared" si="21"/>
        <v>0.27745890224889042</v>
      </c>
      <c r="O114" s="58">
        <v>190191641</v>
      </c>
      <c r="P114" s="60">
        <v>5598017</v>
      </c>
      <c r="Q114" s="61">
        <f t="shared" si="31"/>
        <v>195789658</v>
      </c>
      <c r="R114" s="62">
        <f t="shared" si="22"/>
        <v>2.943355959581841E-2</v>
      </c>
      <c r="S114" s="63">
        <f t="shared" si="23"/>
        <v>4.8708072837160721E-2</v>
      </c>
      <c r="T114" s="58">
        <v>33388254</v>
      </c>
      <c r="U114" s="60">
        <v>-576848</v>
      </c>
      <c r="V114" s="61">
        <f t="shared" si="32"/>
        <v>32811406</v>
      </c>
      <c r="W114" s="62">
        <f t="shared" si="24"/>
        <v>-1.7276974111913729E-2</v>
      </c>
      <c r="X114" s="63">
        <f t="shared" si="25"/>
        <v>0.60300090505469794</v>
      </c>
      <c r="Y114" s="58">
        <v>413343132</v>
      </c>
      <c r="Z114" s="60">
        <v>-3988875</v>
      </c>
      <c r="AA114" s="61">
        <f t="shared" si="33"/>
        <v>409354257</v>
      </c>
      <c r="AB114" s="62">
        <f t="shared" si="26"/>
        <v>-9.6502752584745975E-3</v>
      </c>
      <c r="AC114" s="63">
        <f t="shared" si="27"/>
        <v>1.9613915395491385E-2</v>
      </c>
      <c r="AD114" s="58">
        <v>13444884</v>
      </c>
      <c r="AE114" s="63">
        <f t="shared" si="28"/>
        <v>0</v>
      </c>
      <c r="AF114" s="58">
        <v>0</v>
      </c>
      <c r="AG114" s="58">
        <v>685476802</v>
      </c>
      <c r="AH114" s="60">
        <v>1054983</v>
      </c>
      <c r="AI114" s="61">
        <v>686531785</v>
      </c>
      <c r="AJ114" s="62">
        <f t="shared" si="29"/>
        <v>1.5390498947913339E-3</v>
      </c>
      <c r="AK114" s="58">
        <v>0</v>
      </c>
      <c r="AL114" s="58">
        <v>0</v>
      </c>
      <c r="AM114" s="25">
        <v>0</v>
      </c>
      <c r="AN114" s="64"/>
    </row>
    <row r="115" spans="1:40" x14ac:dyDescent="0.2">
      <c r="A115" s="55" t="s">
        <v>235</v>
      </c>
      <c r="B115" s="56" t="s">
        <v>234</v>
      </c>
      <c r="C115" s="24">
        <v>3</v>
      </c>
      <c r="D115" s="24"/>
      <c r="E115" s="57">
        <f t="shared" si="17"/>
        <v>3.3089602109283196E-2</v>
      </c>
      <c r="F115" s="58">
        <v>11406395</v>
      </c>
      <c r="G115" s="59">
        <f t="shared" si="18"/>
        <v>7.8473512257095854E-3</v>
      </c>
      <c r="H115" s="58">
        <v>2705079</v>
      </c>
      <c r="I115" s="59">
        <f t="shared" si="19"/>
        <v>1.2671056925967828E-2</v>
      </c>
      <c r="J115" s="58">
        <v>4367870</v>
      </c>
      <c r="K115" s="60">
        <v>20112</v>
      </c>
      <c r="L115" s="61">
        <f t="shared" si="30"/>
        <v>4387982</v>
      </c>
      <c r="M115" s="62">
        <f t="shared" si="20"/>
        <v>4.6045326440576299E-3</v>
      </c>
      <c r="N115" s="63">
        <f t="shared" si="21"/>
        <v>0.12970633066788886</v>
      </c>
      <c r="O115" s="58">
        <v>44711376</v>
      </c>
      <c r="P115" s="60">
        <v>470646</v>
      </c>
      <c r="Q115" s="61">
        <f t="shared" si="31"/>
        <v>45182022</v>
      </c>
      <c r="R115" s="62">
        <f t="shared" si="22"/>
        <v>1.0526314376904884E-2</v>
      </c>
      <c r="S115" s="63">
        <f t="shared" si="23"/>
        <v>1.9307604471919655E-2</v>
      </c>
      <c r="T115" s="58">
        <v>6655570</v>
      </c>
      <c r="U115" s="60">
        <v>141608</v>
      </c>
      <c r="V115" s="61">
        <f t="shared" si="32"/>
        <v>6797178</v>
      </c>
      <c r="W115" s="62">
        <f t="shared" si="24"/>
        <v>2.1276614925543568E-2</v>
      </c>
      <c r="X115" s="63">
        <f t="shared" si="25"/>
        <v>0.77440896267240078</v>
      </c>
      <c r="Y115" s="58">
        <v>266948345</v>
      </c>
      <c r="Z115" s="60">
        <v>-10677934</v>
      </c>
      <c r="AA115" s="61">
        <f t="shared" si="33"/>
        <v>256270411</v>
      </c>
      <c r="AB115" s="62">
        <f t="shared" si="26"/>
        <v>-4.0000000749208613E-2</v>
      </c>
      <c r="AC115" s="63">
        <f t="shared" si="27"/>
        <v>2.2969091926830068E-2</v>
      </c>
      <c r="AD115" s="58">
        <v>7917730</v>
      </c>
      <c r="AE115" s="63">
        <f t="shared" si="28"/>
        <v>0</v>
      </c>
      <c r="AF115" s="58">
        <v>0</v>
      </c>
      <c r="AG115" s="58">
        <v>344712365</v>
      </c>
      <c r="AH115" s="60">
        <v>-10045568</v>
      </c>
      <c r="AI115" s="61">
        <v>334666797</v>
      </c>
      <c r="AJ115" s="62">
        <f t="shared" si="29"/>
        <v>-2.9141884713070852E-2</v>
      </c>
      <c r="AK115" s="58">
        <v>0</v>
      </c>
      <c r="AL115" s="58">
        <v>0</v>
      </c>
      <c r="AM115" s="25">
        <v>0</v>
      </c>
      <c r="AN115" s="64"/>
    </row>
    <row r="116" spans="1:40" x14ac:dyDescent="0.2">
      <c r="A116" s="55" t="s">
        <v>237</v>
      </c>
      <c r="B116" s="56" t="s">
        <v>236</v>
      </c>
      <c r="C116" s="24">
        <v>3</v>
      </c>
      <c r="D116" s="24"/>
      <c r="E116" s="57">
        <f t="shared" si="17"/>
        <v>3.0110399240488278E-2</v>
      </c>
      <c r="F116" s="58">
        <v>10400348</v>
      </c>
      <c r="G116" s="59">
        <f t="shared" si="18"/>
        <v>1.2388795847169093E-2</v>
      </c>
      <c r="H116" s="58">
        <v>4279179</v>
      </c>
      <c r="I116" s="59">
        <f t="shared" si="19"/>
        <v>3.7105294427625633E-2</v>
      </c>
      <c r="J116" s="58">
        <v>12816435</v>
      </c>
      <c r="K116" s="60">
        <v>59012</v>
      </c>
      <c r="L116" s="61">
        <f t="shared" si="30"/>
        <v>12875447</v>
      </c>
      <c r="M116" s="62">
        <f t="shared" si="20"/>
        <v>4.6044005216739287E-3</v>
      </c>
      <c r="N116" s="63">
        <f t="shared" si="21"/>
        <v>0.14184433695192153</v>
      </c>
      <c r="O116" s="58">
        <v>48994052</v>
      </c>
      <c r="P116" s="60">
        <v>495678</v>
      </c>
      <c r="Q116" s="61">
        <f t="shared" si="31"/>
        <v>49489730</v>
      </c>
      <c r="R116" s="62">
        <f t="shared" si="22"/>
        <v>1.0117105643762635E-2</v>
      </c>
      <c r="S116" s="63">
        <f t="shared" si="23"/>
        <v>2.3900710667630394E-2</v>
      </c>
      <c r="T116" s="58">
        <v>8255477</v>
      </c>
      <c r="U116" s="60">
        <v>171322</v>
      </c>
      <c r="V116" s="61">
        <f t="shared" si="32"/>
        <v>8426799</v>
      </c>
      <c r="W116" s="62">
        <f t="shared" si="24"/>
        <v>2.0752525868583973E-2</v>
      </c>
      <c r="X116" s="63">
        <f t="shared" si="25"/>
        <v>0.73244874410933269</v>
      </c>
      <c r="Y116" s="58">
        <v>252993053</v>
      </c>
      <c r="Z116" s="60">
        <v>-9849963</v>
      </c>
      <c r="AA116" s="61">
        <f t="shared" si="33"/>
        <v>243143090</v>
      </c>
      <c r="AB116" s="62">
        <f t="shared" si="26"/>
        <v>-3.8933729140776051E-2</v>
      </c>
      <c r="AC116" s="63">
        <f t="shared" si="27"/>
        <v>2.2201718755832336E-2</v>
      </c>
      <c r="AD116" s="58">
        <v>7668633</v>
      </c>
      <c r="AE116" s="63">
        <f t="shared" si="28"/>
        <v>0</v>
      </c>
      <c r="AF116" s="58">
        <v>0</v>
      </c>
      <c r="AG116" s="58">
        <v>345407177</v>
      </c>
      <c r="AH116" s="60">
        <v>-9123951</v>
      </c>
      <c r="AI116" s="61">
        <v>336283226</v>
      </c>
      <c r="AJ116" s="62">
        <f t="shared" si="29"/>
        <v>-2.6415059117315329E-2</v>
      </c>
      <c r="AK116" s="58">
        <v>0</v>
      </c>
      <c r="AL116" s="58">
        <v>0</v>
      </c>
      <c r="AM116" s="25">
        <v>0</v>
      </c>
      <c r="AN116" s="64"/>
    </row>
    <row r="117" spans="1:40" x14ac:dyDescent="0.2">
      <c r="A117" s="55" t="s">
        <v>239</v>
      </c>
      <c r="B117" s="56" t="s">
        <v>238</v>
      </c>
      <c r="C117" s="24">
        <v>3</v>
      </c>
      <c r="D117" s="24"/>
      <c r="E117" s="57">
        <f t="shared" si="17"/>
        <v>6.3288166045524008E-2</v>
      </c>
      <c r="F117" s="58">
        <v>106473813</v>
      </c>
      <c r="G117" s="59">
        <f t="shared" si="18"/>
        <v>1.1893641811058371E-2</v>
      </c>
      <c r="H117" s="58">
        <v>20009450</v>
      </c>
      <c r="I117" s="59">
        <f t="shared" si="19"/>
        <v>2.9074314994911775E-2</v>
      </c>
      <c r="J117" s="58">
        <v>48913618</v>
      </c>
      <c r="K117" s="60">
        <v>225219</v>
      </c>
      <c r="L117" s="61">
        <f t="shared" si="30"/>
        <v>49138837</v>
      </c>
      <c r="M117" s="62">
        <f t="shared" si="20"/>
        <v>4.6044232508010343E-3</v>
      </c>
      <c r="N117" s="63">
        <f t="shared" si="21"/>
        <v>0.26013831775012319</v>
      </c>
      <c r="O117" s="58">
        <v>437647673</v>
      </c>
      <c r="P117" s="60">
        <v>4612343</v>
      </c>
      <c r="Q117" s="61">
        <f t="shared" si="31"/>
        <v>442260016</v>
      </c>
      <c r="R117" s="62">
        <f t="shared" si="22"/>
        <v>1.0538940989639398E-2</v>
      </c>
      <c r="S117" s="63">
        <f t="shared" si="23"/>
        <v>0.11872290918662369</v>
      </c>
      <c r="T117" s="58">
        <v>199735300</v>
      </c>
      <c r="U117" s="60">
        <v>4243599</v>
      </c>
      <c r="V117" s="61">
        <f t="shared" si="32"/>
        <v>203978899</v>
      </c>
      <c r="W117" s="62">
        <f t="shared" si="24"/>
        <v>2.1246114232186298E-2</v>
      </c>
      <c r="X117" s="63">
        <f t="shared" si="25"/>
        <v>0.49980694709737522</v>
      </c>
      <c r="Y117" s="58">
        <v>840857853</v>
      </c>
      <c r="Z117" s="60">
        <v>-33628813</v>
      </c>
      <c r="AA117" s="61">
        <f t="shared" si="33"/>
        <v>807229040</v>
      </c>
      <c r="AB117" s="62">
        <f t="shared" si="26"/>
        <v>-3.9993457728936734E-2</v>
      </c>
      <c r="AC117" s="63">
        <f t="shared" si="27"/>
        <v>1.7075489129938812E-2</v>
      </c>
      <c r="AD117" s="58">
        <v>28727210</v>
      </c>
      <c r="AE117" s="63">
        <f t="shared" si="28"/>
        <v>2.1398444494881239E-7</v>
      </c>
      <c r="AF117" s="58">
        <v>360</v>
      </c>
      <c r="AG117" s="58">
        <v>1682365277</v>
      </c>
      <c r="AH117" s="60">
        <v>-24547652</v>
      </c>
      <c r="AI117" s="61">
        <v>1657817625</v>
      </c>
      <c r="AJ117" s="62">
        <f t="shared" si="29"/>
        <v>-1.4591154688935012E-2</v>
      </c>
      <c r="AK117" s="58">
        <v>14555</v>
      </c>
      <c r="AL117" s="58">
        <v>286210</v>
      </c>
      <c r="AM117" s="25">
        <v>0</v>
      </c>
      <c r="AN117" s="64"/>
    </row>
    <row r="118" spans="1:40" x14ac:dyDescent="0.2">
      <c r="A118" s="55" t="s">
        <v>241</v>
      </c>
      <c r="B118" s="56" t="s">
        <v>240</v>
      </c>
      <c r="C118" s="24">
        <v>3</v>
      </c>
      <c r="D118" s="24"/>
      <c r="E118" s="57">
        <f t="shared" si="17"/>
        <v>3.2891162401816977E-2</v>
      </c>
      <c r="F118" s="58">
        <v>11636662</v>
      </c>
      <c r="G118" s="59">
        <f t="shared" si="18"/>
        <v>7.2069832456167328E-3</v>
      </c>
      <c r="H118" s="58">
        <v>2549780</v>
      </c>
      <c r="I118" s="59">
        <f t="shared" si="19"/>
        <v>2.856458687849164E-3</v>
      </c>
      <c r="J118" s="58">
        <v>1010595</v>
      </c>
      <c r="K118" s="60">
        <v>4653</v>
      </c>
      <c r="L118" s="61">
        <f t="shared" si="30"/>
        <v>1015248</v>
      </c>
      <c r="M118" s="62">
        <f t="shared" si="20"/>
        <v>4.6042183070369438E-3</v>
      </c>
      <c r="N118" s="63">
        <f t="shared" si="21"/>
        <v>0.36506999380194016</v>
      </c>
      <c r="O118" s="58">
        <v>129159197</v>
      </c>
      <c r="P118" s="60">
        <v>4118407</v>
      </c>
      <c r="Q118" s="61">
        <f t="shared" si="31"/>
        <v>133277604</v>
      </c>
      <c r="R118" s="62">
        <f t="shared" si="22"/>
        <v>3.1886285263913496E-2</v>
      </c>
      <c r="S118" s="63">
        <f t="shared" si="23"/>
        <v>6.9195467816094453E-2</v>
      </c>
      <c r="T118" s="58">
        <v>24480870</v>
      </c>
      <c r="U118" s="60">
        <v>0</v>
      </c>
      <c r="V118" s="61">
        <f t="shared" si="32"/>
        <v>24480870</v>
      </c>
      <c r="W118" s="62">
        <f t="shared" si="24"/>
        <v>0</v>
      </c>
      <c r="X118" s="63">
        <f t="shared" si="25"/>
        <v>0.50563913269853589</v>
      </c>
      <c r="Y118" s="58">
        <v>178891570</v>
      </c>
      <c r="Z118" s="60">
        <v>-109038</v>
      </c>
      <c r="AA118" s="61">
        <f t="shared" si="33"/>
        <v>178782532</v>
      </c>
      <c r="AB118" s="62">
        <f t="shared" si="26"/>
        <v>-6.0952005731740181E-4</v>
      </c>
      <c r="AC118" s="63">
        <f t="shared" si="27"/>
        <v>1.4277488369193679E-2</v>
      </c>
      <c r="AD118" s="58">
        <v>5051275</v>
      </c>
      <c r="AE118" s="63">
        <f t="shared" si="28"/>
        <v>2.8633129789529537E-3</v>
      </c>
      <c r="AF118" s="58">
        <v>1013020</v>
      </c>
      <c r="AG118" s="58">
        <v>353792969</v>
      </c>
      <c r="AH118" s="60">
        <v>4014022</v>
      </c>
      <c r="AI118" s="61">
        <v>357806991</v>
      </c>
      <c r="AJ118" s="62">
        <f t="shared" si="29"/>
        <v>1.1345680529903351E-2</v>
      </c>
      <c r="AK118" s="58">
        <v>26271</v>
      </c>
      <c r="AL118" s="58">
        <v>109715</v>
      </c>
      <c r="AM118" s="25">
        <v>0</v>
      </c>
      <c r="AN118" s="64"/>
    </row>
    <row r="119" spans="1:40" x14ac:dyDescent="0.2">
      <c r="A119" s="55" t="s">
        <v>243</v>
      </c>
      <c r="B119" s="56" t="s">
        <v>242</v>
      </c>
      <c r="C119" s="24">
        <v>3</v>
      </c>
      <c r="D119" s="24"/>
      <c r="E119" s="57">
        <f t="shared" si="17"/>
        <v>5.0006073243654352E-2</v>
      </c>
      <c r="F119" s="58">
        <v>18312456</v>
      </c>
      <c r="G119" s="59">
        <f t="shared" si="18"/>
        <v>4.8741900290345582E-3</v>
      </c>
      <c r="H119" s="58">
        <v>1784951</v>
      </c>
      <c r="I119" s="59">
        <f t="shared" si="19"/>
        <v>1.029812186513563E-3</v>
      </c>
      <c r="J119" s="58">
        <v>377122</v>
      </c>
      <c r="K119" s="60">
        <v>1737</v>
      </c>
      <c r="L119" s="61">
        <f t="shared" si="30"/>
        <v>378859</v>
      </c>
      <c r="M119" s="62">
        <f t="shared" si="20"/>
        <v>4.6059365404298872E-3</v>
      </c>
      <c r="N119" s="63">
        <f t="shared" si="21"/>
        <v>5.7212098834171242E-2</v>
      </c>
      <c r="O119" s="58">
        <v>20951336</v>
      </c>
      <c r="P119" s="60">
        <v>-14332</v>
      </c>
      <c r="Q119" s="61">
        <f t="shared" si="31"/>
        <v>20937004</v>
      </c>
      <c r="R119" s="62">
        <f t="shared" si="22"/>
        <v>-6.8406138873435083E-4</v>
      </c>
      <c r="S119" s="63">
        <f t="shared" si="23"/>
        <v>2.543699344016229E-2</v>
      </c>
      <c r="T119" s="58">
        <v>9315145</v>
      </c>
      <c r="U119" s="60">
        <v>0</v>
      </c>
      <c r="V119" s="61">
        <f t="shared" si="32"/>
        <v>9315145</v>
      </c>
      <c r="W119" s="62">
        <f t="shared" si="24"/>
        <v>0</v>
      </c>
      <c r="X119" s="63">
        <f t="shared" si="25"/>
        <v>0.83504550033840508</v>
      </c>
      <c r="Y119" s="58">
        <v>305797536</v>
      </c>
      <c r="Z119" s="60">
        <v>-4016891</v>
      </c>
      <c r="AA119" s="61">
        <f t="shared" si="33"/>
        <v>301780645</v>
      </c>
      <c r="AB119" s="62">
        <f t="shared" si="26"/>
        <v>-1.3135786025430892E-2</v>
      </c>
      <c r="AC119" s="63">
        <f t="shared" si="27"/>
        <v>2.585475985737035E-2</v>
      </c>
      <c r="AD119" s="58">
        <v>9468133</v>
      </c>
      <c r="AE119" s="63">
        <f t="shared" si="28"/>
        <v>5.4057207068859659E-4</v>
      </c>
      <c r="AF119" s="58">
        <v>197960</v>
      </c>
      <c r="AG119" s="58">
        <v>366204639</v>
      </c>
      <c r="AH119" s="60">
        <v>-4029486</v>
      </c>
      <c r="AI119" s="61">
        <v>362175153</v>
      </c>
      <c r="AJ119" s="62">
        <f t="shared" si="29"/>
        <v>-1.1003372352145435E-2</v>
      </c>
      <c r="AK119" s="58">
        <v>0</v>
      </c>
      <c r="AL119" s="58">
        <v>0</v>
      </c>
      <c r="AM119" s="25">
        <v>0</v>
      </c>
      <c r="AN119" s="64"/>
    </row>
    <row r="120" spans="1:40" x14ac:dyDescent="0.2">
      <c r="A120" s="55" t="s">
        <v>245</v>
      </c>
      <c r="B120" s="56" t="s">
        <v>244</v>
      </c>
      <c r="C120" s="24">
        <v>3</v>
      </c>
      <c r="D120" s="24"/>
      <c r="E120" s="57">
        <f t="shared" si="17"/>
        <v>4.1763861638710625E-2</v>
      </c>
      <c r="F120" s="58">
        <v>17288444</v>
      </c>
      <c r="G120" s="59">
        <f t="shared" si="18"/>
        <v>1.6875522202453155E-2</v>
      </c>
      <c r="H120" s="58">
        <v>6985741</v>
      </c>
      <c r="I120" s="59">
        <f t="shared" si="19"/>
        <v>4.2828870736865157E-2</v>
      </c>
      <c r="J120" s="58">
        <v>17729312</v>
      </c>
      <c r="K120" s="60">
        <v>81634</v>
      </c>
      <c r="L120" s="61">
        <f t="shared" si="30"/>
        <v>17810946</v>
      </c>
      <c r="M120" s="62">
        <f t="shared" si="20"/>
        <v>4.6044651930091818E-3</v>
      </c>
      <c r="N120" s="63">
        <f t="shared" si="21"/>
        <v>0.18523273189900458</v>
      </c>
      <c r="O120" s="58">
        <v>76678391</v>
      </c>
      <c r="P120" s="60">
        <v>3303308</v>
      </c>
      <c r="Q120" s="61">
        <f t="shared" si="31"/>
        <v>79981699</v>
      </c>
      <c r="R120" s="62">
        <f t="shared" si="22"/>
        <v>4.3080038025315369E-2</v>
      </c>
      <c r="S120" s="63">
        <f t="shared" si="23"/>
        <v>0.11101984264661366</v>
      </c>
      <c r="T120" s="58">
        <v>45957444</v>
      </c>
      <c r="U120" s="60">
        <v>2957</v>
      </c>
      <c r="V120" s="61">
        <f t="shared" si="32"/>
        <v>45960401</v>
      </c>
      <c r="W120" s="62">
        <f t="shared" si="24"/>
        <v>6.4342133561648898E-5</v>
      </c>
      <c r="X120" s="63">
        <f t="shared" si="25"/>
        <v>0.556348731821383</v>
      </c>
      <c r="Y120" s="58">
        <v>230304467</v>
      </c>
      <c r="Z120" s="60">
        <v>-2682514</v>
      </c>
      <c r="AA120" s="61">
        <f t="shared" si="33"/>
        <v>227621953</v>
      </c>
      <c r="AB120" s="62">
        <f t="shared" si="26"/>
        <v>-1.1647685496260912E-2</v>
      </c>
      <c r="AC120" s="63">
        <f t="shared" si="27"/>
        <v>2.6318753613041094E-2</v>
      </c>
      <c r="AD120" s="58">
        <v>10894833</v>
      </c>
      <c r="AE120" s="63">
        <f t="shared" si="28"/>
        <v>1.9611685441928733E-2</v>
      </c>
      <c r="AF120" s="58">
        <v>8118395</v>
      </c>
      <c r="AG120" s="58">
        <v>413957027</v>
      </c>
      <c r="AH120" s="60">
        <v>705385</v>
      </c>
      <c r="AI120" s="61">
        <v>414662412</v>
      </c>
      <c r="AJ120" s="62">
        <f t="shared" si="29"/>
        <v>1.7040053773504369E-3</v>
      </c>
      <c r="AK120" s="58">
        <v>0</v>
      </c>
      <c r="AL120" s="58">
        <v>0</v>
      </c>
      <c r="AM120" s="25">
        <v>0</v>
      </c>
      <c r="AN120" s="64"/>
    </row>
    <row r="121" spans="1:40" x14ac:dyDescent="0.2">
      <c r="A121" s="55" t="s">
        <v>247</v>
      </c>
      <c r="B121" s="56" t="s">
        <v>246</v>
      </c>
      <c r="C121" s="24">
        <v>3</v>
      </c>
      <c r="D121" s="24"/>
      <c r="E121" s="57">
        <f t="shared" si="17"/>
        <v>4.2646966924916332E-2</v>
      </c>
      <c r="F121" s="58">
        <v>46571693</v>
      </c>
      <c r="G121" s="59">
        <f t="shared" si="18"/>
        <v>4.8596984200018753E-3</v>
      </c>
      <c r="H121" s="58">
        <v>5306928</v>
      </c>
      <c r="I121" s="59">
        <f t="shared" si="19"/>
        <v>5.817590299023196E-3</v>
      </c>
      <c r="J121" s="58">
        <v>6352973</v>
      </c>
      <c r="K121" s="60">
        <v>29252</v>
      </c>
      <c r="L121" s="61">
        <f t="shared" si="30"/>
        <v>6382225</v>
      </c>
      <c r="M121" s="62">
        <f t="shared" si="20"/>
        <v>4.6044584165555241E-3</v>
      </c>
      <c r="N121" s="63">
        <f t="shared" si="21"/>
        <v>0.18727752739160344</v>
      </c>
      <c r="O121" s="58">
        <v>204512352</v>
      </c>
      <c r="P121" s="60">
        <v>6597172</v>
      </c>
      <c r="Q121" s="61">
        <f t="shared" si="31"/>
        <v>211109524</v>
      </c>
      <c r="R121" s="62">
        <f t="shared" si="22"/>
        <v>3.2258061361496643E-2</v>
      </c>
      <c r="S121" s="63">
        <f t="shared" si="23"/>
        <v>0.10374166068512121</v>
      </c>
      <c r="T121" s="58">
        <v>113288825</v>
      </c>
      <c r="U121" s="60">
        <v>0</v>
      </c>
      <c r="V121" s="61">
        <f t="shared" si="32"/>
        <v>113288825</v>
      </c>
      <c r="W121" s="62">
        <f t="shared" si="24"/>
        <v>0</v>
      </c>
      <c r="X121" s="63">
        <f t="shared" si="25"/>
        <v>0.63210104495299613</v>
      </c>
      <c r="Y121" s="58">
        <v>690272203</v>
      </c>
      <c r="Z121" s="60">
        <v>30011834</v>
      </c>
      <c r="AA121" s="61">
        <f t="shared" si="33"/>
        <v>720284037</v>
      </c>
      <c r="AB121" s="62">
        <f t="shared" si="26"/>
        <v>4.347825954683561E-2</v>
      </c>
      <c r="AC121" s="63">
        <f t="shared" si="27"/>
        <v>2.3555511326337857E-2</v>
      </c>
      <c r="AD121" s="58">
        <v>25723284</v>
      </c>
      <c r="AE121" s="63">
        <f t="shared" si="28"/>
        <v>0</v>
      </c>
      <c r="AF121" s="58">
        <v>0</v>
      </c>
      <c r="AG121" s="58">
        <v>1092028258</v>
      </c>
      <c r="AH121" s="60">
        <v>36638258</v>
      </c>
      <c r="AI121" s="61">
        <v>1128666516</v>
      </c>
      <c r="AJ121" s="62">
        <f t="shared" si="29"/>
        <v>3.3550650115136492E-2</v>
      </c>
      <c r="AK121" s="58">
        <v>0</v>
      </c>
      <c r="AL121" s="58">
        <v>215681</v>
      </c>
      <c r="AM121" s="25">
        <v>0</v>
      </c>
      <c r="AN121" s="64"/>
    </row>
    <row r="122" spans="1:40" x14ac:dyDescent="0.2">
      <c r="A122" s="55" t="s">
        <v>249</v>
      </c>
      <c r="B122" s="56" t="s">
        <v>248</v>
      </c>
      <c r="C122" s="24">
        <v>3</v>
      </c>
      <c r="D122" s="24"/>
      <c r="E122" s="57">
        <f t="shared" si="17"/>
        <v>8.1716540272356974E-2</v>
      </c>
      <c r="F122" s="58">
        <v>14374968</v>
      </c>
      <c r="G122" s="59">
        <f t="shared" si="18"/>
        <v>5.7337852691575729E-3</v>
      </c>
      <c r="H122" s="58">
        <v>1008645</v>
      </c>
      <c r="I122" s="59">
        <f t="shared" si="19"/>
        <v>6.1058905352804572E-3</v>
      </c>
      <c r="J122" s="58">
        <v>1074103</v>
      </c>
      <c r="K122" s="60">
        <v>4946</v>
      </c>
      <c r="L122" s="61">
        <f t="shared" si="30"/>
        <v>1079049</v>
      </c>
      <c r="M122" s="62">
        <f t="shared" si="20"/>
        <v>4.6047725404360666E-3</v>
      </c>
      <c r="N122" s="63">
        <f t="shared" si="21"/>
        <v>0.19655763461656101</v>
      </c>
      <c r="O122" s="58">
        <v>34576962</v>
      </c>
      <c r="P122" s="60">
        <v>1115386</v>
      </c>
      <c r="Q122" s="61">
        <f t="shared" si="31"/>
        <v>35692348</v>
      </c>
      <c r="R122" s="62">
        <f t="shared" si="22"/>
        <v>3.2258068247869781E-2</v>
      </c>
      <c r="S122" s="63">
        <f t="shared" si="23"/>
        <v>3.7606217456173277E-2</v>
      </c>
      <c r="T122" s="58">
        <v>6615407</v>
      </c>
      <c r="U122" s="60">
        <v>0</v>
      </c>
      <c r="V122" s="61">
        <f t="shared" si="32"/>
        <v>6615407</v>
      </c>
      <c r="W122" s="62">
        <f t="shared" si="24"/>
        <v>0</v>
      </c>
      <c r="X122" s="63">
        <f t="shared" si="25"/>
        <v>0.62425773432574216</v>
      </c>
      <c r="Y122" s="58">
        <v>109814793</v>
      </c>
      <c r="Z122" s="60">
        <v>4774556</v>
      </c>
      <c r="AA122" s="61">
        <f t="shared" si="33"/>
        <v>114589349</v>
      </c>
      <c r="AB122" s="62">
        <f t="shared" si="26"/>
        <v>4.3478258889947552E-2</v>
      </c>
      <c r="AC122" s="63">
        <f t="shared" si="27"/>
        <v>4.8022197524728576E-2</v>
      </c>
      <c r="AD122" s="58">
        <v>8447709</v>
      </c>
      <c r="AE122" s="63">
        <f t="shared" si="28"/>
        <v>0</v>
      </c>
      <c r="AF122" s="58">
        <v>0</v>
      </c>
      <c r="AG122" s="58">
        <v>175912587</v>
      </c>
      <c r="AH122" s="60">
        <v>5894888</v>
      </c>
      <c r="AI122" s="61">
        <v>181807475</v>
      </c>
      <c r="AJ122" s="62">
        <f t="shared" si="29"/>
        <v>3.351032521623936E-2</v>
      </c>
      <c r="AK122" s="58">
        <v>0</v>
      </c>
      <c r="AL122" s="58">
        <v>0</v>
      </c>
      <c r="AM122" s="25">
        <v>0</v>
      </c>
      <c r="AN122" s="64"/>
    </row>
    <row r="123" spans="1:40" x14ac:dyDescent="0.2">
      <c r="A123" s="55" t="s">
        <v>251</v>
      </c>
      <c r="B123" s="56" t="s">
        <v>250</v>
      </c>
      <c r="C123" s="24">
        <v>3</v>
      </c>
      <c r="D123" s="24"/>
      <c r="E123" s="57">
        <f t="shared" si="17"/>
        <v>3.4138094501499593E-2</v>
      </c>
      <c r="F123" s="58">
        <v>9532222</v>
      </c>
      <c r="G123" s="59">
        <f t="shared" si="18"/>
        <v>2.5986535721926238E-3</v>
      </c>
      <c r="H123" s="58">
        <v>725610</v>
      </c>
      <c r="I123" s="59">
        <f t="shared" si="19"/>
        <v>2.8102747455238382E-4</v>
      </c>
      <c r="J123" s="58">
        <v>78470</v>
      </c>
      <c r="K123" s="60">
        <v>361</v>
      </c>
      <c r="L123" s="61">
        <f t="shared" si="30"/>
        <v>78831</v>
      </c>
      <c r="M123" s="62">
        <f t="shared" si="20"/>
        <v>4.6004842615012106E-3</v>
      </c>
      <c r="N123" s="63">
        <f t="shared" si="21"/>
        <v>8.3191005052234368E-2</v>
      </c>
      <c r="O123" s="58">
        <v>23229039</v>
      </c>
      <c r="P123" s="60">
        <v>715516</v>
      </c>
      <c r="Q123" s="61">
        <f t="shared" si="31"/>
        <v>23944555</v>
      </c>
      <c r="R123" s="62">
        <f t="shared" si="22"/>
        <v>3.0802651801480035E-2</v>
      </c>
      <c r="S123" s="63">
        <f t="shared" si="23"/>
        <v>5.9829270240231184E-3</v>
      </c>
      <c r="T123" s="58">
        <v>1670585</v>
      </c>
      <c r="U123" s="60">
        <v>0</v>
      </c>
      <c r="V123" s="61">
        <f t="shared" si="32"/>
        <v>1670585</v>
      </c>
      <c r="W123" s="62">
        <f t="shared" si="24"/>
        <v>0</v>
      </c>
      <c r="X123" s="63">
        <f t="shared" si="25"/>
        <v>0.85054284179509076</v>
      </c>
      <c r="Y123" s="58">
        <v>237493138</v>
      </c>
      <c r="Z123" s="60">
        <v>9004861</v>
      </c>
      <c r="AA123" s="61">
        <f t="shared" si="33"/>
        <v>246497999</v>
      </c>
      <c r="AB123" s="62">
        <f t="shared" si="26"/>
        <v>3.791629971220474E-2</v>
      </c>
      <c r="AC123" s="63">
        <f t="shared" si="27"/>
        <v>2.3265450580407149E-2</v>
      </c>
      <c r="AD123" s="58">
        <v>6496304</v>
      </c>
      <c r="AE123" s="63">
        <f t="shared" si="28"/>
        <v>0</v>
      </c>
      <c r="AF123" s="58">
        <v>0</v>
      </c>
      <c r="AG123" s="58">
        <v>279225368</v>
      </c>
      <c r="AH123" s="60">
        <v>9720738</v>
      </c>
      <c r="AI123" s="61">
        <v>288946106</v>
      </c>
      <c r="AJ123" s="62">
        <f t="shared" si="29"/>
        <v>3.4813233731685871E-2</v>
      </c>
      <c r="AK123" s="58">
        <v>0</v>
      </c>
      <c r="AL123" s="58">
        <v>0</v>
      </c>
      <c r="AM123" s="25">
        <v>0</v>
      </c>
      <c r="AN123" s="64"/>
    </row>
    <row r="124" spans="1:40" x14ac:dyDescent="0.2">
      <c r="A124" s="55" t="s">
        <v>253</v>
      </c>
      <c r="B124" s="56" t="s">
        <v>252</v>
      </c>
      <c r="C124" s="24">
        <v>3</v>
      </c>
      <c r="D124" s="24"/>
      <c r="E124" s="57">
        <f t="shared" si="17"/>
        <v>5.8731976563427921E-2</v>
      </c>
      <c r="F124" s="58">
        <v>57870565</v>
      </c>
      <c r="G124" s="59">
        <f t="shared" si="18"/>
        <v>4.6736495960631287E-3</v>
      </c>
      <c r="H124" s="58">
        <v>4605102</v>
      </c>
      <c r="I124" s="59">
        <f t="shared" si="19"/>
        <v>1.7782117183071486E-3</v>
      </c>
      <c r="J124" s="58">
        <v>1752131</v>
      </c>
      <c r="K124" s="60">
        <v>8068</v>
      </c>
      <c r="L124" s="61">
        <f t="shared" si="30"/>
        <v>1760199</v>
      </c>
      <c r="M124" s="62">
        <f t="shared" si="20"/>
        <v>4.6046785314568378E-3</v>
      </c>
      <c r="N124" s="63">
        <f t="shared" si="21"/>
        <v>0.1064962680197018</v>
      </c>
      <c r="O124" s="58">
        <v>104934306</v>
      </c>
      <c r="P124" s="60">
        <v>3384977</v>
      </c>
      <c r="Q124" s="61">
        <f t="shared" si="31"/>
        <v>108319283</v>
      </c>
      <c r="R124" s="62">
        <f t="shared" si="22"/>
        <v>3.2258058675301099E-2</v>
      </c>
      <c r="S124" s="63">
        <f t="shared" si="23"/>
        <v>2.1614681732790859E-2</v>
      </c>
      <c r="T124" s="58">
        <v>21297663</v>
      </c>
      <c r="U124" s="60">
        <v>0</v>
      </c>
      <c r="V124" s="61">
        <f t="shared" si="32"/>
        <v>21297663</v>
      </c>
      <c r="W124" s="62">
        <f t="shared" si="24"/>
        <v>0</v>
      </c>
      <c r="X124" s="63">
        <f t="shared" si="25"/>
        <v>0.74608515871183856</v>
      </c>
      <c r="Y124" s="58">
        <v>735142459</v>
      </c>
      <c r="Z124" s="60">
        <v>31962715</v>
      </c>
      <c r="AA124" s="61">
        <f t="shared" si="33"/>
        <v>767105174</v>
      </c>
      <c r="AB124" s="62">
        <f t="shared" si="26"/>
        <v>4.3478260041568351E-2</v>
      </c>
      <c r="AC124" s="63">
        <f t="shared" si="27"/>
        <v>6.0620053657870543E-2</v>
      </c>
      <c r="AD124" s="58">
        <v>59730950</v>
      </c>
      <c r="AE124" s="63">
        <f t="shared" si="28"/>
        <v>0</v>
      </c>
      <c r="AF124" s="58">
        <v>0</v>
      </c>
      <c r="AG124" s="58">
        <v>985333176</v>
      </c>
      <c r="AH124" s="60">
        <v>35355760</v>
      </c>
      <c r="AI124" s="61">
        <v>1020688936</v>
      </c>
      <c r="AJ124" s="62">
        <f t="shared" si="29"/>
        <v>3.5882035499431919E-2</v>
      </c>
      <c r="AK124" s="58">
        <v>0</v>
      </c>
      <c r="AL124" s="58">
        <v>817593</v>
      </c>
      <c r="AM124" s="25">
        <v>0</v>
      </c>
      <c r="AN124" s="64"/>
    </row>
    <row r="125" spans="1:40" x14ac:dyDescent="0.2">
      <c r="A125" s="55" t="s">
        <v>255</v>
      </c>
      <c r="B125" s="56" t="s">
        <v>254</v>
      </c>
      <c r="C125" s="24">
        <v>3</v>
      </c>
      <c r="D125" s="24"/>
      <c r="E125" s="57">
        <f t="shared" si="17"/>
        <v>1.6168269964500128E-2</v>
      </c>
      <c r="F125" s="58">
        <v>9186448</v>
      </c>
      <c r="G125" s="59">
        <f t="shared" si="18"/>
        <v>3.0247669993732892E-2</v>
      </c>
      <c r="H125" s="58">
        <v>17186047</v>
      </c>
      <c r="I125" s="59">
        <f t="shared" si="19"/>
        <v>0.14288470416137475</v>
      </c>
      <c r="J125" s="58">
        <v>81183881</v>
      </c>
      <c r="K125" s="60">
        <v>373807</v>
      </c>
      <c r="L125" s="61">
        <f t="shared" si="30"/>
        <v>81557688</v>
      </c>
      <c r="M125" s="62">
        <f t="shared" si="20"/>
        <v>4.6044485111521091E-3</v>
      </c>
      <c r="N125" s="63">
        <f t="shared" si="21"/>
        <v>6.1750072775226816E-2</v>
      </c>
      <c r="O125" s="58">
        <v>35085005</v>
      </c>
      <c r="P125" s="60">
        <v>262939</v>
      </c>
      <c r="Q125" s="61">
        <f t="shared" si="31"/>
        <v>35347944</v>
      </c>
      <c r="R125" s="62">
        <f t="shared" si="22"/>
        <v>7.4943412435027439E-3</v>
      </c>
      <c r="S125" s="63">
        <f t="shared" si="23"/>
        <v>2.5170667206352429E-2</v>
      </c>
      <c r="T125" s="58">
        <v>14301408</v>
      </c>
      <c r="U125" s="60">
        <v>0</v>
      </c>
      <c r="V125" s="61">
        <f t="shared" si="32"/>
        <v>14301408</v>
      </c>
      <c r="W125" s="62">
        <f t="shared" si="24"/>
        <v>0</v>
      </c>
      <c r="X125" s="63">
        <f t="shared" si="25"/>
        <v>0.71692710089817369</v>
      </c>
      <c r="Y125" s="58">
        <v>407341883</v>
      </c>
      <c r="Z125" s="60">
        <v>7980759</v>
      </c>
      <c r="AA125" s="61">
        <f t="shared" si="33"/>
        <v>415322642</v>
      </c>
      <c r="AB125" s="62">
        <f t="shared" si="26"/>
        <v>1.9592286806412194E-2</v>
      </c>
      <c r="AC125" s="63">
        <f t="shared" si="27"/>
        <v>6.8507212346751844E-3</v>
      </c>
      <c r="AD125" s="58">
        <v>3892426</v>
      </c>
      <c r="AE125" s="63">
        <f t="shared" si="28"/>
        <v>7.9376596416695095E-7</v>
      </c>
      <c r="AF125" s="58">
        <v>451</v>
      </c>
      <c r="AG125" s="58">
        <v>568177549</v>
      </c>
      <c r="AH125" s="60">
        <v>8617505</v>
      </c>
      <c r="AI125" s="61">
        <v>576795054</v>
      </c>
      <c r="AJ125" s="62">
        <f t="shared" si="29"/>
        <v>1.5166922760617561E-2</v>
      </c>
      <c r="AK125" s="58">
        <v>0</v>
      </c>
      <c r="AL125" s="58">
        <v>0</v>
      </c>
      <c r="AM125" s="25">
        <v>0</v>
      </c>
      <c r="AN125" s="64"/>
    </row>
    <row r="126" spans="1:40" x14ac:dyDescent="0.2">
      <c r="A126" s="55" t="s">
        <v>257</v>
      </c>
      <c r="B126" s="56" t="s">
        <v>256</v>
      </c>
      <c r="C126" s="24">
        <v>3</v>
      </c>
      <c r="D126" s="24"/>
      <c r="E126" s="57">
        <f t="shared" si="17"/>
        <v>3.3408586296878082E-2</v>
      </c>
      <c r="F126" s="58">
        <v>21817826</v>
      </c>
      <c r="G126" s="59">
        <f t="shared" si="18"/>
        <v>5.2993272882960948E-3</v>
      </c>
      <c r="H126" s="58">
        <v>3460781</v>
      </c>
      <c r="I126" s="59">
        <f t="shared" si="19"/>
        <v>1.6966761964533519E-2</v>
      </c>
      <c r="J126" s="58">
        <v>11080321</v>
      </c>
      <c r="K126" s="60">
        <v>51019</v>
      </c>
      <c r="L126" s="61">
        <f t="shared" si="30"/>
        <v>11131340</v>
      </c>
      <c r="M126" s="62">
        <f t="shared" si="20"/>
        <v>4.6044694914524585E-3</v>
      </c>
      <c r="N126" s="63">
        <f t="shared" si="21"/>
        <v>0.32378586834561857</v>
      </c>
      <c r="O126" s="58">
        <v>211451741</v>
      </c>
      <c r="P126" s="60">
        <v>6815092</v>
      </c>
      <c r="Q126" s="61">
        <f t="shared" si="31"/>
        <v>218266833</v>
      </c>
      <c r="R126" s="62">
        <f t="shared" si="22"/>
        <v>3.223001129132344E-2</v>
      </c>
      <c r="S126" s="63">
        <f t="shared" si="23"/>
        <v>6.6141176967146192E-2</v>
      </c>
      <c r="T126" s="58">
        <v>43194186</v>
      </c>
      <c r="U126" s="60">
        <v>-1308586</v>
      </c>
      <c r="V126" s="61">
        <f t="shared" si="32"/>
        <v>41885600</v>
      </c>
      <c r="W126" s="62">
        <f t="shared" si="24"/>
        <v>-3.0295419851180897E-2</v>
      </c>
      <c r="X126" s="63">
        <f t="shared" si="25"/>
        <v>0.53143217810416499</v>
      </c>
      <c r="Y126" s="58">
        <v>347057331</v>
      </c>
      <c r="Z126" s="60">
        <v>4844673</v>
      </c>
      <c r="AA126" s="61">
        <f t="shared" si="33"/>
        <v>351902004</v>
      </c>
      <c r="AB126" s="62">
        <f t="shared" si="26"/>
        <v>1.3959287320169012E-2</v>
      </c>
      <c r="AC126" s="63">
        <f t="shared" si="27"/>
        <v>2.2966101033362551E-2</v>
      </c>
      <c r="AD126" s="58">
        <v>14998252</v>
      </c>
      <c r="AE126" s="63">
        <f t="shared" si="28"/>
        <v>0</v>
      </c>
      <c r="AF126" s="58">
        <v>0</v>
      </c>
      <c r="AG126" s="58">
        <v>653060438</v>
      </c>
      <c r="AH126" s="60">
        <v>10402198</v>
      </c>
      <c r="AI126" s="61">
        <v>663462636</v>
      </c>
      <c r="AJ126" s="62">
        <f t="shared" si="29"/>
        <v>1.5928384870253005E-2</v>
      </c>
      <c r="AK126" s="58">
        <v>201198</v>
      </c>
      <c r="AL126" s="58">
        <v>10846</v>
      </c>
      <c r="AM126" s="25">
        <v>0</v>
      </c>
      <c r="AN126" s="64"/>
    </row>
    <row r="127" spans="1:40" x14ac:dyDescent="0.2">
      <c r="A127" s="55" t="s">
        <v>259</v>
      </c>
      <c r="B127" s="56" t="s">
        <v>258</v>
      </c>
      <c r="C127" s="24">
        <v>3</v>
      </c>
      <c r="D127" s="24"/>
      <c r="E127" s="57">
        <f t="shared" si="17"/>
        <v>2.9188707707147654E-2</v>
      </c>
      <c r="F127" s="58">
        <v>17199656</v>
      </c>
      <c r="G127" s="59">
        <f t="shared" si="18"/>
        <v>1.5130167422275034E-2</v>
      </c>
      <c r="H127" s="58">
        <v>8915560</v>
      </c>
      <c r="I127" s="59">
        <f t="shared" si="19"/>
        <v>5.1364789956217322E-2</v>
      </c>
      <c r="J127" s="58">
        <v>30267072</v>
      </c>
      <c r="K127" s="60">
        <v>139363</v>
      </c>
      <c r="L127" s="61">
        <f t="shared" si="30"/>
        <v>30406435</v>
      </c>
      <c r="M127" s="62">
        <f t="shared" si="20"/>
        <v>4.6044427422645973E-3</v>
      </c>
      <c r="N127" s="63">
        <f t="shared" si="21"/>
        <v>0.27686836013409793</v>
      </c>
      <c r="O127" s="58">
        <v>163146673</v>
      </c>
      <c r="P127" s="60">
        <v>5255335</v>
      </c>
      <c r="Q127" s="61">
        <f t="shared" si="31"/>
        <v>168402008</v>
      </c>
      <c r="R127" s="62">
        <f t="shared" si="22"/>
        <v>3.2212333254261337E-2</v>
      </c>
      <c r="S127" s="63">
        <f t="shared" si="23"/>
        <v>1.7029326246969841E-2</v>
      </c>
      <c r="T127" s="58">
        <v>10034653</v>
      </c>
      <c r="U127" s="60">
        <v>-293885</v>
      </c>
      <c r="V127" s="61">
        <f t="shared" si="32"/>
        <v>9740768</v>
      </c>
      <c r="W127" s="62">
        <f t="shared" si="24"/>
        <v>-2.9287011718292601E-2</v>
      </c>
      <c r="X127" s="63">
        <f t="shared" si="25"/>
        <v>0.5848347334729358</v>
      </c>
      <c r="Y127" s="58">
        <v>344618074</v>
      </c>
      <c r="Z127" s="60">
        <v>3009352</v>
      </c>
      <c r="AA127" s="61">
        <f t="shared" si="33"/>
        <v>347627426</v>
      </c>
      <c r="AB127" s="62">
        <f t="shared" si="26"/>
        <v>8.7324264948448402E-3</v>
      </c>
      <c r="AC127" s="63">
        <f t="shared" si="27"/>
        <v>2.5583915060356479E-2</v>
      </c>
      <c r="AD127" s="58">
        <v>15075506</v>
      </c>
      <c r="AE127" s="63">
        <f t="shared" si="28"/>
        <v>0</v>
      </c>
      <c r="AF127" s="58">
        <v>0</v>
      </c>
      <c r="AG127" s="58">
        <v>589257194</v>
      </c>
      <c r="AH127" s="60">
        <v>8110165</v>
      </c>
      <c r="AI127" s="61">
        <v>597367359</v>
      </c>
      <c r="AJ127" s="62">
        <f t="shared" si="29"/>
        <v>1.3763370362857208E-2</v>
      </c>
      <c r="AK127" s="58">
        <v>23183</v>
      </c>
      <c r="AL127" s="58">
        <v>303960</v>
      </c>
      <c r="AM127" s="25">
        <v>0</v>
      </c>
      <c r="AN127" s="64"/>
    </row>
    <row r="128" spans="1:40" x14ac:dyDescent="0.2">
      <c r="A128" s="55" t="s">
        <v>261</v>
      </c>
      <c r="B128" s="56" t="s">
        <v>260</v>
      </c>
      <c r="C128" s="24">
        <v>3</v>
      </c>
      <c r="D128" s="24"/>
      <c r="E128" s="57">
        <f t="shared" si="17"/>
        <v>3.0081884792923431E-2</v>
      </c>
      <c r="F128" s="58">
        <v>4974495</v>
      </c>
      <c r="G128" s="59">
        <f t="shared" si="18"/>
        <v>1.1766917956836331E-2</v>
      </c>
      <c r="H128" s="58">
        <v>1945838</v>
      </c>
      <c r="I128" s="59">
        <f t="shared" si="19"/>
        <v>4.0763979169321521E-2</v>
      </c>
      <c r="J128" s="58">
        <v>6740941</v>
      </c>
      <c r="K128" s="60">
        <v>31038</v>
      </c>
      <c r="L128" s="61">
        <f t="shared" si="30"/>
        <v>6771979</v>
      </c>
      <c r="M128" s="62">
        <f t="shared" si="20"/>
        <v>4.6044016703305959E-3</v>
      </c>
      <c r="N128" s="63">
        <f t="shared" si="21"/>
        <v>0.12474756997903373</v>
      </c>
      <c r="O128" s="58">
        <v>20628899</v>
      </c>
      <c r="P128" s="60">
        <v>666541</v>
      </c>
      <c r="Q128" s="61">
        <f t="shared" si="31"/>
        <v>21295440</v>
      </c>
      <c r="R128" s="62">
        <f t="shared" si="22"/>
        <v>3.2311031238264343E-2</v>
      </c>
      <c r="S128" s="63">
        <f t="shared" si="23"/>
        <v>1.4409077047479481E-2</v>
      </c>
      <c r="T128" s="58">
        <v>2382759</v>
      </c>
      <c r="U128" s="60">
        <v>-72205</v>
      </c>
      <c r="V128" s="61">
        <f t="shared" si="32"/>
        <v>2310554</v>
      </c>
      <c r="W128" s="62">
        <f t="shared" si="24"/>
        <v>-3.0303106608767401E-2</v>
      </c>
      <c r="X128" s="63">
        <f t="shared" si="25"/>
        <v>0.74955907423219437</v>
      </c>
      <c r="Y128" s="58">
        <v>123950939</v>
      </c>
      <c r="Z128" s="60">
        <v>1745788</v>
      </c>
      <c r="AA128" s="61">
        <f t="shared" si="33"/>
        <v>125696727</v>
      </c>
      <c r="AB128" s="62">
        <f t="shared" si="26"/>
        <v>1.408450806492075E-2</v>
      </c>
      <c r="AC128" s="63">
        <f t="shared" si="27"/>
        <v>2.8671496822211082E-2</v>
      </c>
      <c r="AD128" s="58">
        <v>4741266</v>
      </c>
      <c r="AE128" s="63">
        <f t="shared" si="28"/>
        <v>0</v>
      </c>
      <c r="AF128" s="58">
        <v>0</v>
      </c>
      <c r="AG128" s="58">
        <v>165365137</v>
      </c>
      <c r="AH128" s="60">
        <v>2371162</v>
      </c>
      <c r="AI128" s="61">
        <v>167736299</v>
      </c>
      <c r="AJ128" s="62">
        <f t="shared" si="29"/>
        <v>1.4338947392520831E-2</v>
      </c>
      <c r="AK128" s="58">
        <v>0</v>
      </c>
      <c r="AL128" s="58">
        <v>0</v>
      </c>
      <c r="AM128" s="25">
        <v>0</v>
      </c>
      <c r="AN128" s="64"/>
    </row>
    <row r="129" spans="1:40" x14ac:dyDescent="0.2">
      <c r="A129" s="55" t="s">
        <v>263</v>
      </c>
      <c r="B129" s="56" t="s">
        <v>262</v>
      </c>
      <c r="C129" s="24">
        <v>3</v>
      </c>
      <c r="D129" s="24"/>
      <c r="E129" s="57">
        <f t="shared" si="17"/>
        <v>4.7397718965599293E-2</v>
      </c>
      <c r="F129" s="58">
        <v>54345326</v>
      </c>
      <c r="G129" s="59">
        <f t="shared" si="18"/>
        <v>3.4431191999422572E-2</v>
      </c>
      <c r="H129" s="58">
        <v>39478152</v>
      </c>
      <c r="I129" s="59">
        <f t="shared" si="19"/>
        <v>6.4755236028052165E-2</v>
      </c>
      <c r="J129" s="58">
        <v>74247126</v>
      </c>
      <c r="K129" s="60">
        <v>341866</v>
      </c>
      <c r="L129" s="61">
        <f t="shared" si="30"/>
        <v>74588992</v>
      </c>
      <c r="M129" s="62">
        <f t="shared" si="20"/>
        <v>4.6044341164128023E-3</v>
      </c>
      <c r="N129" s="63">
        <f t="shared" si="21"/>
        <v>0.19027340938714038</v>
      </c>
      <c r="O129" s="58">
        <v>218163884</v>
      </c>
      <c r="P129" s="60">
        <v>-6556381</v>
      </c>
      <c r="Q129" s="61">
        <f t="shared" si="31"/>
        <v>211607503</v>
      </c>
      <c r="R129" s="62">
        <f t="shared" si="22"/>
        <v>-3.0052549852843655E-2</v>
      </c>
      <c r="S129" s="63">
        <f t="shared" si="23"/>
        <v>5.7409879100373262E-2</v>
      </c>
      <c r="T129" s="58">
        <v>65825079</v>
      </c>
      <c r="U129" s="60">
        <v>0</v>
      </c>
      <c r="V129" s="61">
        <f t="shared" si="32"/>
        <v>65825079</v>
      </c>
      <c r="W129" s="62">
        <f t="shared" si="24"/>
        <v>0</v>
      </c>
      <c r="X129" s="63">
        <f t="shared" si="25"/>
        <v>0.5528523870360661</v>
      </c>
      <c r="Y129" s="58">
        <v>633890066</v>
      </c>
      <c r="Z129" s="60">
        <v>-8683426</v>
      </c>
      <c r="AA129" s="61">
        <f t="shared" si="33"/>
        <v>625206640</v>
      </c>
      <c r="AB129" s="62">
        <f t="shared" si="26"/>
        <v>-1.369863082851972E-2</v>
      </c>
      <c r="AC129" s="63">
        <f t="shared" si="27"/>
        <v>5.2880177483346176E-2</v>
      </c>
      <c r="AD129" s="58">
        <v>60631409</v>
      </c>
      <c r="AE129" s="63">
        <f t="shared" si="28"/>
        <v>0</v>
      </c>
      <c r="AF129" s="58">
        <v>0</v>
      </c>
      <c r="AG129" s="58">
        <v>1146581042</v>
      </c>
      <c r="AH129" s="60">
        <v>-14897941</v>
      </c>
      <c r="AI129" s="61">
        <v>1131683101</v>
      </c>
      <c r="AJ129" s="62">
        <f t="shared" si="29"/>
        <v>-1.299336065596661E-2</v>
      </c>
      <c r="AK129" s="58">
        <v>56912</v>
      </c>
      <c r="AL129" s="58">
        <v>374867</v>
      </c>
      <c r="AM129" s="25">
        <v>0</v>
      </c>
      <c r="AN129" s="64"/>
    </row>
    <row r="130" spans="1:40" x14ac:dyDescent="0.2">
      <c r="A130" s="55" t="s">
        <v>265</v>
      </c>
      <c r="B130" s="56" t="s">
        <v>264</v>
      </c>
      <c r="C130" s="24">
        <v>3</v>
      </c>
      <c r="D130" s="24"/>
      <c r="E130" s="57">
        <f t="shared" si="17"/>
        <v>7.2308650873342831E-2</v>
      </c>
      <c r="F130" s="58">
        <v>61564419</v>
      </c>
      <c r="G130" s="59">
        <f t="shared" si="18"/>
        <v>3.1388245389850716E-2</v>
      </c>
      <c r="H130" s="58">
        <v>26724314</v>
      </c>
      <c r="I130" s="59">
        <f t="shared" si="19"/>
        <v>2.1493454547759593E-2</v>
      </c>
      <c r="J130" s="58">
        <v>18299775</v>
      </c>
      <c r="K130" s="60">
        <v>84260</v>
      </c>
      <c r="L130" s="61">
        <f t="shared" si="30"/>
        <v>18384035</v>
      </c>
      <c r="M130" s="62">
        <f t="shared" si="20"/>
        <v>4.6044281965215419E-3</v>
      </c>
      <c r="N130" s="63">
        <f t="shared" si="21"/>
        <v>0.13771508254969847</v>
      </c>
      <c r="O130" s="58">
        <v>117252209</v>
      </c>
      <c r="P130" s="60">
        <v>549292</v>
      </c>
      <c r="Q130" s="61">
        <f t="shared" si="31"/>
        <v>117801501</v>
      </c>
      <c r="R130" s="62">
        <f t="shared" si="22"/>
        <v>4.6847049167321022E-3</v>
      </c>
      <c r="S130" s="63">
        <f t="shared" si="23"/>
        <v>4.0049947456137866E-2</v>
      </c>
      <c r="T130" s="58">
        <v>34098987</v>
      </c>
      <c r="U130" s="60">
        <v>252362</v>
      </c>
      <c r="V130" s="61">
        <f t="shared" si="32"/>
        <v>34351349</v>
      </c>
      <c r="W130" s="62">
        <f t="shared" si="24"/>
        <v>7.4008650168991821E-3</v>
      </c>
      <c r="X130" s="63">
        <f t="shared" si="25"/>
        <v>0.66441401100642128</v>
      </c>
      <c r="Y130" s="58">
        <v>565689749</v>
      </c>
      <c r="Z130" s="60">
        <v>-2899444</v>
      </c>
      <c r="AA130" s="61">
        <f t="shared" si="33"/>
        <v>562790305</v>
      </c>
      <c r="AB130" s="62">
        <f t="shared" si="26"/>
        <v>-5.1255021062791084E-3</v>
      </c>
      <c r="AC130" s="63">
        <f t="shared" si="27"/>
        <v>3.2630608176789207E-2</v>
      </c>
      <c r="AD130" s="58">
        <v>27782076</v>
      </c>
      <c r="AE130" s="63">
        <f t="shared" si="28"/>
        <v>0</v>
      </c>
      <c r="AF130" s="58">
        <v>0</v>
      </c>
      <c r="AG130" s="58">
        <v>851411529</v>
      </c>
      <c r="AH130" s="60">
        <v>-2013530</v>
      </c>
      <c r="AI130" s="61">
        <v>849397999</v>
      </c>
      <c r="AJ130" s="62">
        <f t="shared" si="29"/>
        <v>-2.3649315653088837E-3</v>
      </c>
      <c r="AK130" s="58">
        <v>0</v>
      </c>
      <c r="AL130" s="58">
        <v>0</v>
      </c>
      <c r="AM130" s="25">
        <v>0</v>
      </c>
      <c r="AN130" s="64"/>
    </row>
    <row r="131" spans="1:40" x14ac:dyDescent="0.2">
      <c r="A131" s="55" t="s">
        <v>267</v>
      </c>
      <c r="B131" s="56" t="s">
        <v>266</v>
      </c>
      <c r="C131" s="24">
        <v>3</v>
      </c>
      <c r="D131" s="24"/>
      <c r="E131" s="57">
        <f t="shared" si="17"/>
        <v>2.1469407011817109E-2</v>
      </c>
      <c r="F131" s="58">
        <v>9101811</v>
      </c>
      <c r="G131" s="59">
        <f t="shared" si="18"/>
        <v>1.7387509623692874E-2</v>
      </c>
      <c r="H131" s="58">
        <v>7371318</v>
      </c>
      <c r="I131" s="59">
        <f t="shared" si="19"/>
        <v>7.3487966154567347E-2</v>
      </c>
      <c r="J131" s="58">
        <v>31154730</v>
      </c>
      <c r="K131" s="60">
        <v>143450</v>
      </c>
      <c r="L131" s="61">
        <f t="shared" si="30"/>
        <v>31298180</v>
      </c>
      <c r="M131" s="62">
        <f t="shared" si="20"/>
        <v>4.604437271643824E-3</v>
      </c>
      <c r="N131" s="63">
        <f t="shared" si="21"/>
        <v>8.8616161791904582E-2</v>
      </c>
      <c r="O131" s="58">
        <v>37568227</v>
      </c>
      <c r="P131" s="60">
        <v>170763</v>
      </c>
      <c r="Q131" s="61">
        <f t="shared" si="31"/>
        <v>37738990</v>
      </c>
      <c r="R131" s="62">
        <f t="shared" si="22"/>
        <v>4.5454101413942155E-3</v>
      </c>
      <c r="S131" s="63">
        <f t="shared" si="23"/>
        <v>1.7282599365035824E-2</v>
      </c>
      <c r="T131" s="58">
        <v>7326842</v>
      </c>
      <c r="U131" s="60">
        <v>61394</v>
      </c>
      <c r="V131" s="61">
        <f t="shared" si="32"/>
        <v>7388236</v>
      </c>
      <c r="W131" s="62">
        <f t="shared" si="24"/>
        <v>8.3793263182145861E-3</v>
      </c>
      <c r="X131" s="63">
        <f t="shared" si="25"/>
        <v>0.7587568528741514</v>
      </c>
      <c r="Y131" s="58">
        <v>321669875</v>
      </c>
      <c r="Z131" s="60">
        <v>-4495630</v>
      </c>
      <c r="AA131" s="61">
        <f t="shared" si="33"/>
        <v>317174245</v>
      </c>
      <c r="AB131" s="62">
        <f t="shared" si="26"/>
        <v>-1.3975912416417609E-2</v>
      </c>
      <c r="AC131" s="63">
        <f t="shared" si="27"/>
        <v>2.2999503178830843E-2</v>
      </c>
      <c r="AD131" s="58">
        <v>9750485</v>
      </c>
      <c r="AE131" s="63">
        <f t="shared" si="28"/>
        <v>0</v>
      </c>
      <c r="AF131" s="58">
        <v>0</v>
      </c>
      <c r="AG131" s="58">
        <v>423943288</v>
      </c>
      <c r="AH131" s="60">
        <v>-4120023</v>
      </c>
      <c r="AI131" s="61">
        <v>419823265</v>
      </c>
      <c r="AJ131" s="62">
        <f t="shared" si="29"/>
        <v>-9.7183352505394536E-3</v>
      </c>
      <c r="AK131" s="58">
        <v>0</v>
      </c>
      <c r="AL131" s="58">
        <v>0</v>
      </c>
      <c r="AM131" s="25">
        <v>0</v>
      </c>
      <c r="AN131" s="64"/>
    </row>
    <row r="132" spans="1:40" x14ac:dyDescent="0.2">
      <c r="A132" s="55" t="s">
        <v>269</v>
      </c>
      <c r="B132" s="56" t="s">
        <v>268</v>
      </c>
      <c r="C132" s="24">
        <v>3</v>
      </c>
      <c r="D132" s="24"/>
      <c r="E132" s="57">
        <f t="shared" si="17"/>
        <v>1.6926019477160634E-2</v>
      </c>
      <c r="F132" s="58">
        <v>5504447</v>
      </c>
      <c r="G132" s="59">
        <f t="shared" si="18"/>
        <v>2.201516550892901E-2</v>
      </c>
      <c r="H132" s="58">
        <v>7159469</v>
      </c>
      <c r="I132" s="59">
        <f t="shared" si="19"/>
        <v>4.281321411704439E-2</v>
      </c>
      <c r="J132" s="58">
        <v>13923124</v>
      </c>
      <c r="K132" s="60">
        <v>64108</v>
      </c>
      <c r="L132" s="61">
        <f t="shared" si="30"/>
        <v>13987232</v>
      </c>
      <c r="M132" s="62">
        <f t="shared" si="20"/>
        <v>4.6044264203924353E-3</v>
      </c>
      <c r="N132" s="63">
        <f t="shared" si="21"/>
        <v>0.23232082229076356</v>
      </c>
      <c r="O132" s="58">
        <v>75552179</v>
      </c>
      <c r="P132" s="60">
        <v>2437166</v>
      </c>
      <c r="Q132" s="61">
        <f t="shared" si="31"/>
        <v>77989345</v>
      </c>
      <c r="R132" s="62">
        <f t="shared" si="22"/>
        <v>3.2258050426315299E-2</v>
      </c>
      <c r="S132" s="63">
        <f t="shared" si="23"/>
        <v>1.8251965781061558E-2</v>
      </c>
      <c r="T132" s="58">
        <v>5935653</v>
      </c>
      <c r="U132" s="60">
        <v>10586</v>
      </c>
      <c r="V132" s="61">
        <f t="shared" si="32"/>
        <v>5946239</v>
      </c>
      <c r="W132" s="62">
        <f t="shared" si="24"/>
        <v>1.7834600506464917E-3</v>
      </c>
      <c r="X132" s="63">
        <f t="shared" si="25"/>
        <v>0.64674131043940541</v>
      </c>
      <c r="Y132" s="58">
        <v>210324304</v>
      </c>
      <c r="Z132" s="60">
        <v>2033849</v>
      </c>
      <c r="AA132" s="61">
        <f t="shared" si="33"/>
        <v>212358153</v>
      </c>
      <c r="AB132" s="62">
        <f t="shared" si="26"/>
        <v>9.6700617157397077E-3</v>
      </c>
      <c r="AC132" s="63">
        <f t="shared" si="27"/>
        <v>2.093150238563541E-2</v>
      </c>
      <c r="AD132" s="58">
        <v>6807055</v>
      </c>
      <c r="AE132" s="63">
        <f t="shared" si="28"/>
        <v>0</v>
      </c>
      <c r="AF132" s="58">
        <v>0</v>
      </c>
      <c r="AG132" s="58">
        <v>325206231</v>
      </c>
      <c r="AH132" s="60">
        <v>4545709</v>
      </c>
      <c r="AI132" s="61">
        <v>329751940</v>
      </c>
      <c r="AJ132" s="62">
        <f t="shared" si="29"/>
        <v>1.3977927132644639E-2</v>
      </c>
      <c r="AK132" s="58">
        <v>0</v>
      </c>
      <c r="AL132" s="58">
        <v>0</v>
      </c>
      <c r="AM132" s="25">
        <v>0</v>
      </c>
      <c r="AN132" s="64"/>
    </row>
    <row r="133" spans="1:40" x14ac:dyDescent="0.2">
      <c r="A133" s="55" t="s">
        <v>271</v>
      </c>
      <c r="B133" s="56" t="s">
        <v>270</v>
      </c>
      <c r="C133" s="24">
        <v>3</v>
      </c>
      <c r="D133" s="24"/>
      <c r="E133" s="57">
        <f t="shared" si="17"/>
        <v>2.7044292578206661E-2</v>
      </c>
      <c r="F133" s="58">
        <v>20341766</v>
      </c>
      <c r="G133" s="59">
        <f t="shared" si="18"/>
        <v>1.1839617496611514E-2</v>
      </c>
      <c r="H133" s="58">
        <v>8905344</v>
      </c>
      <c r="I133" s="59">
        <f t="shared" si="19"/>
        <v>2.1551286550432217E-2</v>
      </c>
      <c r="J133" s="58">
        <v>16210120</v>
      </c>
      <c r="K133" s="60">
        <v>74639</v>
      </c>
      <c r="L133" s="61">
        <f t="shared" si="30"/>
        <v>16284759</v>
      </c>
      <c r="M133" s="62">
        <f t="shared" si="20"/>
        <v>4.6044693068280802E-3</v>
      </c>
      <c r="N133" s="63">
        <f t="shared" si="21"/>
        <v>0.19332337842327221</v>
      </c>
      <c r="O133" s="58">
        <v>145411048</v>
      </c>
      <c r="P133" s="60">
        <v>4537334</v>
      </c>
      <c r="Q133" s="61">
        <f t="shared" si="31"/>
        <v>149948382</v>
      </c>
      <c r="R133" s="62">
        <f t="shared" si="22"/>
        <v>3.1203502501405533E-2</v>
      </c>
      <c r="S133" s="63">
        <f t="shared" si="23"/>
        <v>5.01096395306114E-2</v>
      </c>
      <c r="T133" s="58">
        <v>37690709</v>
      </c>
      <c r="U133" s="60">
        <v>142919</v>
      </c>
      <c r="V133" s="61">
        <f t="shared" si="32"/>
        <v>37833628</v>
      </c>
      <c r="W133" s="62">
        <f t="shared" si="24"/>
        <v>3.7918894017090524E-3</v>
      </c>
      <c r="X133" s="63">
        <f t="shared" si="25"/>
        <v>0.67107311477095899</v>
      </c>
      <c r="Y133" s="58">
        <v>504757602</v>
      </c>
      <c r="Z133" s="60">
        <v>2704182</v>
      </c>
      <c r="AA133" s="61">
        <f t="shared" si="33"/>
        <v>507461784</v>
      </c>
      <c r="AB133" s="62">
        <f t="shared" si="26"/>
        <v>5.357387366302608E-3</v>
      </c>
      <c r="AC133" s="63">
        <f t="shared" si="27"/>
        <v>2.5058670649907008E-2</v>
      </c>
      <c r="AD133" s="58">
        <v>18848251</v>
      </c>
      <c r="AE133" s="63">
        <f t="shared" si="28"/>
        <v>0</v>
      </c>
      <c r="AF133" s="58">
        <v>0</v>
      </c>
      <c r="AG133" s="58">
        <v>752164840</v>
      </c>
      <c r="AH133" s="60">
        <v>7459074</v>
      </c>
      <c r="AI133" s="61">
        <v>759623914</v>
      </c>
      <c r="AJ133" s="62">
        <f t="shared" si="29"/>
        <v>9.9168075976537266E-3</v>
      </c>
      <c r="AK133" s="58">
        <v>36000</v>
      </c>
      <c r="AL133" s="58">
        <v>0</v>
      </c>
      <c r="AM133" s="25">
        <v>0</v>
      </c>
      <c r="AN133" s="64"/>
    </row>
    <row r="134" spans="1:40" x14ac:dyDescent="0.2">
      <c r="A134" s="55" t="s">
        <v>273</v>
      </c>
      <c r="B134" s="56" t="s">
        <v>272</v>
      </c>
      <c r="C134" s="24">
        <v>3</v>
      </c>
      <c r="D134" s="24"/>
      <c r="E134" s="57">
        <f t="shared" ref="E134:E197" si="34">+F134/$AG134</f>
        <v>3.6414745780481664E-2</v>
      </c>
      <c r="F134" s="58">
        <v>26345350</v>
      </c>
      <c r="G134" s="59">
        <f t="shared" ref="G134:G197" si="35">+H134/$AG134</f>
        <v>3.5232969249733521E-2</v>
      </c>
      <c r="H134" s="58">
        <v>25490358</v>
      </c>
      <c r="I134" s="59">
        <f t="shared" ref="I134:I197" si="36">+J134/$AG134</f>
        <v>3.343706954207778E-3</v>
      </c>
      <c r="J134" s="58">
        <v>2419106</v>
      </c>
      <c r="K134" s="60">
        <v>11138</v>
      </c>
      <c r="L134" s="61">
        <f t="shared" si="30"/>
        <v>2430244</v>
      </c>
      <c r="M134" s="62">
        <f t="shared" ref="M134:M197" si="37">+K134/J134</f>
        <v>4.6041802219497618E-3</v>
      </c>
      <c r="N134" s="63">
        <f t="shared" ref="N134:N197" si="38">+O134/$AG134</f>
        <v>9.1609271217344759E-2</v>
      </c>
      <c r="O134" s="58">
        <v>66277500</v>
      </c>
      <c r="P134" s="60">
        <v>885678</v>
      </c>
      <c r="Q134" s="61">
        <f t="shared" si="31"/>
        <v>67163178</v>
      </c>
      <c r="R134" s="62">
        <f t="shared" ref="R134:R197" si="39">+P134/O134</f>
        <v>1.3363177548941948E-2</v>
      </c>
      <c r="S134" s="63">
        <f t="shared" ref="S134:S197" si="40">+T134/$AG134</f>
        <v>1.3881424909685892E-2</v>
      </c>
      <c r="T134" s="58">
        <v>10042937</v>
      </c>
      <c r="U134" s="60">
        <v>-41338</v>
      </c>
      <c r="V134" s="61">
        <f t="shared" si="32"/>
        <v>10001599</v>
      </c>
      <c r="W134" s="62">
        <f t="shared" ref="W134:W197" si="41">+U134/T134</f>
        <v>-4.1161265872722294E-3</v>
      </c>
      <c r="X134" s="63">
        <f t="shared" ref="X134:X197" si="42">+Y134/$AG134</f>
        <v>0.78681700657911657</v>
      </c>
      <c r="Y134" s="58">
        <v>569246578</v>
      </c>
      <c r="Z134" s="60">
        <v>-7051320</v>
      </c>
      <c r="AA134" s="61">
        <f t="shared" si="33"/>
        <v>562195258</v>
      </c>
      <c r="AB134" s="62">
        <f t="shared" ref="AB134:AB197" si="43">+Z134/Y134</f>
        <v>-1.2387110037225379E-2</v>
      </c>
      <c r="AC134" s="63">
        <f t="shared" ref="AC134:AC197" si="44">+AD134/$AG134</f>
        <v>2.7262731134033817E-2</v>
      </c>
      <c r="AD134" s="58">
        <v>19724048</v>
      </c>
      <c r="AE134" s="63">
        <f t="shared" ref="AE134:AE197" si="45">AF134/$AG134</f>
        <v>5.43814417539601E-3</v>
      </c>
      <c r="AF134" s="58">
        <v>3934390</v>
      </c>
      <c r="AG134" s="58">
        <v>723480267</v>
      </c>
      <c r="AH134" s="60">
        <v>-6195842</v>
      </c>
      <c r="AI134" s="61">
        <v>717284425</v>
      </c>
      <c r="AJ134" s="62">
        <f t="shared" ref="AJ134:AJ197" si="46">+AH134/AG134</f>
        <v>-8.5639405559626691E-3</v>
      </c>
      <c r="AK134" s="58">
        <v>0</v>
      </c>
      <c r="AL134" s="58">
        <v>0</v>
      </c>
      <c r="AM134" s="25">
        <v>0</v>
      </c>
      <c r="AN134" s="64"/>
    </row>
    <row r="135" spans="1:40" x14ac:dyDescent="0.2">
      <c r="A135" s="55" t="s">
        <v>275</v>
      </c>
      <c r="B135" s="56" t="s">
        <v>274</v>
      </c>
      <c r="C135" s="24">
        <v>3</v>
      </c>
      <c r="D135" s="24"/>
      <c r="E135" s="57">
        <f t="shared" si="34"/>
        <v>3.392937912446084E-2</v>
      </c>
      <c r="F135" s="58">
        <v>17549957</v>
      </c>
      <c r="G135" s="59">
        <f t="shared" si="35"/>
        <v>1.0486844728729473E-2</v>
      </c>
      <c r="H135" s="58">
        <v>5424316</v>
      </c>
      <c r="I135" s="59">
        <f t="shared" si="36"/>
        <v>1.4477007489171904E-2</v>
      </c>
      <c r="J135" s="58">
        <v>7488226</v>
      </c>
      <c r="K135" s="60">
        <v>34479</v>
      </c>
      <c r="L135" s="61">
        <f t="shared" ref="L135:L198" si="47">+J135+K135</f>
        <v>7522705</v>
      </c>
      <c r="M135" s="62">
        <f t="shared" si="37"/>
        <v>4.6044283385677726E-3</v>
      </c>
      <c r="N135" s="63">
        <f t="shared" si="38"/>
        <v>0.18419588963723793</v>
      </c>
      <c r="O135" s="58">
        <v>95275246</v>
      </c>
      <c r="P135" s="60">
        <v>2023411</v>
      </c>
      <c r="Q135" s="61">
        <f t="shared" ref="Q135:Q198" si="48">+O135+P135</f>
        <v>97298657</v>
      </c>
      <c r="R135" s="62">
        <f t="shared" si="39"/>
        <v>2.1237531100155856E-2</v>
      </c>
      <c r="S135" s="63">
        <f t="shared" si="40"/>
        <v>2.7825594529195721E-2</v>
      </c>
      <c r="T135" s="58">
        <v>14392777</v>
      </c>
      <c r="U135" s="60">
        <v>-148380</v>
      </c>
      <c r="V135" s="61">
        <f t="shared" ref="V135:V198" si="49">+T135+U135</f>
        <v>14244397</v>
      </c>
      <c r="W135" s="62">
        <f t="shared" si="41"/>
        <v>-1.0309337801871035E-2</v>
      </c>
      <c r="X135" s="63">
        <f t="shared" si="42"/>
        <v>0.70687815371572549</v>
      </c>
      <c r="Y135" s="58">
        <v>365632426</v>
      </c>
      <c r="Z135" s="60">
        <v>3525516</v>
      </c>
      <c r="AA135" s="61">
        <f t="shared" ref="AA135:AA198" si="50">+Y135+Z135</f>
        <v>369157942</v>
      </c>
      <c r="AB135" s="62">
        <f t="shared" si="43"/>
        <v>9.6422410850398703E-3</v>
      </c>
      <c r="AC135" s="63">
        <f t="shared" si="44"/>
        <v>2.2207130775478624E-2</v>
      </c>
      <c r="AD135" s="58">
        <v>11486629</v>
      </c>
      <c r="AE135" s="63">
        <f t="shared" si="45"/>
        <v>0</v>
      </c>
      <c r="AF135" s="58">
        <v>0</v>
      </c>
      <c r="AG135" s="58">
        <v>517249577</v>
      </c>
      <c r="AH135" s="60">
        <v>5435026</v>
      </c>
      <c r="AI135" s="61">
        <v>522684603</v>
      </c>
      <c r="AJ135" s="62">
        <f t="shared" si="46"/>
        <v>1.0507550400568041E-2</v>
      </c>
      <c r="AK135" s="58">
        <v>174950</v>
      </c>
      <c r="AL135" s="58">
        <v>0</v>
      </c>
      <c r="AM135" s="25">
        <v>0</v>
      </c>
      <c r="AN135" s="64"/>
    </row>
    <row r="136" spans="1:40" x14ac:dyDescent="0.2">
      <c r="A136" s="55" t="s">
        <v>277</v>
      </c>
      <c r="B136" s="56" t="s">
        <v>276</v>
      </c>
      <c r="C136" s="24">
        <v>3</v>
      </c>
      <c r="D136" s="24"/>
      <c r="E136" s="57">
        <f t="shared" si="34"/>
        <v>4.6418779383344932E-2</v>
      </c>
      <c r="F136" s="58">
        <v>57201651</v>
      </c>
      <c r="G136" s="59">
        <f t="shared" si="35"/>
        <v>1.6527104654799434E-2</v>
      </c>
      <c r="H136" s="58">
        <v>20366276</v>
      </c>
      <c r="I136" s="59">
        <f t="shared" si="36"/>
        <v>1.2698031870859983E-2</v>
      </c>
      <c r="J136" s="58">
        <v>15647727</v>
      </c>
      <c r="K136" s="60">
        <v>72049</v>
      </c>
      <c r="L136" s="61">
        <f t="shared" si="47"/>
        <v>15719776</v>
      </c>
      <c r="M136" s="62">
        <f t="shared" si="37"/>
        <v>4.6044387149647998E-3</v>
      </c>
      <c r="N136" s="63">
        <f t="shared" si="38"/>
        <v>0.21033802430845283</v>
      </c>
      <c r="O136" s="58">
        <v>259198592</v>
      </c>
      <c r="P136" s="60">
        <v>5387637</v>
      </c>
      <c r="Q136" s="61">
        <f t="shared" si="48"/>
        <v>264586229</v>
      </c>
      <c r="R136" s="62">
        <f t="shared" si="39"/>
        <v>2.0785749484318185E-2</v>
      </c>
      <c r="S136" s="63">
        <f t="shared" si="40"/>
        <v>6.5932191401455287E-2</v>
      </c>
      <c r="T136" s="58">
        <v>81247940</v>
      </c>
      <c r="U136" s="60">
        <v>-822570</v>
      </c>
      <c r="V136" s="61">
        <f t="shared" si="49"/>
        <v>80425370</v>
      </c>
      <c r="W136" s="62">
        <f t="shared" si="41"/>
        <v>-1.0124195148824696E-2</v>
      </c>
      <c r="X136" s="63">
        <f t="shared" si="42"/>
        <v>0.63037243378365193</v>
      </c>
      <c r="Y136" s="58">
        <v>776805087</v>
      </c>
      <c r="Z136" s="60">
        <v>-4549792</v>
      </c>
      <c r="AA136" s="61">
        <f t="shared" si="50"/>
        <v>772255295</v>
      </c>
      <c r="AB136" s="62">
        <f t="shared" si="43"/>
        <v>-5.8570574216643871E-3</v>
      </c>
      <c r="AC136" s="63">
        <f t="shared" si="44"/>
        <v>1.7713434597435643E-2</v>
      </c>
      <c r="AD136" s="58">
        <v>21828185</v>
      </c>
      <c r="AE136" s="63">
        <f t="shared" si="45"/>
        <v>0</v>
      </c>
      <c r="AF136" s="58">
        <v>0</v>
      </c>
      <c r="AG136" s="58">
        <v>1232295458</v>
      </c>
      <c r="AH136" s="60">
        <v>87324</v>
      </c>
      <c r="AI136" s="61">
        <v>1232382782</v>
      </c>
      <c r="AJ136" s="62">
        <f t="shared" si="46"/>
        <v>7.0862875808798124E-5</v>
      </c>
      <c r="AK136" s="58">
        <v>100185</v>
      </c>
      <c r="AL136" s="58">
        <v>68135</v>
      </c>
      <c r="AM136" s="25">
        <v>0</v>
      </c>
      <c r="AN136" s="64"/>
    </row>
    <row r="137" spans="1:40" x14ac:dyDescent="0.2">
      <c r="A137" s="55" t="s">
        <v>279</v>
      </c>
      <c r="B137" s="56" t="s">
        <v>278</v>
      </c>
      <c r="C137" s="24">
        <v>3</v>
      </c>
      <c r="D137" s="24"/>
      <c r="E137" s="57">
        <f t="shared" si="34"/>
        <v>2.5839183253878344E-2</v>
      </c>
      <c r="F137" s="58">
        <v>31421411</v>
      </c>
      <c r="G137" s="59">
        <f t="shared" si="35"/>
        <v>2.3513627148451136E-2</v>
      </c>
      <c r="H137" s="58">
        <v>28593448</v>
      </c>
      <c r="I137" s="59">
        <f t="shared" si="36"/>
        <v>0.10764771154053583</v>
      </c>
      <c r="J137" s="58">
        <v>130903634</v>
      </c>
      <c r="K137" s="60">
        <v>602738</v>
      </c>
      <c r="L137" s="61">
        <f t="shared" si="47"/>
        <v>131506372</v>
      </c>
      <c r="M137" s="62">
        <f t="shared" si="37"/>
        <v>4.6044405459362576E-3</v>
      </c>
      <c r="N137" s="63">
        <f t="shared" si="38"/>
        <v>0.48267141578847966</v>
      </c>
      <c r="O137" s="58">
        <v>586946452</v>
      </c>
      <c r="P137" s="60">
        <v>6177521</v>
      </c>
      <c r="Q137" s="61">
        <f t="shared" si="48"/>
        <v>593123973</v>
      </c>
      <c r="R137" s="62">
        <f t="shared" si="39"/>
        <v>1.0524845970105634E-2</v>
      </c>
      <c r="S137" s="63">
        <f t="shared" si="40"/>
        <v>0.10412367987582986</v>
      </c>
      <c r="T137" s="58">
        <v>126618280</v>
      </c>
      <c r="U137" s="60">
        <v>-3708840</v>
      </c>
      <c r="V137" s="61">
        <f t="shared" si="49"/>
        <v>122909440</v>
      </c>
      <c r="W137" s="62">
        <f t="shared" si="41"/>
        <v>-2.9291505144438859E-2</v>
      </c>
      <c r="X137" s="63">
        <f t="shared" si="42"/>
        <v>0.23629810178670224</v>
      </c>
      <c r="Y137" s="58">
        <v>287347309</v>
      </c>
      <c r="Z137" s="60">
        <v>-11493892</v>
      </c>
      <c r="AA137" s="61">
        <f t="shared" si="50"/>
        <v>275853417</v>
      </c>
      <c r="AB137" s="62">
        <f t="shared" si="43"/>
        <v>-3.9999998747160703E-2</v>
      </c>
      <c r="AC137" s="63">
        <f t="shared" si="44"/>
        <v>1.9796806169387005E-2</v>
      </c>
      <c r="AD137" s="58">
        <v>24073655</v>
      </c>
      <c r="AE137" s="63">
        <f t="shared" si="45"/>
        <v>1.0947443673591088E-4</v>
      </c>
      <c r="AF137" s="58">
        <v>133125</v>
      </c>
      <c r="AG137" s="58">
        <v>1216037314</v>
      </c>
      <c r="AH137" s="60">
        <v>-8422473</v>
      </c>
      <c r="AI137" s="61">
        <v>1207614841</v>
      </c>
      <c r="AJ137" s="62">
        <f t="shared" si="46"/>
        <v>-6.9261632871242635E-3</v>
      </c>
      <c r="AK137" s="58">
        <v>82255</v>
      </c>
      <c r="AL137" s="58">
        <v>4226575</v>
      </c>
      <c r="AM137" s="25">
        <v>0</v>
      </c>
      <c r="AN137" s="64"/>
    </row>
    <row r="138" spans="1:40" x14ac:dyDescent="0.2">
      <c r="A138" s="55" t="s">
        <v>281</v>
      </c>
      <c r="B138" s="56" t="s">
        <v>280</v>
      </c>
      <c r="C138" s="24">
        <v>3</v>
      </c>
      <c r="D138" s="24"/>
      <c r="E138" s="57">
        <f t="shared" si="34"/>
        <v>4.9377900152223153E-2</v>
      </c>
      <c r="F138" s="58">
        <v>23795685</v>
      </c>
      <c r="G138" s="59">
        <f t="shared" si="35"/>
        <v>2.5713255218741037E-2</v>
      </c>
      <c r="H138" s="58">
        <v>12391465</v>
      </c>
      <c r="I138" s="59">
        <f t="shared" si="36"/>
        <v>0.14525843101143501</v>
      </c>
      <c r="J138" s="58">
        <v>70001435</v>
      </c>
      <c r="K138" s="60">
        <v>322317</v>
      </c>
      <c r="L138" s="61">
        <f t="shared" si="47"/>
        <v>70323752</v>
      </c>
      <c r="M138" s="62">
        <f t="shared" si="37"/>
        <v>4.6044341805278706E-3</v>
      </c>
      <c r="N138" s="63">
        <f t="shared" si="38"/>
        <v>0.12850147971107728</v>
      </c>
      <c r="O138" s="58">
        <v>61926099</v>
      </c>
      <c r="P138" s="60">
        <v>651854</v>
      </c>
      <c r="Q138" s="61">
        <f t="shared" si="48"/>
        <v>62577953</v>
      </c>
      <c r="R138" s="62">
        <f t="shared" si="39"/>
        <v>1.0526321058912495E-2</v>
      </c>
      <c r="S138" s="63">
        <f t="shared" si="40"/>
        <v>2.2814630771697941E-2</v>
      </c>
      <c r="T138" s="58">
        <v>10994590</v>
      </c>
      <c r="U138" s="60">
        <v>-331770</v>
      </c>
      <c r="V138" s="61">
        <f t="shared" si="49"/>
        <v>10662820</v>
      </c>
      <c r="W138" s="62">
        <f t="shared" si="41"/>
        <v>-3.0175750073445213E-2</v>
      </c>
      <c r="X138" s="63">
        <f t="shared" si="42"/>
        <v>0.58687934715592249</v>
      </c>
      <c r="Y138" s="58">
        <v>282822802</v>
      </c>
      <c r="Z138" s="60">
        <v>-11289243</v>
      </c>
      <c r="AA138" s="61">
        <f t="shared" si="50"/>
        <v>271533559</v>
      </c>
      <c r="AB138" s="62">
        <f t="shared" si="43"/>
        <v>-3.9916311273940352E-2</v>
      </c>
      <c r="AC138" s="63">
        <f t="shared" si="44"/>
        <v>4.1450971829327547E-2</v>
      </c>
      <c r="AD138" s="58">
        <v>19975622</v>
      </c>
      <c r="AE138" s="63">
        <f t="shared" si="45"/>
        <v>3.984149575533062E-6</v>
      </c>
      <c r="AF138" s="58">
        <v>1920</v>
      </c>
      <c r="AG138" s="58">
        <v>481909618</v>
      </c>
      <c r="AH138" s="60">
        <v>-10646842</v>
      </c>
      <c r="AI138" s="61">
        <v>471262776</v>
      </c>
      <c r="AJ138" s="62">
        <f t="shared" si="46"/>
        <v>-2.2093026580764362E-2</v>
      </c>
      <c r="AK138" s="58">
        <v>0</v>
      </c>
      <c r="AL138" s="58">
        <v>0</v>
      </c>
      <c r="AM138" s="25">
        <v>0</v>
      </c>
      <c r="AN138" s="64"/>
    </row>
    <row r="139" spans="1:40" x14ac:dyDescent="0.2">
      <c r="A139" s="55" t="s">
        <v>283</v>
      </c>
      <c r="B139" s="56" t="s">
        <v>282</v>
      </c>
      <c r="C139" s="24">
        <v>3</v>
      </c>
      <c r="D139" s="24"/>
      <c r="E139" s="57">
        <f t="shared" si="34"/>
        <v>3.149275926544768E-2</v>
      </c>
      <c r="F139" s="58">
        <v>15612426</v>
      </c>
      <c r="G139" s="59">
        <f t="shared" si="35"/>
        <v>1.269154632462316E-3</v>
      </c>
      <c r="H139" s="58">
        <v>629179</v>
      </c>
      <c r="I139" s="59">
        <f t="shared" si="36"/>
        <v>1.3109522022147261E-5</v>
      </c>
      <c r="J139" s="58">
        <v>6499</v>
      </c>
      <c r="K139" s="60">
        <v>30</v>
      </c>
      <c r="L139" s="61">
        <f t="shared" si="47"/>
        <v>6529</v>
      </c>
      <c r="M139" s="62">
        <f t="shared" si="37"/>
        <v>4.6160947838128942E-3</v>
      </c>
      <c r="N139" s="63">
        <f t="shared" si="38"/>
        <v>6.5459510653232494E-2</v>
      </c>
      <c r="O139" s="58">
        <v>32451325</v>
      </c>
      <c r="P139" s="60">
        <v>-324411</v>
      </c>
      <c r="Q139" s="61">
        <f t="shared" si="48"/>
        <v>32126914</v>
      </c>
      <c r="R139" s="62">
        <f t="shared" si="39"/>
        <v>-9.9968491271157645E-3</v>
      </c>
      <c r="S139" s="63">
        <f t="shared" si="40"/>
        <v>4.7116618624575089E-3</v>
      </c>
      <c r="T139" s="58">
        <v>2335790</v>
      </c>
      <c r="U139" s="60">
        <v>0</v>
      </c>
      <c r="V139" s="61">
        <f t="shared" si="49"/>
        <v>2335790</v>
      </c>
      <c r="W139" s="62">
        <f t="shared" si="41"/>
        <v>0</v>
      </c>
      <c r="X139" s="63">
        <f t="shared" si="42"/>
        <v>0.87141036667597349</v>
      </c>
      <c r="Y139" s="58">
        <v>431998662</v>
      </c>
      <c r="Z139" s="60">
        <v>478466</v>
      </c>
      <c r="AA139" s="61">
        <f t="shared" si="50"/>
        <v>432477128</v>
      </c>
      <c r="AB139" s="62">
        <f t="shared" si="43"/>
        <v>1.1075636155558279E-3</v>
      </c>
      <c r="AC139" s="63">
        <f t="shared" si="44"/>
        <v>2.5643437388404411E-2</v>
      </c>
      <c r="AD139" s="58">
        <v>12712645</v>
      </c>
      <c r="AE139" s="63">
        <f t="shared" si="45"/>
        <v>0</v>
      </c>
      <c r="AF139" s="58">
        <v>0</v>
      </c>
      <c r="AG139" s="58">
        <v>495746526</v>
      </c>
      <c r="AH139" s="60">
        <v>154085</v>
      </c>
      <c r="AI139" s="61">
        <v>495900611</v>
      </c>
      <c r="AJ139" s="62">
        <f t="shared" si="46"/>
        <v>3.1081407920950313E-4</v>
      </c>
      <c r="AK139" s="58">
        <v>0</v>
      </c>
      <c r="AL139" s="58">
        <v>0</v>
      </c>
      <c r="AM139" s="25">
        <v>0</v>
      </c>
      <c r="AN139" s="64"/>
    </row>
    <row r="140" spans="1:40" x14ac:dyDescent="0.2">
      <c r="A140" s="55" t="s">
        <v>285</v>
      </c>
      <c r="B140" s="56" t="s">
        <v>284</v>
      </c>
      <c r="C140" s="24">
        <v>3</v>
      </c>
      <c r="D140" s="24"/>
      <c r="E140" s="57">
        <f t="shared" si="34"/>
        <v>4.2304562031307398E-2</v>
      </c>
      <c r="F140" s="58">
        <v>24243291</v>
      </c>
      <c r="G140" s="59">
        <f t="shared" si="35"/>
        <v>8.3825018426074135E-2</v>
      </c>
      <c r="H140" s="58">
        <v>48037238</v>
      </c>
      <c r="I140" s="59">
        <f t="shared" si="36"/>
        <v>0.13475831098595159</v>
      </c>
      <c r="J140" s="58">
        <v>77225358</v>
      </c>
      <c r="K140" s="60">
        <v>355580</v>
      </c>
      <c r="L140" s="61">
        <f t="shared" si="47"/>
        <v>77580938</v>
      </c>
      <c r="M140" s="62">
        <f t="shared" si="37"/>
        <v>4.6044461198872007E-3</v>
      </c>
      <c r="N140" s="63">
        <f t="shared" si="38"/>
        <v>0.22469617887159948</v>
      </c>
      <c r="O140" s="58">
        <v>128765660</v>
      </c>
      <c r="P140" s="60">
        <v>4153730</v>
      </c>
      <c r="Q140" s="61">
        <f t="shared" si="48"/>
        <v>132919390</v>
      </c>
      <c r="R140" s="62">
        <f t="shared" si="39"/>
        <v>3.2258057000600936E-2</v>
      </c>
      <c r="S140" s="63">
        <f t="shared" si="40"/>
        <v>0.13515177725486463</v>
      </c>
      <c r="T140" s="58">
        <v>77450840</v>
      </c>
      <c r="U140" s="60">
        <v>-2346995</v>
      </c>
      <c r="V140" s="61">
        <f t="shared" si="49"/>
        <v>75103845</v>
      </c>
      <c r="W140" s="62">
        <f t="shared" si="41"/>
        <v>-3.0303028346755179E-2</v>
      </c>
      <c r="X140" s="63">
        <f t="shared" si="42"/>
        <v>0.33780664170405805</v>
      </c>
      <c r="Y140" s="58">
        <v>193585380</v>
      </c>
      <c r="Z140" s="60">
        <v>5531011</v>
      </c>
      <c r="AA140" s="61">
        <f t="shared" si="50"/>
        <v>199116391</v>
      </c>
      <c r="AB140" s="62">
        <f t="shared" si="43"/>
        <v>2.8571429309382765E-2</v>
      </c>
      <c r="AC140" s="63">
        <f t="shared" si="44"/>
        <v>1.2790899441149885E-2</v>
      </c>
      <c r="AD140" s="58">
        <v>7330025</v>
      </c>
      <c r="AE140" s="63">
        <f t="shared" si="45"/>
        <v>2.8666611284994818E-2</v>
      </c>
      <c r="AF140" s="58">
        <v>16427850</v>
      </c>
      <c r="AG140" s="58">
        <v>573065642</v>
      </c>
      <c r="AH140" s="60">
        <v>7693326</v>
      </c>
      <c r="AI140" s="61">
        <v>580758968</v>
      </c>
      <c r="AJ140" s="62">
        <f t="shared" si="46"/>
        <v>1.3424859974418078E-2</v>
      </c>
      <c r="AK140" s="58">
        <v>0</v>
      </c>
      <c r="AL140" s="58">
        <v>0</v>
      </c>
      <c r="AM140" s="25">
        <v>0</v>
      </c>
      <c r="AN140" s="64"/>
    </row>
    <row r="141" spans="1:40" x14ac:dyDescent="0.2">
      <c r="A141" s="55" t="s">
        <v>287</v>
      </c>
      <c r="B141" s="56" t="s">
        <v>286</v>
      </c>
      <c r="C141" s="24">
        <v>3</v>
      </c>
      <c r="D141" s="24"/>
      <c r="E141" s="57">
        <f t="shared" si="34"/>
        <v>3.0943640327644392E-2</v>
      </c>
      <c r="F141" s="58">
        <v>15721614</v>
      </c>
      <c r="G141" s="59">
        <f t="shared" si="35"/>
        <v>6.0227226371150754E-3</v>
      </c>
      <c r="H141" s="58">
        <v>3059980</v>
      </c>
      <c r="I141" s="59">
        <f t="shared" si="36"/>
        <v>1.3067189133791055E-3</v>
      </c>
      <c r="J141" s="58">
        <v>663908</v>
      </c>
      <c r="K141" s="60">
        <v>3057</v>
      </c>
      <c r="L141" s="61">
        <f t="shared" si="47"/>
        <v>666965</v>
      </c>
      <c r="M141" s="62">
        <f t="shared" si="37"/>
        <v>4.6045536429746292E-3</v>
      </c>
      <c r="N141" s="63">
        <f t="shared" si="38"/>
        <v>0.1511367937691071</v>
      </c>
      <c r="O141" s="58">
        <v>76788455</v>
      </c>
      <c r="P141" s="60">
        <v>2097082</v>
      </c>
      <c r="Q141" s="61">
        <f t="shared" si="48"/>
        <v>78885537</v>
      </c>
      <c r="R141" s="62">
        <f t="shared" si="39"/>
        <v>2.7309860577348508E-2</v>
      </c>
      <c r="S141" s="63">
        <f t="shared" si="40"/>
        <v>1.7967020937730581E-2</v>
      </c>
      <c r="T141" s="58">
        <v>9128550</v>
      </c>
      <c r="U141" s="60">
        <v>0</v>
      </c>
      <c r="V141" s="61">
        <f t="shared" si="49"/>
        <v>9128550</v>
      </c>
      <c r="W141" s="62">
        <f t="shared" si="41"/>
        <v>0</v>
      </c>
      <c r="X141" s="63">
        <f t="shared" si="42"/>
        <v>0.75857720726817002</v>
      </c>
      <c r="Y141" s="58">
        <v>385412250</v>
      </c>
      <c r="Z141" s="60">
        <v>2855187</v>
      </c>
      <c r="AA141" s="61">
        <f t="shared" si="50"/>
        <v>388267437</v>
      </c>
      <c r="AB141" s="62">
        <f t="shared" si="43"/>
        <v>7.4081376500098267E-3</v>
      </c>
      <c r="AC141" s="63">
        <f t="shared" si="44"/>
        <v>3.4045896146853771E-2</v>
      </c>
      <c r="AD141" s="58">
        <v>17297785</v>
      </c>
      <c r="AE141" s="63">
        <f t="shared" si="45"/>
        <v>0</v>
      </c>
      <c r="AF141" s="58">
        <v>0</v>
      </c>
      <c r="AG141" s="58">
        <v>508072542</v>
      </c>
      <c r="AH141" s="60">
        <v>4955326</v>
      </c>
      <c r="AI141" s="61">
        <v>513027868</v>
      </c>
      <c r="AJ141" s="62">
        <f t="shared" si="46"/>
        <v>9.7531859928773716E-3</v>
      </c>
      <c r="AK141" s="58">
        <v>0</v>
      </c>
      <c r="AL141" s="58">
        <v>7755</v>
      </c>
      <c r="AM141" s="25">
        <v>0</v>
      </c>
      <c r="AN141" s="64"/>
    </row>
    <row r="142" spans="1:40" x14ac:dyDescent="0.2">
      <c r="A142" s="55" t="s">
        <v>289</v>
      </c>
      <c r="B142" s="56" t="s">
        <v>288</v>
      </c>
      <c r="C142" s="24">
        <v>3</v>
      </c>
      <c r="D142" s="24"/>
      <c r="E142" s="57">
        <f t="shared" si="34"/>
        <v>2.6645646955115045E-2</v>
      </c>
      <c r="F142" s="58">
        <v>16164842</v>
      </c>
      <c r="G142" s="59">
        <f t="shared" si="35"/>
        <v>8.8278871988755319E-3</v>
      </c>
      <c r="H142" s="58">
        <v>5355524</v>
      </c>
      <c r="I142" s="59">
        <f t="shared" si="36"/>
        <v>9.4086839132539936E-4</v>
      </c>
      <c r="J142" s="58">
        <v>570787</v>
      </c>
      <c r="K142" s="60">
        <v>2628</v>
      </c>
      <c r="L142" s="61">
        <f t="shared" si="47"/>
        <v>573415</v>
      </c>
      <c r="M142" s="62">
        <f t="shared" si="37"/>
        <v>4.6041693311165109E-3</v>
      </c>
      <c r="N142" s="63">
        <f t="shared" si="38"/>
        <v>0.35193063931676444</v>
      </c>
      <c r="O142" s="58">
        <v>213502160</v>
      </c>
      <c r="P142" s="60">
        <v>6887165</v>
      </c>
      <c r="Q142" s="61">
        <f t="shared" si="48"/>
        <v>220389325</v>
      </c>
      <c r="R142" s="62">
        <f t="shared" si="39"/>
        <v>3.225805771707415E-2</v>
      </c>
      <c r="S142" s="63">
        <f t="shared" si="40"/>
        <v>3.511698174783201E-2</v>
      </c>
      <c r="T142" s="58">
        <v>21304060</v>
      </c>
      <c r="U142" s="60">
        <v>0</v>
      </c>
      <c r="V142" s="61">
        <f t="shared" si="49"/>
        <v>21304060</v>
      </c>
      <c r="W142" s="62">
        <f t="shared" si="41"/>
        <v>0</v>
      </c>
      <c r="X142" s="63">
        <f t="shared" si="42"/>
        <v>0.54781836134549799</v>
      </c>
      <c r="Y142" s="58">
        <v>332339360</v>
      </c>
      <c r="Z142" s="60">
        <v>0</v>
      </c>
      <c r="AA142" s="61">
        <f t="shared" si="50"/>
        <v>332339360</v>
      </c>
      <c r="AB142" s="62">
        <f t="shared" si="43"/>
        <v>0</v>
      </c>
      <c r="AC142" s="63">
        <f t="shared" si="44"/>
        <v>2.8719615044589541E-2</v>
      </c>
      <c r="AD142" s="58">
        <v>17423035</v>
      </c>
      <c r="AE142" s="63">
        <f t="shared" si="45"/>
        <v>0</v>
      </c>
      <c r="AF142" s="58">
        <v>0</v>
      </c>
      <c r="AG142" s="58">
        <v>606659768</v>
      </c>
      <c r="AH142" s="60">
        <v>6889793</v>
      </c>
      <c r="AI142" s="61">
        <v>613549561</v>
      </c>
      <c r="AJ142" s="62">
        <f t="shared" si="46"/>
        <v>1.1356930792878949E-2</v>
      </c>
      <c r="AK142" s="58">
        <v>0</v>
      </c>
      <c r="AL142" s="58">
        <v>62610</v>
      </c>
      <c r="AM142" s="25">
        <v>0</v>
      </c>
      <c r="AN142" s="64"/>
    </row>
    <row r="143" spans="1:40" x14ac:dyDescent="0.2">
      <c r="A143" s="55" t="s">
        <v>291</v>
      </c>
      <c r="B143" s="56" t="s">
        <v>290</v>
      </c>
      <c r="C143" s="24">
        <v>3</v>
      </c>
      <c r="D143" s="24"/>
      <c r="E143" s="57">
        <f t="shared" si="34"/>
        <v>3.0300037971525643E-2</v>
      </c>
      <c r="F143" s="58">
        <v>6096710</v>
      </c>
      <c r="G143" s="59">
        <f t="shared" si="35"/>
        <v>7.8488584281740555E-3</v>
      </c>
      <c r="H143" s="58">
        <v>1579279</v>
      </c>
      <c r="I143" s="59">
        <f t="shared" si="36"/>
        <v>1.4015117510870997E-3</v>
      </c>
      <c r="J143" s="58">
        <v>282000</v>
      </c>
      <c r="K143" s="60">
        <v>1298</v>
      </c>
      <c r="L143" s="61">
        <f t="shared" si="47"/>
        <v>283298</v>
      </c>
      <c r="M143" s="62">
        <f t="shared" si="37"/>
        <v>4.6028368794326239E-3</v>
      </c>
      <c r="N143" s="63">
        <f t="shared" si="38"/>
        <v>0.22058999778138702</v>
      </c>
      <c r="O143" s="58">
        <v>44385200</v>
      </c>
      <c r="P143" s="60">
        <v>1431780</v>
      </c>
      <c r="Q143" s="61">
        <f t="shared" si="48"/>
        <v>45816980</v>
      </c>
      <c r="R143" s="62">
        <f t="shared" si="39"/>
        <v>3.2258049980624169E-2</v>
      </c>
      <c r="S143" s="63">
        <f t="shared" si="40"/>
        <v>1.9820929638747573E-2</v>
      </c>
      <c r="T143" s="58">
        <v>3988195</v>
      </c>
      <c r="U143" s="60">
        <v>0</v>
      </c>
      <c r="V143" s="61">
        <f t="shared" si="49"/>
        <v>3988195</v>
      </c>
      <c r="W143" s="62">
        <f t="shared" si="41"/>
        <v>0</v>
      </c>
      <c r="X143" s="63">
        <f t="shared" si="42"/>
        <v>0.6846425408744069</v>
      </c>
      <c r="Y143" s="58">
        <v>137757815</v>
      </c>
      <c r="Z143" s="60">
        <v>0</v>
      </c>
      <c r="AA143" s="61">
        <f t="shared" si="50"/>
        <v>137757815</v>
      </c>
      <c r="AB143" s="62">
        <f t="shared" si="43"/>
        <v>0</v>
      </c>
      <c r="AC143" s="63">
        <f t="shared" si="44"/>
        <v>3.5396123554671748E-2</v>
      </c>
      <c r="AD143" s="58">
        <v>7122100</v>
      </c>
      <c r="AE143" s="63">
        <f t="shared" si="45"/>
        <v>0</v>
      </c>
      <c r="AF143" s="58">
        <v>0</v>
      </c>
      <c r="AG143" s="58">
        <v>201211299</v>
      </c>
      <c r="AH143" s="60">
        <v>1433078</v>
      </c>
      <c r="AI143" s="61">
        <v>202644377</v>
      </c>
      <c r="AJ143" s="62">
        <f t="shared" si="46"/>
        <v>7.1222541036326196E-3</v>
      </c>
      <c r="AK143" s="58">
        <v>0</v>
      </c>
      <c r="AL143" s="58">
        <v>0</v>
      </c>
      <c r="AM143" s="25">
        <v>0</v>
      </c>
      <c r="AN143" s="64"/>
    </row>
    <row r="144" spans="1:40" x14ac:dyDescent="0.2">
      <c r="A144" s="55" t="s">
        <v>293</v>
      </c>
      <c r="B144" s="56" t="s">
        <v>292</v>
      </c>
      <c r="C144" s="24">
        <v>3</v>
      </c>
      <c r="D144" s="24"/>
      <c r="E144" s="57">
        <f t="shared" si="34"/>
        <v>3.7607716690018435E-3</v>
      </c>
      <c r="F144" s="58">
        <v>23650</v>
      </c>
      <c r="G144" s="59">
        <f t="shared" si="35"/>
        <v>2.2476057082948312E-2</v>
      </c>
      <c r="H144" s="58">
        <v>141343</v>
      </c>
      <c r="I144" s="59">
        <f t="shared" si="36"/>
        <v>2.404349582888282E-3</v>
      </c>
      <c r="J144" s="58">
        <v>15120</v>
      </c>
      <c r="K144" s="60">
        <v>70</v>
      </c>
      <c r="L144" s="61">
        <f t="shared" si="47"/>
        <v>15190</v>
      </c>
      <c r="M144" s="62">
        <f t="shared" si="37"/>
        <v>4.6296296296296294E-3</v>
      </c>
      <c r="N144" s="63">
        <f t="shared" si="38"/>
        <v>0.25538342935624969</v>
      </c>
      <c r="O144" s="58">
        <v>1606005</v>
      </c>
      <c r="P144" s="60">
        <v>51807</v>
      </c>
      <c r="Q144" s="61">
        <f t="shared" si="48"/>
        <v>1657812</v>
      </c>
      <c r="R144" s="62">
        <f t="shared" si="39"/>
        <v>3.2258305546993937E-2</v>
      </c>
      <c r="S144" s="63">
        <f t="shared" si="40"/>
        <v>0</v>
      </c>
      <c r="T144" s="58">
        <v>0</v>
      </c>
      <c r="U144" s="60">
        <v>0</v>
      </c>
      <c r="V144" s="61">
        <f t="shared" si="49"/>
        <v>0</v>
      </c>
      <c r="W144" s="62" t="e">
        <f t="shared" si="41"/>
        <v>#DIV/0!</v>
      </c>
      <c r="X144" s="63">
        <f t="shared" si="42"/>
        <v>0.71597539230891183</v>
      </c>
      <c r="Y144" s="58">
        <v>4502485</v>
      </c>
      <c r="Z144" s="60">
        <v>0</v>
      </c>
      <c r="AA144" s="61">
        <f t="shared" si="50"/>
        <v>4502485</v>
      </c>
      <c r="AB144" s="62">
        <f t="shared" si="43"/>
        <v>0</v>
      </c>
      <c r="AC144" s="63">
        <f t="shared" si="44"/>
        <v>0</v>
      </c>
      <c r="AD144" s="58">
        <v>0</v>
      </c>
      <c r="AE144" s="63">
        <f t="shared" si="45"/>
        <v>0</v>
      </c>
      <c r="AF144" s="58">
        <v>0</v>
      </c>
      <c r="AG144" s="58">
        <v>6288603</v>
      </c>
      <c r="AH144" s="60">
        <v>51877</v>
      </c>
      <c r="AI144" s="61">
        <v>6340480</v>
      </c>
      <c r="AJ144" s="62">
        <f t="shared" si="46"/>
        <v>8.2493679438819714E-3</v>
      </c>
      <c r="AK144" s="58">
        <v>0</v>
      </c>
      <c r="AL144" s="58">
        <v>0</v>
      </c>
      <c r="AM144" s="25">
        <v>0</v>
      </c>
      <c r="AN144" s="64"/>
    </row>
    <row r="145" spans="1:40" x14ac:dyDescent="0.2">
      <c r="A145" s="55" t="s">
        <v>295</v>
      </c>
      <c r="B145" s="56" t="s">
        <v>294</v>
      </c>
      <c r="C145" s="24">
        <v>3</v>
      </c>
      <c r="D145" s="24"/>
      <c r="E145" s="57">
        <f t="shared" si="34"/>
        <v>2.7072298198397123E-2</v>
      </c>
      <c r="F145" s="58">
        <v>9982885</v>
      </c>
      <c r="G145" s="59">
        <f t="shared" si="35"/>
        <v>5.4200840605220443E-3</v>
      </c>
      <c r="H145" s="58">
        <v>1998651</v>
      </c>
      <c r="I145" s="59">
        <f t="shared" si="36"/>
        <v>1.0952488401882866E-3</v>
      </c>
      <c r="J145" s="58">
        <v>403872</v>
      </c>
      <c r="K145" s="60">
        <v>1859</v>
      </c>
      <c r="L145" s="61">
        <f t="shared" si="47"/>
        <v>405731</v>
      </c>
      <c r="M145" s="62">
        <f t="shared" si="37"/>
        <v>4.6029435068536562E-3</v>
      </c>
      <c r="N145" s="63">
        <f t="shared" si="38"/>
        <v>0.11034273013151778</v>
      </c>
      <c r="O145" s="58">
        <v>40688780</v>
      </c>
      <c r="P145" s="60">
        <v>1275442</v>
      </c>
      <c r="Q145" s="61">
        <f t="shared" si="48"/>
        <v>41964222</v>
      </c>
      <c r="R145" s="62">
        <f t="shared" si="39"/>
        <v>3.1346282685300465E-2</v>
      </c>
      <c r="S145" s="63">
        <f t="shared" si="40"/>
        <v>1.421227960331334E-2</v>
      </c>
      <c r="T145" s="58">
        <v>5240765</v>
      </c>
      <c r="U145" s="60">
        <v>0</v>
      </c>
      <c r="V145" s="61">
        <f t="shared" si="49"/>
        <v>5240765</v>
      </c>
      <c r="W145" s="62">
        <f t="shared" si="41"/>
        <v>0</v>
      </c>
      <c r="X145" s="63">
        <f t="shared" si="42"/>
        <v>0.80921360296933409</v>
      </c>
      <c r="Y145" s="58">
        <v>298396770</v>
      </c>
      <c r="Z145" s="60">
        <v>0</v>
      </c>
      <c r="AA145" s="61">
        <f t="shared" si="50"/>
        <v>298396770</v>
      </c>
      <c r="AB145" s="62">
        <f t="shared" si="43"/>
        <v>0</v>
      </c>
      <c r="AC145" s="63">
        <f t="shared" si="44"/>
        <v>3.264375619672736E-2</v>
      </c>
      <c r="AD145" s="58">
        <v>12037355</v>
      </c>
      <c r="AE145" s="63">
        <f t="shared" si="45"/>
        <v>0</v>
      </c>
      <c r="AF145" s="58">
        <v>0</v>
      </c>
      <c r="AG145" s="58">
        <v>368749078</v>
      </c>
      <c r="AH145" s="60">
        <v>1277301</v>
      </c>
      <c r="AI145" s="61">
        <v>370026379</v>
      </c>
      <c r="AJ145" s="62">
        <f t="shared" si="46"/>
        <v>3.4638757795077118E-3</v>
      </c>
      <c r="AK145" s="58">
        <v>0</v>
      </c>
      <c r="AL145" s="58">
        <v>0</v>
      </c>
      <c r="AM145" s="25">
        <v>0</v>
      </c>
      <c r="AN145" s="64"/>
    </row>
    <row r="146" spans="1:40" x14ac:dyDescent="0.2">
      <c r="A146" s="55" t="s">
        <v>297</v>
      </c>
      <c r="B146" s="56" t="s">
        <v>296</v>
      </c>
      <c r="C146" s="24">
        <v>3</v>
      </c>
      <c r="D146" s="24"/>
      <c r="E146" s="57">
        <f t="shared" si="34"/>
        <v>2.9636647508685242E-2</v>
      </c>
      <c r="F146" s="58">
        <v>9468669</v>
      </c>
      <c r="G146" s="59">
        <f t="shared" si="35"/>
        <v>7.0339528413593047E-3</v>
      </c>
      <c r="H146" s="58">
        <v>2247291</v>
      </c>
      <c r="I146" s="59">
        <f t="shared" si="36"/>
        <v>1.3884827492312121E-3</v>
      </c>
      <c r="J146" s="58">
        <v>443609</v>
      </c>
      <c r="K146" s="60">
        <v>2043</v>
      </c>
      <c r="L146" s="61">
        <f t="shared" si="47"/>
        <v>445652</v>
      </c>
      <c r="M146" s="62">
        <f t="shared" si="37"/>
        <v>4.6054070138342547E-3</v>
      </c>
      <c r="N146" s="63">
        <f t="shared" si="38"/>
        <v>0.15490580221459507</v>
      </c>
      <c r="O146" s="58">
        <v>49491150</v>
      </c>
      <c r="P146" s="60">
        <v>1596488</v>
      </c>
      <c r="Q146" s="61">
        <f t="shared" si="48"/>
        <v>51087638</v>
      </c>
      <c r="R146" s="62">
        <f t="shared" si="39"/>
        <v>3.2258050176647741E-2</v>
      </c>
      <c r="S146" s="63">
        <f t="shared" si="40"/>
        <v>1.5843437360820025E-2</v>
      </c>
      <c r="T146" s="58">
        <v>5061850</v>
      </c>
      <c r="U146" s="60">
        <v>0</v>
      </c>
      <c r="V146" s="61">
        <f t="shared" si="49"/>
        <v>5061850</v>
      </c>
      <c r="W146" s="62">
        <f t="shared" si="41"/>
        <v>0</v>
      </c>
      <c r="X146" s="63">
        <f t="shared" si="42"/>
        <v>0.76242539302388457</v>
      </c>
      <c r="Y146" s="58">
        <v>243588742</v>
      </c>
      <c r="Z146" s="60">
        <v>54160</v>
      </c>
      <c r="AA146" s="61">
        <f t="shared" si="50"/>
        <v>243642902</v>
      </c>
      <c r="AB146" s="62">
        <f t="shared" si="43"/>
        <v>2.2234196685493783E-4</v>
      </c>
      <c r="AC146" s="63">
        <f t="shared" si="44"/>
        <v>2.8766284301424524E-2</v>
      </c>
      <c r="AD146" s="58">
        <v>9190595</v>
      </c>
      <c r="AE146" s="63">
        <f t="shared" si="45"/>
        <v>0</v>
      </c>
      <c r="AF146" s="58">
        <v>0</v>
      </c>
      <c r="AG146" s="58">
        <v>319491906</v>
      </c>
      <c r="AH146" s="60">
        <v>1652691</v>
      </c>
      <c r="AI146" s="61">
        <v>321144597</v>
      </c>
      <c r="AJ146" s="62">
        <f t="shared" si="46"/>
        <v>5.172872830149256E-3</v>
      </c>
      <c r="AK146" s="58">
        <v>0</v>
      </c>
      <c r="AL146" s="58">
        <v>385565</v>
      </c>
      <c r="AM146" s="25">
        <v>0</v>
      </c>
      <c r="AN146" s="64"/>
    </row>
    <row r="147" spans="1:40" x14ac:dyDescent="0.2">
      <c r="A147" s="55" t="s">
        <v>299</v>
      </c>
      <c r="B147" s="56" t="s">
        <v>298</v>
      </c>
      <c r="C147" s="24">
        <v>3</v>
      </c>
      <c r="D147" s="24"/>
      <c r="E147" s="57">
        <f t="shared" si="34"/>
        <v>8.0603547581938995E-2</v>
      </c>
      <c r="F147" s="58">
        <v>52273857</v>
      </c>
      <c r="G147" s="59">
        <f t="shared" si="35"/>
        <v>6.6655217705844892E-3</v>
      </c>
      <c r="H147" s="58">
        <v>4322794</v>
      </c>
      <c r="I147" s="59">
        <f t="shared" si="36"/>
        <v>1.4681175930861229E-3</v>
      </c>
      <c r="J147" s="58">
        <v>952119</v>
      </c>
      <c r="K147" s="60">
        <v>4384</v>
      </c>
      <c r="L147" s="61">
        <f t="shared" si="47"/>
        <v>956503</v>
      </c>
      <c r="M147" s="62">
        <f t="shared" si="37"/>
        <v>4.6044664584994101E-3</v>
      </c>
      <c r="N147" s="63">
        <f t="shared" si="38"/>
        <v>0.1024936029413267</v>
      </c>
      <c r="O147" s="58">
        <v>66470225</v>
      </c>
      <c r="P147" s="60">
        <v>2144200</v>
      </c>
      <c r="Q147" s="61">
        <f t="shared" si="48"/>
        <v>68614425</v>
      </c>
      <c r="R147" s="62">
        <f t="shared" si="39"/>
        <v>3.2258052383604838E-2</v>
      </c>
      <c r="S147" s="63">
        <f t="shared" si="40"/>
        <v>7.6131996726907861E-2</v>
      </c>
      <c r="T147" s="58">
        <v>49373920</v>
      </c>
      <c r="U147" s="60">
        <v>0</v>
      </c>
      <c r="V147" s="61">
        <f t="shared" si="49"/>
        <v>49373920</v>
      </c>
      <c r="W147" s="62">
        <f t="shared" si="41"/>
        <v>0</v>
      </c>
      <c r="X147" s="63">
        <f t="shared" si="42"/>
        <v>0.69481215204266233</v>
      </c>
      <c r="Y147" s="58">
        <v>450606855</v>
      </c>
      <c r="Z147" s="60">
        <v>0</v>
      </c>
      <c r="AA147" s="61">
        <f t="shared" si="50"/>
        <v>450606855</v>
      </c>
      <c r="AB147" s="62">
        <f t="shared" si="43"/>
        <v>0</v>
      </c>
      <c r="AC147" s="63">
        <f t="shared" si="44"/>
        <v>3.7825061343493532E-2</v>
      </c>
      <c r="AD147" s="58">
        <v>24530705</v>
      </c>
      <c r="AE147" s="63">
        <f t="shared" si="45"/>
        <v>0</v>
      </c>
      <c r="AF147" s="58">
        <v>0</v>
      </c>
      <c r="AG147" s="58">
        <v>648530475</v>
      </c>
      <c r="AH147" s="60">
        <v>2148584</v>
      </c>
      <c r="AI147" s="61">
        <v>650679059</v>
      </c>
      <c r="AJ147" s="62">
        <f t="shared" si="46"/>
        <v>3.3130039108802095E-3</v>
      </c>
      <c r="AK147" s="58">
        <v>0</v>
      </c>
      <c r="AL147" s="58">
        <v>0</v>
      </c>
      <c r="AM147" s="25">
        <v>0</v>
      </c>
      <c r="AN147" s="64"/>
    </row>
    <row r="148" spans="1:40" x14ac:dyDescent="0.2">
      <c r="A148" s="55" t="s">
        <v>301</v>
      </c>
      <c r="B148" s="56" t="s">
        <v>300</v>
      </c>
      <c r="C148" s="24">
        <v>4</v>
      </c>
      <c r="D148" s="24"/>
      <c r="E148" s="57">
        <f t="shared" si="34"/>
        <v>2.5338256301841354E-2</v>
      </c>
      <c r="F148" s="58">
        <v>698193999</v>
      </c>
      <c r="G148" s="59">
        <f t="shared" si="35"/>
        <v>1.526311841641321E-2</v>
      </c>
      <c r="H148" s="58">
        <v>420574232</v>
      </c>
      <c r="I148" s="59">
        <f t="shared" si="36"/>
        <v>7.3737263348853032E-3</v>
      </c>
      <c r="J148" s="58">
        <v>203182548</v>
      </c>
      <c r="K148" s="60">
        <v>935542</v>
      </c>
      <c r="L148" s="61">
        <f t="shared" si="47"/>
        <v>204118090</v>
      </c>
      <c r="M148" s="62">
        <f t="shared" si="37"/>
        <v>4.6044407317896224E-3</v>
      </c>
      <c r="N148" s="63">
        <f t="shared" si="38"/>
        <v>0.68217183381450452</v>
      </c>
      <c r="O148" s="58">
        <v>18797200367</v>
      </c>
      <c r="P148" s="60">
        <v>-566146767</v>
      </c>
      <c r="Q148" s="61">
        <f t="shared" si="48"/>
        <v>18231053600</v>
      </c>
      <c r="R148" s="62">
        <f t="shared" si="39"/>
        <v>-3.011867490617998E-2</v>
      </c>
      <c r="S148" s="63">
        <f t="shared" si="40"/>
        <v>0.26764941629204725</v>
      </c>
      <c r="T148" s="58">
        <v>7375062201</v>
      </c>
      <c r="U148" s="60">
        <v>-70684208</v>
      </c>
      <c r="V148" s="61">
        <f t="shared" si="49"/>
        <v>7304377993</v>
      </c>
      <c r="W148" s="62">
        <f t="shared" si="41"/>
        <v>-9.5842185562063174E-3</v>
      </c>
      <c r="X148" s="63">
        <f t="shared" si="42"/>
        <v>1.9679923214444913E-3</v>
      </c>
      <c r="Y148" s="58">
        <v>54227900</v>
      </c>
      <c r="Z148" s="60">
        <v>1549369</v>
      </c>
      <c r="AA148" s="61">
        <f t="shared" si="50"/>
        <v>55777269</v>
      </c>
      <c r="AB148" s="62">
        <f t="shared" si="43"/>
        <v>2.8571436474582271E-2</v>
      </c>
      <c r="AC148" s="63">
        <f t="shared" si="44"/>
        <v>2.3565651886390222E-4</v>
      </c>
      <c r="AD148" s="58">
        <v>6493500</v>
      </c>
      <c r="AE148" s="63">
        <f t="shared" si="45"/>
        <v>0</v>
      </c>
      <c r="AF148" s="58">
        <v>0</v>
      </c>
      <c r="AG148" s="58">
        <v>27554934747</v>
      </c>
      <c r="AH148" s="60">
        <v>-634346064</v>
      </c>
      <c r="AI148" s="61">
        <v>26920588683</v>
      </c>
      <c r="AJ148" s="62">
        <f t="shared" si="46"/>
        <v>-2.3021141941519691E-2</v>
      </c>
      <c r="AK148" s="58">
        <v>114356867</v>
      </c>
      <c r="AL148" s="58">
        <v>518695101</v>
      </c>
      <c r="AM148" s="25">
        <v>0</v>
      </c>
      <c r="AN148" s="64"/>
    </row>
    <row r="149" spans="1:40" x14ac:dyDescent="0.2">
      <c r="A149" s="55" t="s">
        <v>303</v>
      </c>
      <c r="B149" s="56" t="s">
        <v>302</v>
      </c>
      <c r="C149" s="24">
        <v>3</v>
      </c>
      <c r="D149" s="24"/>
      <c r="E149" s="57">
        <f t="shared" si="34"/>
        <v>3.5930226597270215E-2</v>
      </c>
      <c r="F149" s="58">
        <v>72790572</v>
      </c>
      <c r="G149" s="59">
        <f t="shared" si="35"/>
        <v>1.5989549319371004E-2</v>
      </c>
      <c r="H149" s="58">
        <v>32393017</v>
      </c>
      <c r="I149" s="59">
        <f t="shared" si="36"/>
        <v>8.9210719702964483E-3</v>
      </c>
      <c r="J149" s="58">
        <v>18073082</v>
      </c>
      <c r="K149" s="60">
        <v>83217</v>
      </c>
      <c r="L149" s="61">
        <f t="shared" si="47"/>
        <v>18156299</v>
      </c>
      <c r="M149" s="62">
        <f t="shared" si="37"/>
        <v>4.6044719987437671E-3</v>
      </c>
      <c r="N149" s="63">
        <f t="shared" si="38"/>
        <v>0.58668306317998697</v>
      </c>
      <c r="O149" s="58">
        <v>1188553477</v>
      </c>
      <c r="P149" s="60">
        <v>-18911304</v>
      </c>
      <c r="Q149" s="61">
        <f t="shared" si="48"/>
        <v>1169642173</v>
      </c>
      <c r="R149" s="62">
        <f t="shared" si="39"/>
        <v>-1.5911193199092379E-2</v>
      </c>
      <c r="S149" s="63">
        <f t="shared" si="40"/>
        <v>6.6326904149846169E-2</v>
      </c>
      <c r="T149" s="58">
        <v>134370800</v>
      </c>
      <c r="U149" s="60">
        <v>-520827</v>
      </c>
      <c r="V149" s="61">
        <f t="shared" si="49"/>
        <v>133849973</v>
      </c>
      <c r="W149" s="62">
        <f t="shared" si="41"/>
        <v>-3.8760430093442919E-3</v>
      </c>
      <c r="X149" s="63">
        <f t="shared" si="42"/>
        <v>0.27345087956508463</v>
      </c>
      <c r="Y149" s="58">
        <v>553980529</v>
      </c>
      <c r="Z149" s="60">
        <v>12739020</v>
      </c>
      <c r="AA149" s="61">
        <f t="shared" si="50"/>
        <v>566719549</v>
      </c>
      <c r="AB149" s="62">
        <f t="shared" si="43"/>
        <v>2.2995429140795668E-2</v>
      </c>
      <c r="AC149" s="63">
        <f t="shared" si="44"/>
        <v>1.2698305218144553E-2</v>
      </c>
      <c r="AD149" s="58">
        <v>25725329</v>
      </c>
      <c r="AE149" s="63">
        <f t="shared" si="45"/>
        <v>0</v>
      </c>
      <c r="AF149" s="58">
        <v>0</v>
      </c>
      <c r="AG149" s="58">
        <v>2025886806</v>
      </c>
      <c r="AH149" s="60">
        <v>-6609894</v>
      </c>
      <c r="AI149" s="61">
        <v>2019276912</v>
      </c>
      <c r="AJ149" s="62">
        <f t="shared" si="46"/>
        <v>-3.2627163474403908E-3</v>
      </c>
      <c r="AK149" s="58">
        <v>8093400</v>
      </c>
      <c r="AL149" s="58">
        <v>22694035</v>
      </c>
      <c r="AM149" s="25">
        <v>0</v>
      </c>
      <c r="AN149" s="64"/>
    </row>
    <row r="150" spans="1:40" x14ac:dyDescent="0.2">
      <c r="A150" s="55" t="s">
        <v>305</v>
      </c>
      <c r="B150" s="56" t="s">
        <v>304</v>
      </c>
      <c r="C150" s="24">
        <v>3</v>
      </c>
      <c r="D150" s="24"/>
      <c r="E150" s="57">
        <f t="shared" si="34"/>
        <v>1.2219360886353729E-2</v>
      </c>
      <c r="F150" s="58">
        <v>5277405</v>
      </c>
      <c r="G150" s="59">
        <f t="shared" si="35"/>
        <v>1.5178703723292509E-2</v>
      </c>
      <c r="H150" s="58">
        <v>6555512</v>
      </c>
      <c r="I150" s="59">
        <f t="shared" si="36"/>
        <v>2.0102482817156511E-2</v>
      </c>
      <c r="J150" s="58">
        <v>8682037</v>
      </c>
      <c r="K150" s="60">
        <v>39976</v>
      </c>
      <c r="L150" s="61">
        <f t="shared" si="47"/>
        <v>8722013</v>
      </c>
      <c r="M150" s="62">
        <f t="shared" si="37"/>
        <v>4.6044493936158067E-3</v>
      </c>
      <c r="N150" s="63">
        <f t="shared" si="38"/>
        <v>0.62120629798887284</v>
      </c>
      <c r="O150" s="58">
        <v>268292037</v>
      </c>
      <c r="P150" s="60">
        <v>-7707121</v>
      </c>
      <c r="Q150" s="61">
        <f t="shared" si="48"/>
        <v>260584916</v>
      </c>
      <c r="R150" s="62">
        <f t="shared" si="39"/>
        <v>-2.8726611069712815E-2</v>
      </c>
      <c r="S150" s="63">
        <f t="shared" si="40"/>
        <v>2.6815444719425468E-2</v>
      </c>
      <c r="T150" s="58">
        <v>11581290</v>
      </c>
      <c r="U150" s="60">
        <v>-119005</v>
      </c>
      <c r="V150" s="61">
        <f t="shared" si="49"/>
        <v>11462285</v>
      </c>
      <c r="W150" s="62">
        <f t="shared" si="41"/>
        <v>-1.0275625599566197E-2</v>
      </c>
      <c r="X150" s="63">
        <f t="shared" si="42"/>
        <v>0.28544032530818797</v>
      </c>
      <c r="Y150" s="58">
        <v>123278477</v>
      </c>
      <c r="Z150" s="60">
        <v>3368305</v>
      </c>
      <c r="AA150" s="61">
        <f t="shared" si="50"/>
        <v>126646782</v>
      </c>
      <c r="AB150" s="62">
        <f t="shared" si="43"/>
        <v>2.7322733716121428E-2</v>
      </c>
      <c r="AC150" s="63">
        <f t="shared" si="44"/>
        <v>1.9037386872121902E-2</v>
      </c>
      <c r="AD150" s="58">
        <v>8222034</v>
      </c>
      <c r="AE150" s="63">
        <f t="shared" si="45"/>
        <v>0</v>
      </c>
      <c r="AF150" s="58">
        <v>0</v>
      </c>
      <c r="AG150" s="58">
        <v>431888791</v>
      </c>
      <c r="AH150" s="60">
        <v>-4417845</v>
      </c>
      <c r="AI150" s="61">
        <v>427470947</v>
      </c>
      <c r="AJ150" s="62">
        <f t="shared" si="46"/>
        <v>-1.0229126321548827E-2</v>
      </c>
      <c r="AK150" s="58">
        <v>0</v>
      </c>
      <c r="AL150" s="58">
        <v>37000</v>
      </c>
      <c r="AM150" s="25">
        <v>0</v>
      </c>
      <c r="AN150" s="64"/>
    </row>
    <row r="151" spans="1:40" x14ac:dyDescent="0.2">
      <c r="A151" s="55" t="s">
        <v>307</v>
      </c>
      <c r="B151" s="56" t="s">
        <v>306</v>
      </c>
      <c r="C151" s="24">
        <v>3</v>
      </c>
      <c r="D151" s="24"/>
      <c r="E151" s="57">
        <f t="shared" si="34"/>
        <v>1.5652538050621799E-2</v>
      </c>
      <c r="F151" s="58">
        <v>28252062</v>
      </c>
      <c r="G151" s="59">
        <f t="shared" si="35"/>
        <v>1.5811539055313416E-2</v>
      </c>
      <c r="H151" s="58">
        <v>28539051</v>
      </c>
      <c r="I151" s="59">
        <f t="shared" si="36"/>
        <v>1.7686434974571237E-2</v>
      </c>
      <c r="J151" s="58">
        <v>31923146</v>
      </c>
      <c r="K151" s="60">
        <v>146988</v>
      </c>
      <c r="L151" s="61">
        <f t="shared" si="47"/>
        <v>32070134</v>
      </c>
      <c r="M151" s="62">
        <f t="shared" si="37"/>
        <v>4.6044334101657779E-3</v>
      </c>
      <c r="N151" s="63">
        <f t="shared" si="38"/>
        <v>0.66664263406408897</v>
      </c>
      <c r="O151" s="58">
        <v>1203257195</v>
      </c>
      <c r="P151" s="60">
        <v>-31217235</v>
      </c>
      <c r="Q151" s="61">
        <f t="shared" si="48"/>
        <v>1172039960</v>
      </c>
      <c r="R151" s="62">
        <f t="shared" si="39"/>
        <v>-2.5943942101256248E-2</v>
      </c>
      <c r="S151" s="63">
        <f t="shared" si="40"/>
        <v>4.1000623164334025E-2</v>
      </c>
      <c r="T151" s="58">
        <v>74004110</v>
      </c>
      <c r="U151" s="60">
        <v>-655690</v>
      </c>
      <c r="V151" s="61">
        <f t="shared" si="49"/>
        <v>73348420</v>
      </c>
      <c r="W151" s="62">
        <f t="shared" si="41"/>
        <v>-8.8601835762905593E-3</v>
      </c>
      <c r="X151" s="63">
        <f t="shared" si="42"/>
        <v>0.23104026235431155</v>
      </c>
      <c r="Y151" s="58">
        <v>417016320</v>
      </c>
      <c r="Z151" s="60">
        <v>10592467</v>
      </c>
      <c r="AA151" s="61">
        <f t="shared" si="50"/>
        <v>427608787</v>
      </c>
      <c r="AB151" s="62">
        <f t="shared" si="43"/>
        <v>2.5400605424746925E-2</v>
      </c>
      <c r="AC151" s="63">
        <f t="shared" si="44"/>
        <v>1.2165968336759023E-2</v>
      </c>
      <c r="AD151" s="58">
        <v>21958975</v>
      </c>
      <c r="AE151" s="63">
        <f t="shared" si="45"/>
        <v>0</v>
      </c>
      <c r="AF151" s="58">
        <v>0</v>
      </c>
      <c r="AG151" s="58">
        <v>1804950859</v>
      </c>
      <c r="AH151" s="60">
        <v>-21133470</v>
      </c>
      <c r="AI151" s="61">
        <v>1783817389</v>
      </c>
      <c r="AJ151" s="62">
        <f t="shared" si="46"/>
        <v>-1.1708612394970471E-2</v>
      </c>
      <c r="AK151" s="58">
        <v>630500</v>
      </c>
      <c r="AL151" s="58">
        <v>205850</v>
      </c>
      <c r="AM151" s="25">
        <v>0</v>
      </c>
      <c r="AN151" s="64"/>
    </row>
    <row r="152" spans="1:40" x14ac:dyDescent="0.2">
      <c r="A152" s="55" t="s">
        <v>309</v>
      </c>
      <c r="B152" s="56" t="s">
        <v>308</v>
      </c>
      <c r="C152" s="24">
        <v>3</v>
      </c>
      <c r="D152" s="24"/>
      <c r="E152" s="57">
        <f t="shared" si="34"/>
        <v>1.7099495416550991E-2</v>
      </c>
      <c r="F152" s="58">
        <v>13888377</v>
      </c>
      <c r="G152" s="59">
        <f t="shared" si="35"/>
        <v>8.7502519484634212E-3</v>
      </c>
      <c r="H152" s="58">
        <v>7107040</v>
      </c>
      <c r="I152" s="59">
        <f t="shared" si="36"/>
        <v>1.1641178808987367E-2</v>
      </c>
      <c r="J152" s="58">
        <v>9455079</v>
      </c>
      <c r="K152" s="60">
        <v>43536</v>
      </c>
      <c r="L152" s="61">
        <f t="shared" si="47"/>
        <v>9498615</v>
      </c>
      <c r="M152" s="62">
        <f t="shared" si="37"/>
        <v>4.6045093859078279E-3</v>
      </c>
      <c r="N152" s="63">
        <f t="shared" si="38"/>
        <v>0.52397367780448079</v>
      </c>
      <c r="O152" s="58">
        <v>425576533</v>
      </c>
      <c r="P152" s="60">
        <v>-2577199</v>
      </c>
      <c r="Q152" s="61">
        <f t="shared" si="48"/>
        <v>422999334</v>
      </c>
      <c r="R152" s="62">
        <f t="shared" si="39"/>
        <v>-6.0557826857431541E-3</v>
      </c>
      <c r="S152" s="63">
        <f t="shared" si="40"/>
        <v>2.3723163699599786E-2</v>
      </c>
      <c r="T152" s="58">
        <v>19268185</v>
      </c>
      <c r="U152" s="60">
        <v>-58794</v>
      </c>
      <c r="V152" s="61">
        <f t="shared" si="49"/>
        <v>19209391</v>
      </c>
      <c r="W152" s="62">
        <f t="shared" si="41"/>
        <v>-3.051351230019849E-3</v>
      </c>
      <c r="X152" s="63">
        <f t="shared" si="42"/>
        <v>0.39335052631404244</v>
      </c>
      <c r="Y152" s="58">
        <v>319483135</v>
      </c>
      <c r="Z152" s="60">
        <v>6667696</v>
      </c>
      <c r="AA152" s="61">
        <f t="shared" si="50"/>
        <v>326150831</v>
      </c>
      <c r="AB152" s="62">
        <f t="shared" si="43"/>
        <v>2.0870259708701055E-2</v>
      </c>
      <c r="AC152" s="63">
        <f t="shared" si="44"/>
        <v>2.1461706007875139E-2</v>
      </c>
      <c r="AD152" s="58">
        <v>17431407</v>
      </c>
      <c r="AE152" s="63">
        <f t="shared" si="45"/>
        <v>0</v>
      </c>
      <c r="AF152" s="58">
        <v>0</v>
      </c>
      <c r="AG152" s="58">
        <v>812209756</v>
      </c>
      <c r="AH152" s="60">
        <v>4075239</v>
      </c>
      <c r="AI152" s="61">
        <v>816284995</v>
      </c>
      <c r="AJ152" s="62">
        <f t="shared" si="46"/>
        <v>5.017471127249055E-3</v>
      </c>
      <c r="AK152" s="58">
        <v>0</v>
      </c>
      <c r="AL152" s="58">
        <v>0</v>
      </c>
      <c r="AM152" s="25">
        <v>0</v>
      </c>
      <c r="AN152" s="64"/>
    </row>
    <row r="153" spans="1:40" x14ac:dyDescent="0.2">
      <c r="A153" s="55" t="s">
        <v>311</v>
      </c>
      <c r="B153" s="56" t="s">
        <v>310</v>
      </c>
      <c r="C153" s="24">
        <v>3</v>
      </c>
      <c r="D153" s="24"/>
      <c r="E153" s="57">
        <f t="shared" si="34"/>
        <v>2.6233610793720039E-2</v>
      </c>
      <c r="F153" s="58">
        <v>66416153</v>
      </c>
      <c r="G153" s="59">
        <f t="shared" si="35"/>
        <v>2.4620813069955467E-2</v>
      </c>
      <c r="H153" s="58">
        <v>62333001</v>
      </c>
      <c r="I153" s="59">
        <f t="shared" si="36"/>
        <v>0.1046322339860888</v>
      </c>
      <c r="J153" s="58">
        <v>264899503</v>
      </c>
      <c r="K153" s="60">
        <v>1219714</v>
      </c>
      <c r="L153" s="61">
        <f t="shared" si="47"/>
        <v>266119217</v>
      </c>
      <c r="M153" s="62">
        <f t="shared" si="37"/>
        <v>4.6044404998374045E-3</v>
      </c>
      <c r="N153" s="63">
        <f t="shared" si="38"/>
        <v>0.56231917679842591</v>
      </c>
      <c r="O153" s="58">
        <v>1423634618</v>
      </c>
      <c r="P153" s="60">
        <v>14983699</v>
      </c>
      <c r="Q153" s="61">
        <f t="shared" si="48"/>
        <v>1438618317</v>
      </c>
      <c r="R153" s="62">
        <f t="shared" si="39"/>
        <v>1.052496111751618E-2</v>
      </c>
      <c r="S153" s="63">
        <f t="shared" si="40"/>
        <v>0.22010044418646996</v>
      </c>
      <c r="T153" s="58">
        <v>557232662</v>
      </c>
      <c r="U153" s="60">
        <v>11817281</v>
      </c>
      <c r="V153" s="61">
        <f t="shared" si="49"/>
        <v>569049943</v>
      </c>
      <c r="W153" s="62">
        <f t="shared" si="41"/>
        <v>2.1207086026841692E-2</v>
      </c>
      <c r="X153" s="63">
        <f t="shared" si="42"/>
        <v>5.8976746741088763E-2</v>
      </c>
      <c r="Y153" s="58">
        <v>149312600</v>
      </c>
      <c r="Z153" s="60">
        <v>4266074</v>
      </c>
      <c r="AA153" s="61">
        <f t="shared" si="50"/>
        <v>153578674</v>
      </c>
      <c r="AB153" s="62">
        <f t="shared" si="43"/>
        <v>2.8571426657897591E-2</v>
      </c>
      <c r="AC153" s="63">
        <f t="shared" si="44"/>
        <v>3.1169744242510958E-3</v>
      </c>
      <c r="AD153" s="58">
        <v>7891306</v>
      </c>
      <c r="AE153" s="63">
        <f t="shared" si="45"/>
        <v>0</v>
      </c>
      <c r="AF153" s="58">
        <v>0</v>
      </c>
      <c r="AG153" s="58">
        <v>2531719843</v>
      </c>
      <c r="AH153" s="60">
        <v>32286768</v>
      </c>
      <c r="AI153" s="61">
        <v>2564006611</v>
      </c>
      <c r="AJ153" s="62">
        <f t="shared" si="46"/>
        <v>1.2752899215634106E-2</v>
      </c>
      <c r="AK153" s="58">
        <v>183795</v>
      </c>
      <c r="AL153" s="58">
        <v>1820564</v>
      </c>
      <c r="AM153" s="25">
        <v>0</v>
      </c>
      <c r="AN153" s="64"/>
    </row>
    <row r="154" spans="1:40" x14ac:dyDescent="0.2">
      <c r="A154" s="55" t="s">
        <v>313</v>
      </c>
      <c r="B154" s="56" t="s">
        <v>312</v>
      </c>
      <c r="C154" s="24">
        <v>3</v>
      </c>
      <c r="D154" s="24"/>
      <c r="E154" s="57">
        <f t="shared" si="34"/>
        <v>9.4735683303969753E-3</v>
      </c>
      <c r="F154" s="58">
        <v>3121078</v>
      </c>
      <c r="G154" s="59">
        <f t="shared" si="35"/>
        <v>2.6520699493562554E-2</v>
      </c>
      <c r="H154" s="58">
        <v>8737275</v>
      </c>
      <c r="I154" s="59">
        <f t="shared" si="36"/>
        <v>0.15521800937578753</v>
      </c>
      <c r="J154" s="58">
        <v>51136752</v>
      </c>
      <c r="K154" s="60">
        <v>235456</v>
      </c>
      <c r="L154" s="61">
        <f t="shared" si="47"/>
        <v>51372208</v>
      </c>
      <c r="M154" s="62">
        <f t="shared" si="37"/>
        <v>4.6044379197177016E-3</v>
      </c>
      <c r="N154" s="63">
        <f t="shared" si="38"/>
        <v>0.27325239706552917</v>
      </c>
      <c r="O154" s="58">
        <v>90023317</v>
      </c>
      <c r="P154" s="60">
        <v>947614</v>
      </c>
      <c r="Q154" s="61">
        <f t="shared" si="48"/>
        <v>90970931</v>
      </c>
      <c r="R154" s="62">
        <f t="shared" si="39"/>
        <v>1.0526317309547704E-2</v>
      </c>
      <c r="S154" s="63">
        <f t="shared" si="40"/>
        <v>5.0541240784612584E-3</v>
      </c>
      <c r="T154" s="58">
        <v>1665087</v>
      </c>
      <c r="U154" s="60">
        <v>35427</v>
      </c>
      <c r="V154" s="61">
        <f t="shared" si="49"/>
        <v>1700514</v>
      </c>
      <c r="W154" s="62">
        <f t="shared" si="41"/>
        <v>2.1276365739447849E-2</v>
      </c>
      <c r="X154" s="63">
        <f t="shared" si="42"/>
        <v>0.51913631189852383</v>
      </c>
      <c r="Y154" s="58">
        <v>171030056</v>
      </c>
      <c r="Z154" s="60">
        <v>4886573</v>
      </c>
      <c r="AA154" s="61">
        <f t="shared" si="50"/>
        <v>175916629</v>
      </c>
      <c r="AB154" s="62">
        <f t="shared" si="43"/>
        <v>2.8571428404373555E-2</v>
      </c>
      <c r="AC154" s="63">
        <f t="shared" si="44"/>
        <v>1.1344449631792455E-2</v>
      </c>
      <c r="AD154" s="58">
        <v>3737442</v>
      </c>
      <c r="AE154" s="63">
        <f t="shared" si="45"/>
        <v>4.401259461979359E-7</v>
      </c>
      <c r="AF154" s="58">
        <v>145</v>
      </c>
      <c r="AG154" s="58">
        <v>329451152</v>
      </c>
      <c r="AH154" s="60">
        <v>6105070</v>
      </c>
      <c r="AI154" s="61">
        <v>335556222</v>
      </c>
      <c r="AJ154" s="62">
        <f t="shared" si="46"/>
        <v>1.8531032485204362E-2</v>
      </c>
      <c r="AK154" s="58">
        <v>0</v>
      </c>
      <c r="AL154" s="58">
        <v>0</v>
      </c>
      <c r="AM154" s="25">
        <v>0</v>
      </c>
      <c r="AN154" s="64"/>
    </row>
    <row r="155" spans="1:40" x14ac:dyDescent="0.2">
      <c r="A155" s="55" t="s">
        <v>315</v>
      </c>
      <c r="B155" s="56" t="s">
        <v>314</v>
      </c>
      <c r="C155" s="24">
        <v>3</v>
      </c>
      <c r="D155" s="24"/>
      <c r="E155" s="57">
        <f t="shared" si="34"/>
        <v>1.8186820502237837E-2</v>
      </c>
      <c r="F155" s="58">
        <v>5518032</v>
      </c>
      <c r="G155" s="59">
        <f t="shared" si="35"/>
        <v>2.8563995965251891E-2</v>
      </c>
      <c r="H155" s="58">
        <v>8666553</v>
      </c>
      <c r="I155" s="59">
        <f t="shared" si="36"/>
        <v>0.16103457478438526</v>
      </c>
      <c r="J155" s="58">
        <v>48859224</v>
      </c>
      <c r="K155" s="60">
        <v>224969</v>
      </c>
      <c r="L155" s="61">
        <f t="shared" si="47"/>
        <v>49084193</v>
      </c>
      <c r="M155" s="62">
        <f t="shared" si="37"/>
        <v>4.6044325223012139E-3</v>
      </c>
      <c r="N155" s="63">
        <f t="shared" si="38"/>
        <v>0.1973378485605225</v>
      </c>
      <c r="O155" s="58">
        <v>59873938</v>
      </c>
      <c r="P155" s="60">
        <v>630252</v>
      </c>
      <c r="Q155" s="61">
        <f t="shared" si="48"/>
        <v>60504190</v>
      </c>
      <c r="R155" s="62">
        <f t="shared" si="39"/>
        <v>1.0526316141089634E-2</v>
      </c>
      <c r="S155" s="63">
        <f t="shared" si="40"/>
        <v>4.097653444426059E-3</v>
      </c>
      <c r="T155" s="58">
        <v>1243262</v>
      </c>
      <c r="U155" s="60">
        <v>26452</v>
      </c>
      <c r="V155" s="61">
        <f t="shared" si="49"/>
        <v>1269714</v>
      </c>
      <c r="W155" s="62">
        <f t="shared" si="41"/>
        <v>2.127628770122468E-2</v>
      </c>
      <c r="X155" s="63">
        <f t="shared" si="42"/>
        <v>0.57622353514909308</v>
      </c>
      <c r="Y155" s="58">
        <v>174830994</v>
      </c>
      <c r="Z155" s="60">
        <v>4995172</v>
      </c>
      <c r="AA155" s="61">
        <f t="shared" si="50"/>
        <v>179826166</v>
      </c>
      <c r="AB155" s="62">
        <f t="shared" si="43"/>
        <v>2.8571432820429999E-2</v>
      </c>
      <c r="AC155" s="63">
        <f t="shared" si="44"/>
        <v>1.4554846498522104E-2</v>
      </c>
      <c r="AD155" s="58">
        <v>4416061</v>
      </c>
      <c r="AE155" s="63">
        <f t="shared" si="45"/>
        <v>7.2509556133279474E-7</v>
      </c>
      <c r="AF155" s="58">
        <v>220</v>
      </c>
      <c r="AG155" s="58">
        <v>303408284</v>
      </c>
      <c r="AH155" s="60">
        <v>5876845</v>
      </c>
      <c r="AI155" s="61">
        <v>309285129</v>
      </c>
      <c r="AJ155" s="62">
        <f t="shared" si="46"/>
        <v>1.936942829154922E-2</v>
      </c>
      <c r="AK155" s="58">
        <v>0</v>
      </c>
      <c r="AL155" s="58">
        <v>0</v>
      </c>
      <c r="AM155" s="25">
        <v>0</v>
      </c>
      <c r="AN155" s="64"/>
    </row>
    <row r="156" spans="1:40" x14ac:dyDescent="0.2">
      <c r="A156" s="55" t="s">
        <v>317</v>
      </c>
      <c r="B156" s="56" t="s">
        <v>316</v>
      </c>
      <c r="C156" s="24">
        <v>3</v>
      </c>
      <c r="D156" s="24"/>
      <c r="E156" s="57">
        <f t="shared" si="34"/>
        <v>3.0154686623834862E-2</v>
      </c>
      <c r="F156" s="58">
        <v>17176661</v>
      </c>
      <c r="G156" s="59">
        <f t="shared" si="35"/>
        <v>1.8562188406138061E-2</v>
      </c>
      <c r="H156" s="58">
        <v>10573362</v>
      </c>
      <c r="I156" s="59">
        <f t="shared" si="36"/>
        <v>0.12347155342127718</v>
      </c>
      <c r="J156" s="58">
        <v>70331655</v>
      </c>
      <c r="K156" s="60">
        <v>323838</v>
      </c>
      <c r="L156" s="61">
        <f t="shared" si="47"/>
        <v>70655493</v>
      </c>
      <c r="M156" s="62">
        <f t="shared" si="37"/>
        <v>4.6044416273156091E-3</v>
      </c>
      <c r="N156" s="63">
        <f t="shared" si="38"/>
        <v>0.26669142289425329</v>
      </c>
      <c r="O156" s="58">
        <v>151912312</v>
      </c>
      <c r="P156" s="60">
        <v>1599078</v>
      </c>
      <c r="Q156" s="61">
        <f t="shared" si="48"/>
        <v>153511390</v>
      </c>
      <c r="R156" s="62">
        <f t="shared" si="39"/>
        <v>1.0526322580094758E-2</v>
      </c>
      <c r="S156" s="63">
        <f t="shared" si="40"/>
        <v>2.3168571400979016E-2</v>
      </c>
      <c r="T156" s="58">
        <v>13197242</v>
      </c>
      <c r="U156" s="60">
        <v>280792</v>
      </c>
      <c r="V156" s="61">
        <f t="shared" si="49"/>
        <v>13478034</v>
      </c>
      <c r="W156" s="62">
        <f t="shared" si="41"/>
        <v>2.1276566725077863E-2</v>
      </c>
      <c r="X156" s="63">
        <f t="shared" si="42"/>
        <v>0.5197440526703313</v>
      </c>
      <c r="Y156" s="58">
        <v>296055718</v>
      </c>
      <c r="Z156" s="60">
        <v>8458735</v>
      </c>
      <c r="AA156" s="61">
        <f t="shared" si="50"/>
        <v>304514453</v>
      </c>
      <c r="AB156" s="62">
        <f t="shared" si="43"/>
        <v>2.8571429246977083E-2</v>
      </c>
      <c r="AC156" s="63">
        <f t="shared" si="44"/>
        <v>1.820562857664846E-2</v>
      </c>
      <c r="AD156" s="58">
        <v>10370259</v>
      </c>
      <c r="AE156" s="63">
        <f t="shared" si="45"/>
        <v>1.8960065378097436E-6</v>
      </c>
      <c r="AF156" s="58">
        <v>1080</v>
      </c>
      <c r="AG156" s="58">
        <v>569618289</v>
      </c>
      <c r="AH156" s="60">
        <v>10662443</v>
      </c>
      <c r="AI156" s="61">
        <v>580280732</v>
      </c>
      <c r="AJ156" s="62">
        <f t="shared" si="46"/>
        <v>1.8718575589836792E-2</v>
      </c>
      <c r="AK156" s="58">
        <v>0</v>
      </c>
      <c r="AL156" s="58">
        <v>0</v>
      </c>
      <c r="AM156" s="25">
        <v>0</v>
      </c>
      <c r="AN156" s="64"/>
    </row>
    <row r="157" spans="1:40" x14ac:dyDescent="0.2">
      <c r="A157" s="55" t="s">
        <v>319</v>
      </c>
      <c r="B157" s="56" t="s">
        <v>318</v>
      </c>
      <c r="C157" s="24">
        <v>3</v>
      </c>
      <c r="D157" s="24"/>
      <c r="E157" s="57">
        <f t="shared" si="34"/>
        <v>2.9997504094034448E-2</v>
      </c>
      <c r="F157" s="58">
        <v>12681514</v>
      </c>
      <c r="G157" s="59">
        <f t="shared" si="35"/>
        <v>2.3383815731057932E-2</v>
      </c>
      <c r="H157" s="58">
        <v>9885562</v>
      </c>
      <c r="I157" s="59">
        <f t="shared" si="36"/>
        <v>0.12276926556320018</v>
      </c>
      <c r="J157" s="58">
        <v>51900990</v>
      </c>
      <c r="K157" s="60">
        <v>238975</v>
      </c>
      <c r="L157" s="61">
        <f t="shared" si="47"/>
        <v>52139965</v>
      </c>
      <c r="M157" s="62">
        <f t="shared" si="37"/>
        <v>4.6044401079825261E-3</v>
      </c>
      <c r="N157" s="63">
        <f t="shared" si="38"/>
        <v>0.23617452304606595</v>
      </c>
      <c r="O157" s="58">
        <v>99843324</v>
      </c>
      <c r="P157" s="60">
        <v>1050983</v>
      </c>
      <c r="Q157" s="61">
        <f t="shared" si="48"/>
        <v>100894307</v>
      </c>
      <c r="R157" s="62">
        <f t="shared" si="39"/>
        <v>1.0526322220602352E-2</v>
      </c>
      <c r="S157" s="63">
        <f t="shared" si="40"/>
        <v>3.0513595898666951E-2</v>
      </c>
      <c r="T157" s="58">
        <v>12899693</v>
      </c>
      <c r="U157" s="60">
        <v>274238</v>
      </c>
      <c r="V157" s="61">
        <f t="shared" si="49"/>
        <v>13173931</v>
      </c>
      <c r="W157" s="62">
        <f t="shared" si="41"/>
        <v>2.1259265627484314E-2</v>
      </c>
      <c r="X157" s="63">
        <f t="shared" si="42"/>
        <v>0.54544265820147331</v>
      </c>
      <c r="Y157" s="58">
        <v>230587141</v>
      </c>
      <c r="Z157" s="60">
        <v>6588204</v>
      </c>
      <c r="AA157" s="61">
        <f t="shared" si="50"/>
        <v>237175345</v>
      </c>
      <c r="AB157" s="62">
        <f t="shared" si="43"/>
        <v>2.8571428447521276E-2</v>
      </c>
      <c r="AC157" s="63">
        <f t="shared" si="44"/>
        <v>1.1718637465501223E-2</v>
      </c>
      <c r="AD157" s="58">
        <v>4954081</v>
      </c>
      <c r="AE157" s="63">
        <f t="shared" si="45"/>
        <v>0</v>
      </c>
      <c r="AF157" s="58">
        <v>0</v>
      </c>
      <c r="AG157" s="58">
        <v>422752305</v>
      </c>
      <c r="AH157" s="60">
        <v>8152400</v>
      </c>
      <c r="AI157" s="61">
        <v>430904705</v>
      </c>
      <c r="AJ157" s="62">
        <f t="shared" si="46"/>
        <v>1.9284105381755401E-2</v>
      </c>
      <c r="AK157" s="58">
        <v>0</v>
      </c>
      <c r="AL157" s="58">
        <v>10490</v>
      </c>
      <c r="AM157" s="25">
        <v>0</v>
      </c>
      <c r="AN157" s="64"/>
    </row>
    <row r="158" spans="1:40" x14ac:dyDescent="0.2">
      <c r="A158" s="55" t="s">
        <v>321</v>
      </c>
      <c r="B158" s="56" t="s">
        <v>320</v>
      </c>
      <c r="C158" s="24">
        <v>3</v>
      </c>
      <c r="D158" s="24"/>
      <c r="E158" s="57">
        <f t="shared" si="34"/>
        <v>5.6223296703695962E-2</v>
      </c>
      <c r="F158" s="58">
        <v>28720847</v>
      </c>
      <c r="G158" s="59">
        <f t="shared" si="35"/>
        <v>5.4867501708603397E-2</v>
      </c>
      <c r="H158" s="58">
        <v>28028259</v>
      </c>
      <c r="I158" s="59">
        <f t="shared" si="36"/>
        <v>6.1022070003919193E-3</v>
      </c>
      <c r="J158" s="58">
        <v>3117223</v>
      </c>
      <c r="K158" s="60">
        <v>14353</v>
      </c>
      <c r="L158" s="61">
        <f t="shared" si="47"/>
        <v>3131576</v>
      </c>
      <c r="M158" s="62">
        <f t="shared" si="37"/>
        <v>4.6044187406547431E-3</v>
      </c>
      <c r="N158" s="63">
        <f t="shared" si="38"/>
        <v>7.5644200435920503E-2</v>
      </c>
      <c r="O158" s="58">
        <v>38641731</v>
      </c>
      <c r="P158" s="60">
        <v>398820</v>
      </c>
      <c r="Q158" s="61">
        <f t="shared" si="48"/>
        <v>39040551</v>
      </c>
      <c r="R158" s="62">
        <f t="shared" si="39"/>
        <v>1.0320966211373916E-2</v>
      </c>
      <c r="S158" s="63">
        <f t="shared" si="40"/>
        <v>3.4243243491167842E-2</v>
      </c>
      <c r="T158" s="58">
        <v>17492659</v>
      </c>
      <c r="U158" s="60">
        <v>227352</v>
      </c>
      <c r="V158" s="61">
        <f t="shared" si="49"/>
        <v>17720011</v>
      </c>
      <c r="W158" s="62">
        <f t="shared" si="41"/>
        <v>1.2996994910836597E-2</v>
      </c>
      <c r="X158" s="63">
        <f t="shared" si="42"/>
        <v>0.74114989287487476</v>
      </c>
      <c r="Y158" s="58">
        <v>378605559</v>
      </c>
      <c r="Z158" s="60">
        <v>6317547</v>
      </c>
      <c r="AA158" s="61">
        <f t="shared" si="50"/>
        <v>384923106</v>
      </c>
      <c r="AB158" s="62">
        <f t="shared" si="43"/>
        <v>1.6686355627440749E-2</v>
      </c>
      <c r="AC158" s="63">
        <f t="shared" si="44"/>
        <v>3.176183726144774E-2</v>
      </c>
      <c r="AD158" s="58">
        <v>16225069</v>
      </c>
      <c r="AE158" s="63">
        <f t="shared" si="45"/>
        <v>7.8205238978942844E-6</v>
      </c>
      <c r="AF158" s="58">
        <v>3995</v>
      </c>
      <c r="AG158" s="58">
        <v>510835342</v>
      </c>
      <c r="AH158" s="60">
        <v>6958072</v>
      </c>
      <c r="AI158" s="61">
        <v>517793414</v>
      </c>
      <c r="AJ158" s="62">
        <f t="shared" si="46"/>
        <v>1.362096830019251E-2</v>
      </c>
      <c r="AK158" s="58">
        <v>0</v>
      </c>
      <c r="AL158" s="58">
        <v>0</v>
      </c>
      <c r="AM158" s="25">
        <v>0</v>
      </c>
      <c r="AN158" s="64"/>
    </row>
    <row r="159" spans="1:40" x14ac:dyDescent="0.2">
      <c r="A159" s="55" t="s">
        <v>323</v>
      </c>
      <c r="B159" s="56" t="s">
        <v>322</v>
      </c>
      <c r="C159" s="24">
        <v>3</v>
      </c>
      <c r="D159" s="24"/>
      <c r="E159" s="57">
        <f t="shared" si="34"/>
        <v>3.1085900933019758E-2</v>
      </c>
      <c r="F159" s="58">
        <v>11626064</v>
      </c>
      <c r="G159" s="59">
        <f t="shared" si="35"/>
        <v>5.310961910956871E-3</v>
      </c>
      <c r="H159" s="58">
        <v>1986289</v>
      </c>
      <c r="I159" s="59">
        <f t="shared" si="36"/>
        <v>1.1928059236149607E-3</v>
      </c>
      <c r="J159" s="58">
        <v>446107</v>
      </c>
      <c r="K159" s="60">
        <v>2055</v>
      </c>
      <c r="L159" s="61">
        <f t="shared" si="47"/>
        <v>448162</v>
      </c>
      <c r="M159" s="62">
        <f t="shared" si="37"/>
        <v>4.6065181671661728E-3</v>
      </c>
      <c r="N159" s="63">
        <f t="shared" si="38"/>
        <v>0.10361392197377539</v>
      </c>
      <c r="O159" s="58">
        <v>38751397</v>
      </c>
      <c r="P159" s="60">
        <v>148154</v>
      </c>
      <c r="Q159" s="61">
        <f t="shared" si="48"/>
        <v>38899551</v>
      </c>
      <c r="R159" s="62">
        <f t="shared" si="39"/>
        <v>3.8231912000488651E-3</v>
      </c>
      <c r="S159" s="63">
        <f t="shared" si="40"/>
        <v>1.1322510502897776E-2</v>
      </c>
      <c r="T159" s="58">
        <v>4234596</v>
      </c>
      <c r="U159" s="60">
        <v>769</v>
      </c>
      <c r="V159" s="61">
        <f t="shared" si="49"/>
        <v>4235365</v>
      </c>
      <c r="W159" s="62">
        <f t="shared" si="41"/>
        <v>1.8159937807526384E-4</v>
      </c>
      <c r="X159" s="63">
        <f t="shared" si="42"/>
        <v>0.8269636887739833</v>
      </c>
      <c r="Y159" s="58">
        <v>309282745</v>
      </c>
      <c r="Z159" s="60">
        <v>2076689</v>
      </c>
      <c r="AA159" s="61">
        <f t="shared" si="50"/>
        <v>311359434</v>
      </c>
      <c r="AB159" s="62">
        <f t="shared" si="43"/>
        <v>6.714532360995438E-3</v>
      </c>
      <c r="AC159" s="63">
        <f t="shared" si="44"/>
        <v>2.0510209981751907E-2</v>
      </c>
      <c r="AD159" s="58">
        <v>7670777</v>
      </c>
      <c r="AE159" s="63">
        <f t="shared" si="45"/>
        <v>0</v>
      </c>
      <c r="AF159" s="58">
        <v>0</v>
      </c>
      <c r="AG159" s="58">
        <v>373997975</v>
      </c>
      <c r="AH159" s="60">
        <v>2227667</v>
      </c>
      <c r="AI159" s="61">
        <v>376225642</v>
      </c>
      <c r="AJ159" s="62">
        <f t="shared" si="46"/>
        <v>5.9563611273563714E-3</v>
      </c>
      <c r="AK159" s="58">
        <v>0</v>
      </c>
      <c r="AL159" s="58">
        <v>0</v>
      </c>
      <c r="AM159" s="25">
        <v>0</v>
      </c>
      <c r="AN159" s="64"/>
    </row>
    <row r="160" spans="1:40" x14ac:dyDescent="0.2">
      <c r="A160" s="55" t="s">
        <v>325</v>
      </c>
      <c r="B160" s="56" t="s">
        <v>324</v>
      </c>
      <c r="C160" s="24">
        <v>3</v>
      </c>
      <c r="D160" s="24"/>
      <c r="E160" s="57">
        <f t="shared" si="34"/>
        <v>1.9765872734301294E-2</v>
      </c>
      <c r="F160" s="58">
        <v>6346823</v>
      </c>
      <c r="G160" s="59">
        <f t="shared" si="35"/>
        <v>5.0018146368229939E-3</v>
      </c>
      <c r="H160" s="58">
        <v>1606083</v>
      </c>
      <c r="I160" s="59">
        <f t="shared" si="36"/>
        <v>3.5308308129144441E-4</v>
      </c>
      <c r="J160" s="58">
        <v>113375</v>
      </c>
      <c r="K160" s="60">
        <v>522</v>
      </c>
      <c r="L160" s="61">
        <f t="shared" si="47"/>
        <v>113897</v>
      </c>
      <c r="M160" s="62">
        <f t="shared" si="37"/>
        <v>4.6041896361631749E-3</v>
      </c>
      <c r="N160" s="63">
        <f t="shared" si="38"/>
        <v>0.16251839800318446</v>
      </c>
      <c r="O160" s="58">
        <v>52184668</v>
      </c>
      <c r="P160" s="60">
        <v>1671011</v>
      </c>
      <c r="Q160" s="61">
        <f t="shared" si="48"/>
        <v>53855679</v>
      </c>
      <c r="R160" s="62">
        <f t="shared" si="39"/>
        <v>3.2021110108432616E-2</v>
      </c>
      <c r="S160" s="63">
        <f t="shared" si="40"/>
        <v>7.9986904020050275E-3</v>
      </c>
      <c r="T160" s="58">
        <v>2568380</v>
      </c>
      <c r="U160" s="60">
        <v>0</v>
      </c>
      <c r="V160" s="61">
        <f t="shared" si="49"/>
        <v>2568380</v>
      </c>
      <c r="W160" s="62">
        <f t="shared" si="41"/>
        <v>0</v>
      </c>
      <c r="X160" s="63">
        <f t="shared" si="42"/>
        <v>0.79066957457847153</v>
      </c>
      <c r="Y160" s="58">
        <v>253884051</v>
      </c>
      <c r="Z160" s="60">
        <v>0</v>
      </c>
      <c r="AA160" s="61">
        <f t="shared" si="50"/>
        <v>253884051</v>
      </c>
      <c r="AB160" s="62">
        <f t="shared" si="43"/>
        <v>0</v>
      </c>
      <c r="AC160" s="63">
        <f t="shared" si="44"/>
        <v>1.3692566563923201E-2</v>
      </c>
      <c r="AD160" s="58">
        <v>4396684</v>
      </c>
      <c r="AE160" s="63">
        <f t="shared" si="45"/>
        <v>0</v>
      </c>
      <c r="AF160" s="58">
        <v>0</v>
      </c>
      <c r="AG160" s="58">
        <v>321100064</v>
      </c>
      <c r="AH160" s="60">
        <v>1671533</v>
      </c>
      <c r="AI160" s="61">
        <v>322771597</v>
      </c>
      <c r="AJ160" s="62">
        <f t="shared" si="46"/>
        <v>5.2056451785696314E-3</v>
      </c>
      <c r="AK160" s="58">
        <v>0</v>
      </c>
      <c r="AL160" s="58">
        <v>0</v>
      </c>
      <c r="AM160" s="25">
        <v>0</v>
      </c>
      <c r="AN160" s="64"/>
    </row>
    <row r="161" spans="1:40" x14ac:dyDescent="0.2">
      <c r="A161" s="55" t="s">
        <v>327</v>
      </c>
      <c r="B161" s="56" t="s">
        <v>326</v>
      </c>
      <c r="C161" s="24">
        <v>3</v>
      </c>
      <c r="D161" s="24"/>
      <c r="E161" s="57">
        <f t="shared" si="34"/>
        <v>5.4136148868754543E-2</v>
      </c>
      <c r="F161" s="58">
        <v>43408235</v>
      </c>
      <c r="G161" s="59">
        <f t="shared" si="35"/>
        <v>4.5374148116973526E-3</v>
      </c>
      <c r="H161" s="58">
        <v>3638256</v>
      </c>
      <c r="I161" s="59">
        <f t="shared" si="36"/>
        <v>1.4213233747902395E-2</v>
      </c>
      <c r="J161" s="58">
        <v>11396662</v>
      </c>
      <c r="K161" s="60">
        <v>52475</v>
      </c>
      <c r="L161" s="61">
        <f t="shared" si="47"/>
        <v>11449137</v>
      </c>
      <c r="M161" s="62">
        <f t="shared" si="37"/>
        <v>4.6044183814523939E-3</v>
      </c>
      <c r="N161" s="63">
        <f t="shared" si="38"/>
        <v>0.15838559430111268</v>
      </c>
      <c r="O161" s="58">
        <v>126999043</v>
      </c>
      <c r="P161" s="60">
        <v>33602</v>
      </c>
      <c r="Q161" s="61">
        <f t="shared" si="48"/>
        <v>127032645</v>
      </c>
      <c r="R161" s="62">
        <f t="shared" si="39"/>
        <v>2.6458467092543365E-4</v>
      </c>
      <c r="S161" s="63">
        <f t="shared" si="40"/>
        <v>3.7017759715963751E-2</v>
      </c>
      <c r="T161" s="58">
        <v>29682119</v>
      </c>
      <c r="U161" s="60">
        <v>-305702</v>
      </c>
      <c r="V161" s="61">
        <f t="shared" si="49"/>
        <v>29376417</v>
      </c>
      <c r="W161" s="62">
        <f t="shared" si="41"/>
        <v>-1.0299197304612921E-2</v>
      </c>
      <c r="X161" s="63">
        <f t="shared" si="42"/>
        <v>0.69912033150359676</v>
      </c>
      <c r="Y161" s="58">
        <v>560578842</v>
      </c>
      <c r="Z161" s="60">
        <v>13397060</v>
      </c>
      <c r="AA161" s="61">
        <f t="shared" si="50"/>
        <v>573975902</v>
      </c>
      <c r="AB161" s="62">
        <f t="shared" si="43"/>
        <v>2.3898618706697461E-2</v>
      </c>
      <c r="AC161" s="63">
        <f t="shared" si="44"/>
        <v>3.2589517050972502E-2</v>
      </c>
      <c r="AD161" s="58">
        <v>26131401</v>
      </c>
      <c r="AE161" s="63">
        <f t="shared" si="45"/>
        <v>0</v>
      </c>
      <c r="AF161" s="58">
        <v>0</v>
      </c>
      <c r="AG161" s="58">
        <v>801834558</v>
      </c>
      <c r="AH161" s="60">
        <v>13177435</v>
      </c>
      <c r="AI161" s="61">
        <v>815011993</v>
      </c>
      <c r="AJ161" s="62">
        <f t="shared" si="46"/>
        <v>1.6434107096691134E-2</v>
      </c>
      <c r="AK161" s="58">
        <v>0</v>
      </c>
      <c r="AL161" s="58">
        <v>29101</v>
      </c>
      <c r="AM161" s="25">
        <v>0</v>
      </c>
      <c r="AN161" s="64"/>
    </row>
    <row r="162" spans="1:40" x14ac:dyDescent="0.2">
      <c r="A162" s="55" t="s">
        <v>329</v>
      </c>
      <c r="B162" s="56" t="s">
        <v>328</v>
      </c>
      <c r="C162" s="24">
        <v>3</v>
      </c>
      <c r="D162" s="24"/>
      <c r="E162" s="57">
        <f t="shared" si="34"/>
        <v>6.8619992638696448E-2</v>
      </c>
      <c r="F162" s="58">
        <v>198963299</v>
      </c>
      <c r="G162" s="59">
        <f t="shared" si="35"/>
        <v>1.2608265190799994E-2</v>
      </c>
      <c r="H162" s="58">
        <v>36557597</v>
      </c>
      <c r="I162" s="59">
        <f t="shared" si="36"/>
        <v>6.487702000086454E-3</v>
      </c>
      <c r="J162" s="58">
        <v>18811057</v>
      </c>
      <c r="K162" s="60">
        <v>86615</v>
      </c>
      <c r="L162" s="61">
        <f t="shared" si="47"/>
        <v>18897672</v>
      </c>
      <c r="M162" s="62">
        <f t="shared" si="37"/>
        <v>4.6044727842778849E-3</v>
      </c>
      <c r="N162" s="63">
        <f t="shared" si="38"/>
        <v>0.57446625716493438</v>
      </c>
      <c r="O162" s="58">
        <v>1665661818</v>
      </c>
      <c r="P162" s="60">
        <v>2200033</v>
      </c>
      <c r="Q162" s="61">
        <f t="shared" si="48"/>
        <v>1667861851</v>
      </c>
      <c r="R162" s="62">
        <f t="shared" si="39"/>
        <v>1.3208161321976103E-3</v>
      </c>
      <c r="S162" s="63">
        <f t="shared" si="40"/>
        <v>0.25266880880388792</v>
      </c>
      <c r="T162" s="58">
        <v>732611850</v>
      </c>
      <c r="U162" s="60">
        <v>-7087483</v>
      </c>
      <c r="V162" s="61">
        <f t="shared" si="49"/>
        <v>725524367</v>
      </c>
      <c r="W162" s="62">
        <f t="shared" si="41"/>
        <v>-9.6742674855723396E-3</v>
      </c>
      <c r="X162" s="63">
        <f t="shared" si="42"/>
        <v>7.9796448650963581E-2</v>
      </c>
      <c r="Y162" s="58">
        <v>231369373</v>
      </c>
      <c r="Z162" s="60">
        <v>2800348</v>
      </c>
      <c r="AA162" s="61">
        <f t="shared" si="50"/>
        <v>234169721</v>
      </c>
      <c r="AB162" s="62">
        <f t="shared" si="43"/>
        <v>1.2103365124302774E-2</v>
      </c>
      <c r="AC162" s="63">
        <f t="shared" si="44"/>
        <v>5.352525550631192E-3</v>
      </c>
      <c r="AD162" s="58">
        <v>15519619</v>
      </c>
      <c r="AE162" s="63">
        <f t="shared" si="45"/>
        <v>0</v>
      </c>
      <c r="AF162" s="58">
        <v>0</v>
      </c>
      <c r="AG162" s="58">
        <v>2899494613</v>
      </c>
      <c r="AH162" s="60">
        <v>-2000487</v>
      </c>
      <c r="AI162" s="61">
        <v>2897494126</v>
      </c>
      <c r="AJ162" s="62">
        <f t="shared" si="46"/>
        <v>-6.8994334082592753E-4</v>
      </c>
      <c r="AK162" s="58">
        <v>3344814</v>
      </c>
      <c r="AL162" s="58">
        <v>4799192</v>
      </c>
      <c r="AM162" s="25">
        <v>0</v>
      </c>
      <c r="AN162" s="64"/>
    </row>
    <row r="163" spans="1:40" x14ac:dyDescent="0.2">
      <c r="A163" s="55" t="s">
        <v>331</v>
      </c>
      <c r="B163" s="56" t="s">
        <v>330</v>
      </c>
      <c r="C163" s="24">
        <v>3</v>
      </c>
      <c r="D163" s="24"/>
      <c r="E163" s="57">
        <f t="shared" si="34"/>
        <v>4.3807633128915502E-2</v>
      </c>
      <c r="F163" s="58">
        <v>28104424</v>
      </c>
      <c r="G163" s="59">
        <f t="shared" si="35"/>
        <v>3.1909616452328797E-3</v>
      </c>
      <c r="H163" s="58">
        <v>2047135</v>
      </c>
      <c r="I163" s="59">
        <f t="shared" si="36"/>
        <v>4.1892786478873898E-3</v>
      </c>
      <c r="J163" s="58">
        <v>2687597</v>
      </c>
      <c r="K163" s="60">
        <v>12375</v>
      </c>
      <c r="L163" s="61">
        <f t="shared" si="47"/>
        <v>2699972</v>
      </c>
      <c r="M163" s="62">
        <f t="shared" si="37"/>
        <v>4.604484973007486E-3</v>
      </c>
      <c r="N163" s="63">
        <f t="shared" si="38"/>
        <v>0.28904541706705827</v>
      </c>
      <c r="O163" s="58">
        <v>185434692</v>
      </c>
      <c r="P163" s="60">
        <v>0</v>
      </c>
      <c r="Q163" s="61">
        <f t="shared" si="48"/>
        <v>185434692</v>
      </c>
      <c r="R163" s="62">
        <f t="shared" si="39"/>
        <v>0</v>
      </c>
      <c r="S163" s="63">
        <f t="shared" si="40"/>
        <v>4.6801597451232295E-2</v>
      </c>
      <c r="T163" s="58">
        <v>30025177</v>
      </c>
      <c r="U163" s="60">
        <v>-309538</v>
      </c>
      <c r="V163" s="61">
        <f t="shared" si="49"/>
        <v>29715639</v>
      </c>
      <c r="W163" s="62">
        <f t="shared" si="41"/>
        <v>-1.0309281440705578E-2</v>
      </c>
      <c r="X163" s="63">
        <f t="shared" si="42"/>
        <v>0.59192621976865911</v>
      </c>
      <c r="Y163" s="58">
        <v>379745361</v>
      </c>
      <c r="Z163" s="60">
        <v>10559037</v>
      </c>
      <c r="AA163" s="61">
        <f t="shared" si="50"/>
        <v>390304398</v>
      </c>
      <c r="AB163" s="62">
        <f t="shared" si="43"/>
        <v>2.7805572060694641E-2</v>
      </c>
      <c r="AC163" s="63">
        <f t="shared" si="44"/>
        <v>2.1038892291014598E-2</v>
      </c>
      <c r="AD163" s="58">
        <v>13497327</v>
      </c>
      <c r="AE163" s="63">
        <f t="shared" si="45"/>
        <v>0</v>
      </c>
      <c r="AF163" s="58">
        <v>0</v>
      </c>
      <c r="AG163" s="58">
        <v>641541713</v>
      </c>
      <c r="AH163" s="60">
        <v>10261874</v>
      </c>
      <c r="AI163" s="61">
        <v>651803587</v>
      </c>
      <c r="AJ163" s="62">
        <f t="shared" si="46"/>
        <v>1.5995645788974597E-2</v>
      </c>
      <c r="AK163" s="58">
        <v>0</v>
      </c>
      <c r="AL163" s="58">
        <v>0</v>
      </c>
      <c r="AM163" s="25">
        <v>0</v>
      </c>
      <c r="AN163" s="64"/>
    </row>
    <row r="164" spans="1:40" x14ac:dyDescent="0.2">
      <c r="A164" s="55" t="s">
        <v>333</v>
      </c>
      <c r="B164" s="56" t="s">
        <v>332</v>
      </c>
      <c r="C164" s="24">
        <v>3</v>
      </c>
      <c r="D164" s="24"/>
      <c r="E164" s="57">
        <f t="shared" si="34"/>
        <v>3.1627724156095473E-2</v>
      </c>
      <c r="F164" s="58">
        <v>19711224</v>
      </c>
      <c r="G164" s="59">
        <f t="shared" si="35"/>
        <v>1.6153510868701932E-3</v>
      </c>
      <c r="H164" s="58">
        <v>1006729</v>
      </c>
      <c r="I164" s="59">
        <f t="shared" si="36"/>
        <v>2.3236349369602647E-4</v>
      </c>
      <c r="J164" s="58">
        <v>144815</v>
      </c>
      <c r="K164" s="60">
        <v>667</v>
      </c>
      <c r="L164" s="61">
        <f t="shared" si="47"/>
        <v>145482</v>
      </c>
      <c r="M164" s="62">
        <f t="shared" si="37"/>
        <v>4.6058764630735769E-3</v>
      </c>
      <c r="N164" s="63">
        <f t="shared" si="38"/>
        <v>0.11288702457252249</v>
      </c>
      <c r="O164" s="58">
        <v>70354143</v>
      </c>
      <c r="P164" s="60">
        <v>-175178</v>
      </c>
      <c r="Q164" s="61">
        <f t="shared" si="48"/>
        <v>70178965</v>
      </c>
      <c r="R164" s="62">
        <f t="shared" si="39"/>
        <v>-2.4899457591289259E-3</v>
      </c>
      <c r="S164" s="63">
        <f t="shared" si="40"/>
        <v>9.6025547555430944E-3</v>
      </c>
      <c r="T164" s="58">
        <v>5984563</v>
      </c>
      <c r="U164" s="60">
        <v>-53957</v>
      </c>
      <c r="V164" s="61">
        <f t="shared" si="49"/>
        <v>5930606</v>
      </c>
      <c r="W164" s="62">
        <f t="shared" si="41"/>
        <v>-9.0160300760473242E-3</v>
      </c>
      <c r="X164" s="63">
        <f t="shared" si="42"/>
        <v>0.8042345403857476</v>
      </c>
      <c r="Y164" s="58">
        <v>501219977</v>
      </c>
      <c r="Z164" s="60">
        <v>9609859</v>
      </c>
      <c r="AA164" s="61">
        <f t="shared" si="50"/>
        <v>510829836</v>
      </c>
      <c r="AB164" s="62">
        <f t="shared" si="43"/>
        <v>1.9172936915880349E-2</v>
      </c>
      <c r="AC164" s="63">
        <f t="shared" si="44"/>
        <v>3.9800441549525153E-2</v>
      </c>
      <c r="AD164" s="58">
        <v>24804675</v>
      </c>
      <c r="AE164" s="63">
        <f t="shared" si="45"/>
        <v>0</v>
      </c>
      <c r="AF164" s="58">
        <v>0</v>
      </c>
      <c r="AG164" s="58">
        <v>623226126</v>
      </c>
      <c r="AH164" s="60">
        <v>9381391</v>
      </c>
      <c r="AI164" s="61">
        <v>632607517</v>
      </c>
      <c r="AJ164" s="62">
        <f t="shared" si="46"/>
        <v>1.5052948855356555E-2</v>
      </c>
      <c r="AK164" s="58">
        <v>0</v>
      </c>
      <c r="AL164" s="58">
        <v>530693</v>
      </c>
      <c r="AM164" s="25">
        <v>0</v>
      </c>
      <c r="AN164" s="64"/>
    </row>
    <row r="165" spans="1:40" x14ac:dyDescent="0.2">
      <c r="A165" s="55" t="s">
        <v>335</v>
      </c>
      <c r="B165" s="56" t="s">
        <v>334</v>
      </c>
      <c r="C165" s="24">
        <v>3</v>
      </c>
      <c r="D165" s="24"/>
      <c r="E165" s="57">
        <f t="shared" si="34"/>
        <v>3.1578088708345789E-2</v>
      </c>
      <c r="F165" s="58">
        <v>21564289</v>
      </c>
      <c r="G165" s="59">
        <f t="shared" si="35"/>
        <v>1.6221685755309818E-3</v>
      </c>
      <c r="H165" s="58">
        <v>1107759</v>
      </c>
      <c r="I165" s="59">
        <f t="shared" si="36"/>
        <v>1.9284429364171317E-4</v>
      </c>
      <c r="J165" s="58">
        <v>131691</v>
      </c>
      <c r="K165" s="60">
        <v>606</v>
      </c>
      <c r="L165" s="61">
        <f t="shared" si="47"/>
        <v>132297</v>
      </c>
      <c r="M165" s="62">
        <f t="shared" si="37"/>
        <v>4.6016812082830261E-3</v>
      </c>
      <c r="N165" s="63">
        <f t="shared" si="38"/>
        <v>0.14187562341873713</v>
      </c>
      <c r="O165" s="58">
        <v>96885121</v>
      </c>
      <c r="P165" s="60">
        <v>-281801</v>
      </c>
      <c r="Q165" s="61">
        <f t="shared" si="48"/>
        <v>96603320</v>
      </c>
      <c r="R165" s="62">
        <f t="shared" si="39"/>
        <v>-2.9086096718607597E-3</v>
      </c>
      <c r="S165" s="63">
        <f t="shared" si="40"/>
        <v>2.8692481100699833E-2</v>
      </c>
      <c r="T165" s="58">
        <v>19593743</v>
      </c>
      <c r="U165" s="60">
        <v>-44583</v>
      </c>
      <c r="V165" s="61">
        <f t="shared" si="49"/>
        <v>19549160</v>
      </c>
      <c r="W165" s="62">
        <f t="shared" si="41"/>
        <v>-2.2753692339437135E-3</v>
      </c>
      <c r="X165" s="63">
        <f t="shared" si="42"/>
        <v>0.76696567189698472</v>
      </c>
      <c r="Y165" s="58">
        <v>523751439</v>
      </c>
      <c r="Z165" s="60">
        <v>13061681</v>
      </c>
      <c r="AA165" s="61">
        <f t="shared" si="50"/>
        <v>536813120</v>
      </c>
      <c r="AB165" s="62">
        <f t="shared" si="43"/>
        <v>2.4938701886793289E-2</v>
      </c>
      <c r="AC165" s="63">
        <f t="shared" si="44"/>
        <v>2.9073122006059795E-2</v>
      </c>
      <c r="AD165" s="58">
        <v>19853678</v>
      </c>
      <c r="AE165" s="63">
        <f t="shared" si="45"/>
        <v>0</v>
      </c>
      <c r="AF165" s="58">
        <v>0</v>
      </c>
      <c r="AG165" s="58">
        <v>682887720</v>
      </c>
      <c r="AH165" s="60">
        <v>12735903</v>
      </c>
      <c r="AI165" s="61">
        <v>695623623</v>
      </c>
      <c r="AJ165" s="62">
        <f t="shared" si="46"/>
        <v>1.8650068857586133E-2</v>
      </c>
      <c r="AK165" s="58">
        <v>0</v>
      </c>
      <c r="AL165" s="58">
        <v>9800</v>
      </c>
      <c r="AM165" s="25">
        <v>0</v>
      </c>
      <c r="AN165" s="64"/>
    </row>
    <row r="166" spans="1:40" x14ac:dyDescent="0.2">
      <c r="A166" s="55" t="s">
        <v>337</v>
      </c>
      <c r="B166" s="56" t="s">
        <v>336</v>
      </c>
      <c r="C166" s="24">
        <v>3</v>
      </c>
      <c r="D166" s="24"/>
      <c r="E166" s="57">
        <f t="shared" si="34"/>
        <v>9.886131511798589E-3</v>
      </c>
      <c r="F166" s="58">
        <v>3078282</v>
      </c>
      <c r="G166" s="59">
        <f t="shared" si="35"/>
        <v>5.6401122758684818E-3</v>
      </c>
      <c r="H166" s="58">
        <v>1756183</v>
      </c>
      <c r="I166" s="59">
        <f t="shared" si="36"/>
        <v>1.2767132090376553E-3</v>
      </c>
      <c r="J166" s="58">
        <v>397535</v>
      </c>
      <c r="K166" s="60">
        <v>1830</v>
      </c>
      <c r="L166" s="61">
        <f t="shared" si="47"/>
        <v>399365</v>
      </c>
      <c r="M166" s="62">
        <f t="shared" si="37"/>
        <v>4.6033682568830418E-3</v>
      </c>
      <c r="N166" s="63">
        <f t="shared" si="38"/>
        <v>4.9914002710170519E-2</v>
      </c>
      <c r="O166" s="58">
        <v>15541911</v>
      </c>
      <c r="P166" s="60">
        <v>24166</v>
      </c>
      <c r="Q166" s="61">
        <f t="shared" si="48"/>
        <v>15566077</v>
      </c>
      <c r="R166" s="62">
        <f t="shared" si="39"/>
        <v>1.5548924453369988E-3</v>
      </c>
      <c r="S166" s="63">
        <f t="shared" si="40"/>
        <v>1.8304368005106764E-3</v>
      </c>
      <c r="T166" s="58">
        <v>569950</v>
      </c>
      <c r="U166" s="60">
        <v>0</v>
      </c>
      <c r="V166" s="61">
        <f t="shared" si="49"/>
        <v>569950</v>
      </c>
      <c r="W166" s="62">
        <f t="shared" si="41"/>
        <v>0</v>
      </c>
      <c r="X166" s="63">
        <f t="shared" si="42"/>
        <v>0.91968394986750424</v>
      </c>
      <c r="Y166" s="58">
        <v>286365455</v>
      </c>
      <c r="Z166" s="60">
        <v>137481</v>
      </c>
      <c r="AA166" s="61">
        <f t="shared" si="50"/>
        <v>286502936</v>
      </c>
      <c r="AB166" s="62">
        <f t="shared" si="43"/>
        <v>4.8008933200409946E-4</v>
      </c>
      <c r="AC166" s="63">
        <f t="shared" si="44"/>
        <v>1.1768653625109831E-2</v>
      </c>
      <c r="AD166" s="58">
        <v>3664450</v>
      </c>
      <c r="AE166" s="63">
        <f t="shared" si="45"/>
        <v>0</v>
      </c>
      <c r="AF166" s="58">
        <v>0</v>
      </c>
      <c r="AG166" s="58">
        <v>311373766</v>
      </c>
      <c r="AH166" s="60">
        <v>163477</v>
      </c>
      <c r="AI166" s="61">
        <v>311537243</v>
      </c>
      <c r="AJ166" s="62">
        <f t="shared" si="46"/>
        <v>5.2501853993698361E-4</v>
      </c>
      <c r="AK166" s="58">
        <v>0</v>
      </c>
      <c r="AL166" s="58">
        <v>0</v>
      </c>
      <c r="AM166" s="25">
        <v>0</v>
      </c>
      <c r="AN166" s="64"/>
    </row>
    <row r="167" spans="1:40" x14ac:dyDescent="0.2">
      <c r="A167" s="55" t="s">
        <v>339</v>
      </c>
      <c r="B167" s="56" t="s">
        <v>338</v>
      </c>
      <c r="C167" s="24">
        <v>3</v>
      </c>
      <c r="D167" s="24"/>
      <c r="E167" s="57">
        <f t="shared" si="34"/>
        <v>3.9048043907748561E-2</v>
      </c>
      <c r="F167" s="58">
        <v>38983959</v>
      </c>
      <c r="G167" s="59">
        <f t="shared" si="35"/>
        <v>1.1724758450799041E-2</v>
      </c>
      <c r="H167" s="58">
        <v>11705516</v>
      </c>
      <c r="I167" s="59">
        <f t="shared" si="36"/>
        <v>5.5365753222239029E-2</v>
      </c>
      <c r="J167" s="58">
        <v>55274888</v>
      </c>
      <c r="K167" s="60">
        <v>254509</v>
      </c>
      <c r="L167" s="61">
        <f t="shared" si="47"/>
        <v>55529397</v>
      </c>
      <c r="M167" s="62">
        <f t="shared" si="37"/>
        <v>4.6044236218081526E-3</v>
      </c>
      <c r="N167" s="63">
        <f t="shared" si="38"/>
        <v>0.3156420757775667</v>
      </c>
      <c r="O167" s="58">
        <v>315124050</v>
      </c>
      <c r="P167" s="60">
        <v>6001766</v>
      </c>
      <c r="Q167" s="61">
        <f t="shared" si="48"/>
        <v>321125816</v>
      </c>
      <c r="R167" s="62">
        <f t="shared" si="39"/>
        <v>1.9045725008929024E-2</v>
      </c>
      <c r="S167" s="63">
        <f t="shared" si="40"/>
        <v>7.6362620882502563E-2</v>
      </c>
      <c r="T167" s="58">
        <v>76237296</v>
      </c>
      <c r="U167" s="60">
        <v>807952</v>
      </c>
      <c r="V167" s="61">
        <f t="shared" si="49"/>
        <v>77045248</v>
      </c>
      <c r="W167" s="62">
        <f t="shared" si="41"/>
        <v>1.0597857510581173E-2</v>
      </c>
      <c r="X167" s="63">
        <f t="shared" si="42"/>
        <v>0.48046928706501463</v>
      </c>
      <c r="Y167" s="58">
        <v>479680750</v>
      </c>
      <c r="Z167" s="60">
        <v>-7444538</v>
      </c>
      <c r="AA167" s="61">
        <f t="shared" si="50"/>
        <v>472236212</v>
      </c>
      <c r="AB167" s="62">
        <f t="shared" si="43"/>
        <v>-1.5519776434639081E-2</v>
      </c>
      <c r="AC167" s="63">
        <f t="shared" si="44"/>
        <v>2.1386874732460294E-2</v>
      </c>
      <c r="AD167" s="58">
        <v>21351775</v>
      </c>
      <c r="AE167" s="63">
        <f t="shared" si="45"/>
        <v>5.8596166915815064E-7</v>
      </c>
      <c r="AF167" s="58">
        <v>585</v>
      </c>
      <c r="AG167" s="58">
        <v>998358819</v>
      </c>
      <c r="AH167" s="60">
        <v>-380311</v>
      </c>
      <c r="AI167" s="61">
        <v>997978508</v>
      </c>
      <c r="AJ167" s="62">
        <f t="shared" si="46"/>
        <v>-3.8093618522941098E-4</v>
      </c>
      <c r="AK167" s="58">
        <v>39460</v>
      </c>
      <c r="AL167" s="58">
        <v>542720</v>
      </c>
      <c r="AM167" s="25">
        <v>0</v>
      </c>
      <c r="AN167" s="64"/>
    </row>
    <row r="168" spans="1:40" x14ac:dyDescent="0.2">
      <c r="A168" s="55" t="s">
        <v>341</v>
      </c>
      <c r="B168" s="56" t="s">
        <v>340</v>
      </c>
      <c r="C168" s="24">
        <v>3</v>
      </c>
      <c r="D168" s="24"/>
      <c r="E168" s="57">
        <f t="shared" si="34"/>
        <v>3.3484458489974091E-2</v>
      </c>
      <c r="F168" s="58">
        <v>10163083</v>
      </c>
      <c r="G168" s="59">
        <f t="shared" si="35"/>
        <v>2.637501448397746E-3</v>
      </c>
      <c r="H168" s="58">
        <v>800525</v>
      </c>
      <c r="I168" s="59">
        <f t="shared" si="36"/>
        <v>1.4815046860347631E-3</v>
      </c>
      <c r="J168" s="58">
        <v>449661</v>
      </c>
      <c r="K168" s="60">
        <v>2071</v>
      </c>
      <c r="L168" s="61">
        <f t="shared" si="47"/>
        <v>451732</v>
      </c>
      <c r="M168" s="62">
        <f t="shared" si="37"/>
        <v>4.6056918434109247E-3</v>
      </c>
      <c r="N168" s="63">
        <f t="shared" si="38"/>
        <v>0.18186297076822738</v>
      </c>
      <c r="O168" s="58">
        <v>55198398</v>
      </c>
      <c r="P168" s="60">
        <v>1181355</v>
      </c>
      <c r="Q168" s="61">
        <f t="shared" si="48"/>
        <v>56379753</v>
      </c>
      <c r="R168" s="62">
        <f t="shared" si="39"/>
        <v>2.1401979818327335E-2</v>
      </c>
      <c r="S168" s="63">
        <f t="shared" si="40"/>
        <v>1.977657413138777E-2</v>
      </c>
      <c r="T168" s="58">
        <v>6002515</v>
      </c>
      <c r="U168" s="60">
        <v>63184</v>
      </c>
      <c r="V168" s="61">
        <f t="shared" si="49"/>
        <v>6065699</v>
      </c>
      <c r="W168" s="62">
        <f t="shared" si="41"/>
        <v>1.0526254411692432E-2</v>
      </c>
      <c r="X168" s="63">
        <f t="shared" si="42"/>
        <v>0.71753910804054977</v>
      </c>
      <c r="Y168" s="58">
        <v>217784902</v>
      </c>
      <c r="Z168" s="60">
        <v>-2958332</v>
      </c>
      <c r="AA168" s="61">
        <f t="shared" si="50"/>
        <v>214826570</v>
      </c>
      <c r="AB168" s="62">
        <f t="shared" si="43"/>
        <v>-1.3583733182752954E-2</v>
      </c>
      <c r="AC168" s="63">
        <f t="shared" si="44"/>
        <v>4.3217882435428429E-2</v>
      </c>
      <c r="AD168" s="58">
        <v>13117337</v>
      </c>
      <c r="AE168" s="63">
        <f t="shared" si="45"/>
        <v>0</v>
      </c>
      <c r="AF168" s="58">
        <v>0</v>
      </c>
      <c r="AG168" s="58">
        <v>303516421</v>
      </c>
      <c r="AH168" s="60">
        <v>-1711722</v>
      </c>
      <c r="AI168" s="61">
        <v>301804699</v>
      </c>
      <c r="AJ168" s="62">
        <f t="shared" si="46"/>
        <v>-5.6396355569835873E-3</v>
      </c>
      <c r="AK168" s="58">
        <v>0</v>
      </c>
      <c r="AL168" s="58">
        <v>0</v>
      </c>
      <c r="AM168" s="25">
        <v>0</v>
      </c>
      <c r="AN168" s="64"/>
    </row>
    <row r="169" spans="1:40" x14ac:dyDescent="0.2">
      <c r="A169" s="55" t="s">
        <v>343</v>
      </c>
      <c r="B169" s="56" t="s">
        <v>342</v>
      </c>
      <c r="C169" s="24">
        <v>3</v>
      </c>
      <c r="D169" s="24"/>
      <c r="E169" s="57">
        <f t="shared" si="34"/>
        <v>4.3488490839304776E-2</v>
      </c>
      <c r="F169" s="58">
        <v>13358209</v>
      </c>
      <c r="G169" s="59">
        <f t="shared" si="35"/>
        <v>3.0727051795297465E-2</v>
      </c>
      <c r="H169" s="58">
        <v>9438322</v>
      </c>
      <c r="I169" s="59">
        <f t="shared" si="36"/>
        <v>0.15595877707172356</v>
      </c>
      <c r="J169" s="58">
        <v>47905317</v>
      </c>
      <c r="K169" s="60">
        <v>220578</v>
      </c>
      <c r="L169" s="61">
        <f t="shared" si="47"/>
        <v>48125895</v>
      </c>
      <c r="M169" s="62">
        <f t="shared" si="37"/>
        <v>4.6044575803558504E-3</v>
      </c>
      <c r="N169" s="63">
        <f t="shared" si="38"/>
        <v>0.25361531409538252</v>
      </c>
      <c r="O169" s="58">
        <v>77902137</v>
      </c>
      <c r="P169" s="60">
        <v>1798842</v>
      </c>
      <c r="Q169" s="61">
        <f t="shared" si="48"/>
        <v>79700979</v>
      </c>
      <c r="R169" s="62">
        <f t="shared" si="39"/>
        <v>2.3091048195507141E-2</v>
      </c>
      <c r="S169" s="63">
        <f t="shared" si="40"/>
        <v>2.309930351982941E-2</v>
      </c>
      <c r="T169" s="58">
        <v>7095333</v>
      </c>
      <c r="U169" s="60">
        <v>32890</v>
      </c>
      <c r="V169" s="61">
        <f t="shared" si="49"/>
        <v>7128223</v>
      </c>
      <c r="W169" s="62">
        <f t="shared" si="41"/>
        <v>4.6354413527878117E-3</v>
      </c>
      <c r="X169" s="63">
        <f t="shared" si="42"/>
        <v>0.46074253974555707</v>
      </c>
      <c r="Y169" s="58">
        <v>141524689</v>
      </c>
      <c r="Z169" s="60">
        <v>1873872</v>
      </c>
      <c r="AA169" s="61">
        <f t="shared" si="50"/>
        <v>143398561</v>
      </c>
      <c r="AB169" s="62">
        <f t="shared" si="43"/>
        <v>1.3240601433153476E-2</v>
      </c>
      <c r="AC169" s="63">
        <f t="shared" si="44"/>
        <v>3.2292961315896478E-2</v>
      </c>
      <c r="AD169" s="58">
        <v>9919317</v>
      </c>
      <c r="AE169" s="63">
        <f t="shared" si="45"/>
        <v>7.556161700870707E-5</v>
      </c>
      <c r="AF169" s="58">
        <v>23210</v>
      </c>
      <c r="AG169" s="58">
        <v>307166534</v>
      </c>
      <c r="AH169" s="60">
        <v>3926182</v>
      </c>
      <c r="AI169" s="61">
        <v>311092716</v>
      </c>
      <c r="AJ169" s="62">
        <f t="shared" si="46"/>
        <v>1.2781932813032295E-2</v>
      </c>
      <c r="AK169" s="58">
        <v>0</v>
      </c>
      <c r="AL169" s="58">
        <v>33340</v>
      </c>
      <c r="AM169" s="25">
        <v>0</v>
      </c>
      <c r="AN169" s="64"/>
    </row>
    <row r="170" spans="1:40" x14ac:dyDescent="0.2">
      <c r="A170" s="55" t="s">
        <v>345</v>
      </c>
      <c r="B170" s="56" t="s">
        <v>344</v>
      </c>
      <c r="C170" s="24">
        <v>3</v>
      </c>
      <c r="D170" s="24"/>
      <c r="E170" s="57">
        <f t="shared" si="34"/>
        <v>5.687064348084149E-2</v>
      </c>
      <c r="F170" s="58">
        <v>35119116</v>
      </c>
      <c r="G170" s="59">
        <f t="shared" si="35"/>
        <v>4.2399548855463744E-2</v>
      </c>
      <c r="H170" s="58">
        <v>26182835</v>
      </c>
      <c r="I170" s="59">
        <f t="shared" si="36"/>
        <v>0.21064964453074664</v>
      </c>
      <c r="J170" s="58">
        <v>130081688</v>
      </c>
      <c r="K170" s="60">
        <v>598954</v>
      </c>
      <c r="L170" s="61">
        <f t="shared" si="47"/>
        <v>130680642</v>
      </c>
      <c r="M170" s="62">
        <f t="shared" si="37"/>
        <v>4.6044451698689518E-3</v>
      </c>
      <c r="N170" s="63">
        <f t="shared" si="38"/>
        <v>0.16954129419829825</v>
      </c>
      <c r="O170" s="58">
        <v>104696202</v>
      </c>
      <c r="P170" s="60">
        <v>2222023</v>
      </c>
      <c r="Q170" s="61">
        <f t="shared" si="48"/>
        <v>106918225</v>
      </c>
      <c r="R170" s="62">
        <f t="shared" si="39"/>
        <v>2.1223530152507348E-2</v>
      </c>
      <c r="S170" s="63">
        <f t="shared" si="40"/>
        <v>5.6575124066302059E-2</v>
      </c>
      <c r="T170" s="58">
        <v>34936625</v>
      </c>
      <c r="U170" s="60">
        <v>0</v>
      </c>
      <c r="V170" s="61">
        <f t="shared" si="49"/>
        <v>34936625</v>
      </c>
      <c r="W170" s="62">
        <f t="shared" si="41"/>
        <v>0</v>
      </c>
      <c r="X170" s="63">
        <f t="shared" si="42"/>
        <v>0.43195338166216035</v>
      </c>
      <c r="Y170" s="58">
        <v>266742558</v>
      </c>
      <c r="Z170" s="60">
        <v>3899404</v>
      </c>
      <c r="AA170" s="61">
        <f t="shared" si="50"/>
        <v>270641962</v>
      </c>
      <c r="AB170" s="62">
        <f t="shared" si="43"/>
        <v>1.4618604654754792E-2</v>
      </c>
      <c r="AC170" s="63">
        <f t="shared" si="44"/>
        <v>3.0655295334936557E-2</v>
      </c>
      <c r="AD170" s="58">
        <v>18930450</v>
      </c>
      <c r="AE170" s="63">
        <f t="shared" si="45"/>
        <v>1.355067871250898E-3</v>
      </c>
      <c r="AF170" s="58">
        <v>836790</v>
      </c>
      <c r="AG170" s="58">
        <v>617526264</v>
      </c>
      <c r="AH170" s="60">
        <v>6720381</v>
      </c>
      <c r="AI170" s="61">
        <v>624246645</v>
      </c>
      <c r="AJ170" s="62">
        <f t="shared" si="46"/>
        <v>1.088274522361044E-2</v>
      </c>
      <c r="AK170" s="58">
        <v>0</v>
      </c>
      <c r="AL170" s="58">
        <v>849660</v>
      </c>
      <c r="AM170" s="25">
        <v>0</v>
      </c>
      <c r="AN170" s="64"/>
    </row>
    <row r="171" spans="1:40" x14ac:dyDescent="0.2">
      <c r="A171" s="55" t="s">
        <v>347</v>
      </c>
      <c r="B171" s="56" t="s">
        <v>346</v>
      </c>
      <c r="C171" s="24">
        <v>3</v>
      </c>
      <c r="D171" s="24"/>
      <c r="E171" s="57">
        <f t="shared" si="34"/>
        <v>3.3874637518039145E-2</v>
      </c>
      <c r="F171" s="58">
        <v>18085506</v>
      </c>
      <c r="G171" s="59">
        <f t="shared" si="35"/>
        <v>5.4091665545987905E-3</v>
      </c>
      <c r="H171" s="58">
        <v>2887928</v>
      </c>
      <c r="I171" s="59">
        <f t="shared" si="36"/>
        <v>2.2249647954778629E-2</v>
      </c>
      <c r="J171" s="58">
        <v>11878980</v>
      </c>
      <c r="K171" s="60">
        <v>54696</v>
      </c>
      <c r="L171" s="61">
        <f t="shared" si="47"/>
        <v>11933676</v>
      </c>
      <c r="M171" s="62">
        <f t="shared" si="37"/>
        <v>4.6044357343812351E-3</v>
      </c>
      <c r="N171" s="63">
        <f t="shared" si="38"/>
        <v>0.14304369391873281</v>
      </c>
      <c r="O171" s="58">
        <v>76370340</v>
      </c>
      <c r="P171" s="60">
        <v>28221</v>
      </c>
      <c r="Q171" s="61">
        <f t="shared" si="48"/>
        <v>76398561</v>
      </c>
      <c r="R171" s="62">
        <f t="shared" si="39"/>
        <v>3.695282749821462E-4</v>
      </c>
      <c r="S171" s="63">
        <f t="shared" si="40"/>
        <v>2.6132563633196552E-2</v>
      </c>
      <c r="T171" s="58">
        <v>13952050</v>
      </c>
      <c r="U171" s="60">
        <v>0</v>
      </c>
      <c r="V171" s="61">
        <f t="shared" si="49"/>
        <v>13952050</v>
      </c>
      <c r="W171" s="62">
        <f t="shared" si="41"/>
        <v>0</v>
      </c>
      <c r="X171" s="63">
        <f t="shared" si="42"/>
        <v>0.7457592767332466</v>
      </c>
      <c r="Y171" s="58">
        <v>398157290</v>
      </c>
      <c r="Z171" s="60">
        <v>-10388946</v>
      </c>
      <c r="AA171" s="61">
        <f t="shared" si="50"/>
        <v>387768344</v>
      </c>
      <c r="AB171" s="62">
        <f t="shared" si="43"/>
        <v>-2.6092567588050442E-2</v>
      </c>
      <c r="AC171" s="63">
        <f t="shared" si="44"/>
        <v>2.3531013687407475E-2</v>
      </c>
      <c r="AD171" s="58">
        <v>12563095</v>
      </c>
      <c r="AE171" s="63">
        <f t="shared" si="45"/>
        <v>0</v>
      </c>
      <c r="AF171" s="58">
        <v>0</v>
      </c>
      <c r="AG171" s="58">
        <v>533895189</v>
      </c>
      <c r="AH171" s="60">
        <v>-10306029</v>
      </c>
      <c r="AI171" s="61">
        <v>523589160</v>
      </c>
      <c r="AJ171" s="62">
        <f t="shared" si="46"/>
        <v>-1.9303468568996601E-2</v>
      </c>
      <c r="AK171" s="58">
        <v>0</v>
      </c>
      <c r="AL171" s="58">
        <v>119660</v>
      </c>
      <c r="AM171" s="25">
        <v>0</v>
      </c>
      <c r="AN171" s="64"/>
    </row>
    <row r="172" spans="1:40" x14ac:dyDescent="0.2">
      <c r="A172" s="55" t="s">
        <v>349</v>
      </c>
      <c r="B172" s="56" t="s">
        <v>348</v>
      </c>
      <c r="C172" s="24">
        <v>3</v>
      </c>
      <c r="D172" s="24"/>
      <c r="E172" s="57">
        <f t="shared" si="34"/>
        <v>3.698383130558023E-2</v>
      </c>
      <c r="F172" s="58">
        <v>37039704</v>
      </c>
      <c r="G172" s="59">
        <f t="shared" si="35"/>
        <v>7.7912225429939549E-3</v>
      </c>
      <c r="H172" s="58">
        <v>7802993</v>
      </c>
      <c r="I172" s="59">
        <f t="shared" si="36"/>
        <v>4.9765571508857707E-2</v>
      </c>
      <c r="J172" s="58">
        <v>49840754</v>
      </c>
      <c r="K172" s="60">
        <v>229489</v>
      </c>
      <c r="L172" s="61">
        <f t="shared" si="47"/>
        <v>50070243</v>
      </c>
      <c r="M172" s="62">
        <f t="shared" si="37"/>
        <v>4.6044447882951367E-3</v>
      </c>
      <c r="N172" s="63">
        <f t="shared" si="38"/>
        <v>0.15493477592116828</v>
      </c>
      <c r="O172" s="58">
        <v>155168841</v>
      </c>
      <c r="P172" s="60">
        <v>613093</v>
      </c>
      <c r="Q172" s="61">
        <f t="shared" si="48"/>
        <v>155781934</v>
      </c>
      <c r="R172" s="62">
        <f t="shared" si="39"/>
        <v>3.9511347513383824E-3</v>
      </c>
      <c r="S172" s="63">
        <f t="shared" si="40"/>
        <v>3.4034521924589299E-2</v>
      </c>
      <c r="T172" s="58">
        <v>34085939</v>
      </c>
      <c r="U172" s="60">
        <v>6417</v>
      </c>
      <c r="V172" s="61">
        <f t="shared" si="49"/>
        <v>34092356</v>
      </c>
      <c r="W172" s="62">
        <f t="shared" si="41"/>
        <v>1.8825944621915801E-4</v>
      </c>
      <c r="X172" s="63">
        <f t="shared" si="42"/>
        <v>0.65735259773796151</v>
      </c>
      <c r="Y172" s="58">
        <v>658345682</v>
      </c>
      <c r="Z172" s="60">
        <v>-7086116</v>
      </c>
      <c r="AA172" s="61">
        <f t="shared" si="50"/>
        <v>651259566</v>
      </c>
      <c r="AB172" s="62">
        <f t="shared" si="43"/>
        <v>-1.0763518609969405E-2</v>
      </c>
      <c r="AC172" s="63">
        <f t="shared" si="44"/>
        <v>5.8971155329595452E-2</v>
      </c>
      <c r="AD172" s="58">
        <v>59060245</v>
      </c>
      <c r="AE172" s="63">
        <f t="shared" si="45"/>
        <v>1.6632372925353363E-4</v>
      </c>
      <c r="AF172" s="58">
        <v>166575</v>
      </c>
      <c r="AG172" s="58">
        <v>1001510733</v>
      </c>
      <c r="AH172" s="60">
        <v>-6237117</v>
      </c>
      <c r="AI172" s="61">
        <v>995273616</v>
      </c>
      <c r="AJ172" s="62">
        <f t="shared" si="46"/>
        <v>-6.2277085951109824E-3</v>
      </c>
      <c r="AK172" s="58">
        <v>27820</v>
      </c>
      <c r="AL172" s="58">
        <v>0</v>
      </c>
      <c r="AM172" s="25">
        <v>0</v>
      </c>
      <c r="AN172" s="64"/>
    </row>
    <row r="173" spans="1:40" x14ac:dyDescent="0.2">
      <c r="A173" s="55" t="s">
        <v>351</v>
      </c>
      <c r="B173" s="56" t="s">
        <v>350</v>
      </c>
      <c r="C173" s="24">
        <v>3</v>
      </c>
      <c r="D173" s="24"/>
      <c r="E173" s="57">
        <f t="shared" si="34"/>
        <v>3.2971837807073801E-2</v>
      </c>
      <c r="F173" s="58">
        <v>15018218</v>
      </c>
      <c r="G173" s="59">
        <f t="shared" si="35"/>
        <v>8.4670924638079129E-3</v>
      </c>
      <c r="H173" s="58">
        <v>3856644</v>
      </c>
      <c r="I173" s="59">
        <f t="shared" si="36"/>
        <v>4.6373169478953315E-3</v>
      </c>
      <c r="J173" s="58">
        <v>2112234</v>
      </c>
      <c r="K173" s="60">
        <v>9726</v>
      </c>
      <c r="L173" s="61">
        <f t="shared" si="47"/>
        <v>2121960</v>
      </c>
      <c r="M173" s="62">
        <f t="shared" si="37"/>
        <v>4.604603467229483E-3</v>
      </c>
      <c r="N173" s="63">
        <f t="shared" si="38"/>
        <v>0.16767226201990076</v>
      </c>
      <c r="O173" s="58">
        <v>76372406</v>
      </c>
      <c r="P173" s="60">
        <v>-1965575</v>
      </c>
      <c r="Q173" s="61">
        <f t="shared" si="48"/>
        <v>74406831</v>
      </c>
      <c r="R173" s="62">
        <f t="shared" si="39"/>
        <v>-2.5736717002211505E-2</v>
      </c>
      <c r="S173" s="63">
        <f t="shared" si="40"/>
        <v>7.1243690975534152E-3</v>
      </c>
      <c r="T173" s="58">
        <v>3245052</v>
      </c>
      <c r="U173" s="60">
        <v>0</v>
      </c>
      <c r="V173" s="61">
        <f t="shared" si="49"/>
        <v>3245052</v>
      </c>
      <c r="W173" s="62">
        <f t="shared" si="41"/>
        <v>0</v>
      </c>
      <c r="X173" s="63">
        <f t="shared" si="42"/>
        <v>0.74844752879871379</v>
      </c>
      <c r="Y173" s="58">
        <v>340907541</v>
      </c>
      <c r="Z173" s="60">
        <v>8738225</v>
      </c>
      <c r="AA173" s="61">
        <f t="shared" si="50"/>
        <v>349645766</v>
      </c>
      <c r="AB173" s="62">
        <f t="shared" si="43"/>
        <v>2.5632243201097155E-2</v>
      </c>
      <c r="AC173" s="63">
        <f t="shared" si="44"/>
        <v>3.067959286505495E-2</v>
      </c>
      <c r="AD173" s="58">
        <v>13974132</v>
      </c>
      <c r="AE173" s="63">
        <f t="shared" si="45"/>
        <v>0</v>
      </c>
      <c r="AF173" s="58">
        <v>0</v>
      </c>
      <c r="AG173" s="58">
        <v>455486227</v>
      </c>
      <c r="AH173" s="60">
        <v>6782376</v>
      </c>
      <c r="AI173" s="61">
        <v>462268603</v>
      </c>
      <c r="AJ173" s="62">
        <f t="shared" si="46"/>
        <v>1.4890408530398878E-2</v>
      </c>
      <c r="AK173" s="58">
        <v>0</v>
      </c>
      <c r="AL173" s="58">
        <v>0</v>
      </c>
      <c r="AM173" s="25">
        <v>0</v>
      </c>
      <c r="AN173" s="64"/>
    </row>
    <row r="174" spans="1:40" x14ac:dyDescent="0.2">
      <c r="A174" s="55" t="s">
        <v>353</v>
      </c>
      <c r="B174" s="56" t="s">
        <v>352</v>
      </c>
      <c r="C174" s="24">
        <v>3</v>
      </c>
      <c r="D174" s="24"/>
      <c r="E174" s="57">
        <f t="shared" si="34"/>
        <v>2.7172386717944887E-2</v>
      </c>
      <c r="F174" s="58">
        <v>17947807</v>
      </c>
      <c r="G174" s="59">
        <f t="shared" si="35"/>
        <v>1.5582071892785923E-2</v>
      </c>
      <c r="H174" s="58">
        <v>10292214</v>
      </c>
      <c r="I174" s="59">
        <f t="shared" si="36"/>
        <v>2.5384703620938719E-2</v>
      </c>
      <c r="J174" s="58">
        <v>16767013</v>
      </c>
      <c r="K174" s="60">
        <v>77203</v>
      </c>
      <c r="L174" s="61">
        <f t="shared" si="47"/>
        <v>16844216</v>
      </c>
      <c r="M174" s="62">
        <f t="shared" si="37"/>
        <v>4.6044575739280459E-3</v>
      </c>
      <c r="N174" s="63">
        <f t="shared" si="38"/>
        <v>0.3095081100469515</v>
      </c>
      <c r="O174" s="58">
        <v>204435182</v>
      </c>
      <c r="P174" s="60">
        <v>-5074450</v>
      </c>
      <c r="Q174" s="61">
        <f t="shared" si="48"/>
        <v>199360732</v>
      </c>
      <c r="R174" s="62">
        <f t="shared" si="39"/>
        <v>-2.4821803910444338E-2</v>
      </c>
      <c r="S174" s="63">
        <f t="shared" si="40"/>
        <v>5.234730902169063E-2</v>
      </c>
      <c r="T174" s="58">
        <v>34576256</v>
      </c>
      <c r="U174" s="60">
        <v>0</v>
      </c>
      <c r="V174" s="61">
        <f t="shared" si="49"/>
        <v>34576256</v>
      </c>
      <c r="W174" s="62">
        <f t="shared" si="41"/>
        <v>0</v>
      </c>
      <c r="X174" s="63">
        <f t="shared" si="42"/>
        <v>0.55245123831127052</v>
      </c>
      <c r="Y174" s="58">
        <v>364903102</v>
      </c>
      <c r="Z174" s="60">
        <v>10410636</v>
      </c>
      <c r="AA174" s="61">
        <f t="shared" si="50"/>
        <v>375313738</v>
      </c>
      <c r="AB174" s="62">
        <f t="shared" si="43"/>
        <v>2.8529864347385022E-2</v>
      </c>
      <c r="AC174" s="63">
        <f t="shared" si="44"/>
        <v>1.7554180388417853E-2</v>
      </c>
      <c r="AD174" s="58">
        <v>11594824</v>
      </c>
      <c r="AE174" s="63">
        <f t="shared" si="45"/>
        <v>0</v>
      </c>
      <c r="AF174" s="58">
        <v>0</v>
      </c>
      <c r="AG174" s="58">
        <v>660516398</v>
      </c>
      <c r="AH174" s="60">
        <v>5413389</v>
      </c>
      <c r="AI174" s="61">
        <v>665929787</v>
      </c>
      <c r="AJ174" s="62">
        <f t="shared" si="46"/>
        <v>8.1956920621371158E-3</v>
      </c>
      <c r="AK174" s="58">
        <v>36978342</v>
      </c>
      <c r="AL174" s="58">
        <v>16758860</v>
      </c>
      <c r="AM174" s="25">
        <v>0</v>
      </c>
      <c r="AN174" s="64"/>
    </row>
    <row r="175" spans="1:40" x14ac:dyDescent="0.2">
      <c r="A175" s="55" t="s">
        <v>355</v>
      </c>
      <c r="B175" s="56" t="s">
        <v>354</v>
      </c>
      <c r="C175" s="24">
        <v>3</v>
      </c>
      <c r="D175" s="24"/>
      <c r="E175" s="57">
        <f t="shared" si="34"/>
        <v>3.8321539311792378E-2</v>
      </c>
      <c r="F175" s="58">
        <v>19204556</v>
      </c>
      <c r="G175" s="59">
        <f t="shared" si="35"/>
        <v>1.0243387728415923E-2</v>
      </c>
      <c r="H175" s="58">
        <v>5133398</v>
      </c>
      <c r="I175" s="59">
        <f t="shared" si="36"/>
        <v>2.2080862636057182E-2</v>
      </c>
      <c r="J175" s="58">
        <v>11065661</v>
      </c>
      <c r="K175" s="60">
        <v>50952</v>
      </c>
      <c r="L175" s="61">
        <f t="shared" si="47"/>
        <v>11116613</v>
      </c>
      <c r="M175" s="62">
        <f t="shared" si="37"/>
        <v>4.6045148138913706E-3</v>
      </c>
      <c r="N175" s="63">
        <f t="shared" si="38"/>
        <v>0.15464222036089353</v>
      </c>
      <c r="O175" s="58">
        <v>77497805</v>
      </c>
      <c r="P175" s="60">
        <v>-1815673</v>
      </c>
      <c r="Q175" s="61">
        <f t="shared" si="48"/>
        <v>75682132</v>
      </c>
      <c r="R175" s="62">
        <f t="shared" si="39"/>
        <v>-2.3428702270986902E-2</v>
      </c>
      <c r="S175" s="63">
        <f t="shared" si="40"/>
        <v>6.0246085164214057E-2</v>
      </c>
      <c r="T175" s="58">
        <v>30191880</v>
      </c>
      <c r="U175" s="60">
        <v>0</v>
      </c>
      <c r="V175" s="61">
        <f t="shared" si="49"/>
        <v>30191880</v>
      </c>
      <c r="W175" s="62">
        <f t="shared" si="41"/>
        <v>0</v>
      </c>
      <c r="X175" s="63">
        <f t="shared" si="42"/>
        <v>0.68614334174629465</v>
      </c>
      <c r="Y175" s="58">
        <v>343855661</v>
      </c>
      <c r="Z175" s="60">
        <v>-7683247</v>
      </c>
      <c r="AA175" s="61">
        <f t="shared" si="50"/>
        <v>336172414</v>
      </c>
      <c r="AB175" s="62">
        <f t="shared" si="43"/>
        <v>-2.2344395836484426E-2</v>
      </c>
      <c r="AC175" s="63">
        <f t="shared" si="44"/>
        <v>2.8322563052332307E-2</v>
      </c>
      <c r="AD175" s="58">
        <v>14193643</v>
      </c>
      <c r="AE175" s="63">
        <f t="shared" si="45"/>
        <v>0</v>
      </c>
      <c r="AF175" s="58">
        <v>0</v>
      </c>
      <c r="AG175" s="58">
        <v>501142604</v>
      </c>
      <c r="AH175" s="60">
        <v>-9447968</v>
      </c>
      <c r="AI175" s="61">
        <v>491694636</v>
      </c>
      <c r="AJ175" s="62">
        <f t="shared" si="46"/>
        <v>-1.8852853308795912E-2</v>
      </c>
      <c r="AK175" s="58">
        <v>0</v>
      </c>
      <c r="AL175" s="58">
        <v>717840</v>
      </c>
      <c r="AM175" s="25">
        <v>0</v>
      </c>
      <c r="AN175" s="64"/>
    </row>
    <row r="176" spans="1:40" x14ac:dyDescent="0.2">
      <c r="A176" s="55" t="s">
        <v>357</v>
      </c>
      <c r="B176" s="56" t="s">
        <v>356</v>
      </c>
      <c r="C176" s="24">
        <v>3</v>
      </c>
      <c r="D176" s="24" t="s">
        <v>546</v>
      </c>
      <c r="E176" s="57">
        <f t="shared" si="34"/>
        <v>3.3946440358783157E-2</v>
      </c>
      <c r="F176" s="58">
        <v>49109601</v>
      </c>
      <c r="G176" s="59">
        <f t="shared" si="35"/>
        <v>2.7660449300832057E-2</v>
      </c>
      <c r="H176" s="58">
        <v>40015790</v>
      </c>
      <c r="I176" s="59">
        <f t="shared" si="36"/>
        <v>5.3815442960347917E-2</v>
      </c>
      <c r="J176" s="58">
        <v>77853669</v>
      </c>
      <c r="K176" s="60">
        <v>358472</v>
      </c>
      <c r="L176" s="61">
        <f t="shared" si="47"/>
        <v>78212141</v>
      </c>
      <c r="M176" s="62">
        <f t="shared" si="37"/>
        <v>4.6044329651310336E-3</v>
      </c>
      <c r="N176" s="63">
        <f t="shared" si="38"/>
        <v>0.11428643651130893</v>
      </c>
      <c r="O176" s="58">
        <v>165335783</v>
      </c>
      <c r="P176" s="60">
        <v>333711</v>
      </c>
      <c r="Q176" s="61">
        <f t="shared" si="48"/>
        <v>165669494</v>
      </c>
      <c r="R176" s="62">
        <f t="shared" si="39"/>
        <v>2.0183834010088428E-3</v>
      </c>
      <c r="S176" s="63">
        <f t="shared" si="40"/>
        <v>2.286919623332961E-2</v>
      </c>
      <c r="T176" s="58">
        <v>33084385</v>
      </c>
      <c r="U176" s="60">
        <v>0</v>
      </c>
      <c r="V176" s="61">
        <f t="shared" si="49"/>
        <v>33084385</v>
      </c>
      <c r="W176" s="62">
        <f t="shared" si="41"/>
        <v>0</v>
      </c>
      <c r="X176" s="63">
        <f t="shared" si="42"/>
        <v>0.71504375906251083</v>
      </c>
      <c r="Y176" s="58">
        <v>1034438761</v>
      </c>
      <c r="Z176" s="60">
        <v>-10544906</v>
      </c>
      <c r="AA176" s="61">
        <f t="shared" si="50"/>
        <v>1023893855</v>
      </c>
      <c r="AB176" s="62">
        <f t="shared" si="43"/>
        <v>-1.0193842687996491E-2</v>
      </c>
      <c r="AC176" s="63">
        <f t="shared" si="44"/>
        <v>3.2378275572887485E-2</v>
      </c>
      <c r="AD176" s="58">
        <v>46840970</v>
      </c>
      <c r="AE176" s="63">
        <f t="shared" si="45"/>
        <v>0</v>
      </c>
      <c r="AF176" s="58">
        <v>0</v>
      </c>
      <c r="AG176" s="58">
        <v>1446678959</v>
      </c>
      <c r="AH176" s="60">
        <v>-9852723</v>
      </c>
      <c r="AI176" s="61">
        <v>1436826236</v>
      </c>
      <c r="AJ176" s="62">
        <f t="shared" si="46"/>
        <v>-6.8105801489022691E-3</v>
      </c>
      <c r="AK176" s="58">
        <v>0</v>
      </c>
      <c r="AL176" s="58">
        <v>0</v>
      </c>
      <c r="AM176" s="25">
        <v>0</v>
      </c>
      <c r="AN176" s="64"/>
    </row>
    <row r="177" spans="1:40" x14ac:dyDescent="0.2">
      <c r="A177" s="55" t="s">
        <v>359</v>
      </c>
      <c r="B177" s="56" t="s">
        <v>358</v>
      </c>
      <c r="C177" s="24">
        <v>3</v>
      </c>
      <c r="D177" s="24"/>
      <c r="E177" s="57">
        <f t="shared" si="34"/>
        <v>2.5971285605421161E-2</v>
      </c>
      <c r="F177" s="58">
        <v>23023307</v>
      </c>
      <c r="G177" s="59">
        <f t="shared" si="35"/>
        <v>1.4839900524274786E-2</v>
      </c>
      <c r="H177" s="58">
        <v>13155436</v>
      </c>
      <c r="I177" s="59">
        <f t="shared" si="36"/>
        <v>1.3599976838113956E-2</v>
      </c>
      <c r="J177" s="58">
        <v>12056255</v>
      </c>
      <c r="K177" s="60">
        <v>55512</v>
      </c>
      <c r="L177" s="61">
        <f t="shared" si="47"/>
        <v>12111767</v>
      </c>
      <c r="M177" s="62">
        <f t="shared" si="37"/>
        <v>4.6044148867123331E-3</v>
      </c>
      <c r="N177" s="63">
        <f t="shared" si="38"/>
        <v>0.2989469869857021</v>
      </c>
      <c r="O177" s="58">
        <v>265013768</v>
      </c>
      <c r="P177" s="60">
        <v>8548830</v>
      </c>
      <c r="Q177" s="61">
        <f t="shared" si="48"/>
        <v>273562598</v>
      </c>
      <c r="R177" s="62">
        <f t="shared" si="39"/>
        <v>3.2258059890684622E-2</v>
      </c>
      <c r="S177" s="63">
        <f t="shared" si="40"/>
        <v>4.3103746740541647E-2</v>
      </c>
      <c r="T177" s="58">
        <v>38211077</v>
      </c>
      <c r="U177" s="60">
        <v>1218323</v>
      </c>
      <c r="V177" s="61">
        <f t="shared" si="49"/>
        <v>39429400</v>
      </c>
      <c r="W177" s="62">
        <f t="shared" si="41"/>
        <v>3.1884026718220999E-2</v>
      </c>
      <c r="X177" s="63">
        <f t="shared" si="42"/>
        <v>0.59067837663677714</v>
      </c>
      <c r="Y177" s="58">
        <v>523630975</v>
      </c>
      <c r="Z177" s="60">
        <v>-6057336</v>
      </c>
      <c r="AA177" s="61">
        <f t="shared" si="50"/>
        <v>517573639</v>
      </c>
      <c r="AB177" s="62">
        <f t="shared" si="43"/>
        <v>-1.1567948210092041E-2</v>
      </c>
      <c r="AC177" s="63">
        <f t="shared" si="44"/>
        <v>1.2859726669169179E-2</v>
      </c>
      <c r="AD177" s="58">
        <v>11400030</v>
      </c>
      <c r="AE177" s="63">
        <f t="shared" si="45"/>
        <v>0</v>
      </c>
      <c r="AF177" s="58">
        <v>0</v>
      </c>
      <c r="AG177" s="58">
        <v>886490848</v>
      </c>
      <c r="AH177" s="60">
        <v>3765329</v>
      </c>
      <c r="AI177" s="61">
        <v>890256177</v>
      </c>
      <c r="AJ177" s="62">
        <f t="shared" si="46"/>
        <v>4.2474538891122317E-3</v>
      </c>
      <c r="AK177" s="58">
        <v>0</v>
      </c>
      <c r="AL177" s="58">
        <v>443070</v>
      </c>
      <c r="AM177" s="25">
        <v>0</v>
      </c>
      <c r="AN177" s="64"/>
    </row>
    <row r="178" spans="1:40" x14ac:dyDescent="0.2">
      <c r="A178" s="55" t="s">
        <v>361</v>
      </c>
      <c r="B178" s="56" t="s">
        <v>360</v>
      </c>
      <c r="C178" s="24">
        <v>3</v>
      </c>
      <c r="D178" s="24"/>
      <c r="E178" s="57">
        <f t="shared" si="34"/>
        <v>5.0090648053722521E-2</v>
      </c>
      <c r="F178" s="58">
        <v>49892075</v>
      </c>
      <c r="G178" s="59">
        <f t="shared" si="35"/>
        <v>1.6207788113013929E-2</v>
      </c>
      <c r="H178" s="58">
        <v>16143536</v>
      </c>
      <c r="I178" s="59">
        <f t="shared" si="36"/>
        <v>3.2858993051821515E-2</v>
      </c>
      <c r="J178" s="58">
        <v>32728731</v>
      </c>
      <c r="K178" s="60">
        <v>150698</v>
      </c>
      <c r="L178" s="61">
        <f t="shared" si="47"/>
        <v>32879429</v>
      </c>
      <c r="M178" s="62">
        <f t="shared" si="37"/>
        <v>4.6044559442283296E-3</v>
      </c>
      <c r="N178" s="63">
        <f t="shared" si="38"/>
        <v>0.43781123569858776</v>
      </c>
      <c r="O178" s="58">
        <v>436075632</v>
      </c>
      <c r="P178" s="60">
        <v>14054693</v>
      </c>
      <c r="Q178" s="61">
        <f t="shared" si="48"/>
        <v>450130325</v>
      </c>
      <c r="R178" s="62">
        <f t="shared" si="39"/>
        <v>3.2229943543371393E-2</v>
      </c>
      <c r="S178" s="63">
        <f t="shared" si="40"/>
        <v>0.11421881969723645</v>
      </c>
      <c r="T178" s="58">
        <v>113766025</v>
      </c>
      <c r="U178" s="60">
        <v>3649606</v>
      </c>
      <c r="V178" s="61">
        <f t="shared" si="49"/>
        <v>117415631</v>
      </c>
      <c r="W178" s="62">
        <f t="shared" si="41"/>
        <v>3.207992895945868E-2</v>
      </c>
      <c r="X178" s="63">
        <f t="shared" si="42"/>
        <v>0.33976892511584467</v>
      </c>
      <c r="Y178" s="58">
        <v>338421988</v>
      </c>
      <c r="Z178" s="60">
        <v>-3709750</v>
      </c>
      <c r="AA178" s="61">
        <f t="shared" si="50"/>
        <v>334712238</v>
      </c>
      <c r="AB178" s="62">
        <f t="shared" si="43"/>
        <v>-1.0961905938570398E-2</v>
      </c>
      <c r="AC178" s="63">
        <f t="shared" si="44"/>
        <v>9.0435902697731142E-3</v>
      </c>
      <c r="AD178" s="58">
        <v>9007739</v>
      </c>
      <c r="AE178" s="63">
        <f t="shared" si="45"/>
        <v>0</v>
      </c>
      <c r="AF178" s="58">
        <v>0</v>
      </c>
      <c r="AG178" s="58">
        <v>996035726</v>
      </c>
      <c r="AH178" s="60">
        <v>14145247</v>
      </c>
      <c r="AI178" s="61">
        <v>1010180973</v>
      </c>
      <c r="AJ178" s="62">
        <f t="shared" si="46"/>
        <v>1.4201545818849474E-2</v>
      </c>
      <c r="AK178" s="58">
        <v>0</v>
      </c>
      <c r="AL178" s="58">
        <v>628220</v>
      </c>
      <c r="AM178" s="25">
        <v>0</v>
      </c>
      <c r="AN178" s="64"/>
    </row>
    <row r="179" spans="1:40" x14ac:dyDescent="0.2">
      <c r="A179" s="55" t="s">
        <v>363</v>
      </c>
      <c r="B179" s="56" t="s">
        <v>362</v>
      </c>
      <c r="C179" s="24">
        <v>3</v>
      </c>
      <c r="D179" s="24"/>
      <c r="E179" s="57">
        <f t="shared" si="34"/>
        <v>2.205004363406252E-2</v>
      </c>
      <c r="F179" s="58">
        <v>14360251</v>
      </c>
      <c r="G179" s="59">
        <f t="shared" si="35"/>
        <v>4.9487723177166577E-2</v>
      </c>
      <c r="H179" s="58">
        <v>32229239</v>
      </c>
      <c r="I179" s="59">
        <f t="shared" si="36"/>
        <v>2.1311869905296717E-2</v>
      </c>
      <c r="J179" s="58">
        <v>13879510</v>
      </c>
      <c r="K179" s="60">
        <v>63908</v>
      </c>
      <c r="L179" s="61">
        <f t="shared" si="47"/>
        <v>13943418</v>
      </c>
      <c r="M179" s="62">
        <f t="shared" si="37"/>
        <v>4.6044853168447589E-3</v>
      </c>
      <c r="N179" s="63">
        <f t="shared" si="38"/>
        <v>0.50954874575985531</v>
      </c>
      <c r="O179" s="58">
        <v>331847320</v>
      </c>
      <c r="P179" s="60">
        <v>-1908942</v>
      </c>
      <c r="Q179" s="61">
        <f t="shared" si="48"/>
        <v>329938378</v>
      </c>
      <c r="R179" s="62">
        <f t="shared" si="39"/>
        <v>-5.752470744678607E-3</v>
      </c>
      <c r="S179" s="63">
        <f t="shared" si="40"/>
        <v>2.9895820278456473E-2</v>
      </c>
      <c r="T179" s="58">
        <v>19469870</v>
      </c>
      <c r="U179" s="60">
        <v>292119</v>
      </c>
      <c r="V179" s="61">
        <f t="shared" si="49"/>
        <v>19761989</v>
      </c>
      <c r="W179" s="62">
        <f t="shared" si="41"/>
        <v>1.5003644092127991E-2</v>
      </c>
      <c r="X179" s="63">
        <f t="shared" si="42"/>
        <v>0.356284734545608</v>
      </c>
      <c r="Y179" s="58">
        <v>232033020</v>
      </c>
      <c r="Z179" s="60">
        <v>-327043</v>
      </c>
      <c r="AA179" s="61">
        <f t="shared" si="50"/>
        <v>231705977</v>
      </c>
      <c r="AB179" s="62">
        <f t="shared" si="43"/>
        <v>-1.4094674973415423E-3</v>
      </c>
      <c r="AC179" s="63">
        <f t="shared" si="44"/>
        <v>1.1421062699554398E-2</v>
      </c>
      <c r="AD179" s="58">
        <v>7438050</v>
      </c>
      <c r="AE179" s="63">
        <f t="shared" si="45"/>
        <v>0</v>
      </c>
      <c r="AF179" s="58">
        <v>0</v>
      </c>
      <c r="AG179" s="58">
        <v>651257260</v>
      </c>
      <c r="AH179" s="60">
        <v>-1879958</v>
      </c>
      <c r="AI179" s="61">
        <v>649377302</v>
      </c>
      <c r="AJ179" s="62">
        <f t="shared" si="46"/>
        <v>-2.8866595667586107E-3</v>
      </c>
      <c r="AK179" s="58">
        <v>0</v>
      </c>
      <c r="AL179" s="58">
        <v>0</v>
      </c>
      <c r="AM179" s="25">
        <v>0</v>
      </c>
      <c r="AN179" s="64"/>
    </row>
    <row r="180" spans="1:40" x14ac:dyDescent="0.2">
      <c r="A180" s="55" t="s">
        <v>365</v>
      </c>
      <c r="B180" s="56" t="s">
        <v>364</v>
      </c>
      <c r="C180" s="24">
        <v>3</v>
      </c>
      <c r="D180" s="24"/>
      <c r="E180" s="57">
        <f t="shared" si="34"/>
        <v>1.7448093691995931E-2</v>
      </c>
      <c r="F180" s="58">
        <v>5971539</v>
      </c>
      <c r="G180" s="59">
        <f t="shared" si="35"/>
        <v>8.0759967670849739E-3</v>
      </c>
      <c r="H180" s="58">
        <v>2763977</v>
      </c>
      <c r="I180" s="59">
        <f t="shared" si="36"/>
        <v>8.9806006661402871E-3</v>
      </c>
      <c r="J180" s="58">
        <v>3073574</v>
      </c>
      <c r="K180" s="60">
        <v>14152</v>
      </c>
      <c r="L180" s="61">
        <f t="shared" si="47"/>
        <v>3087726</v>
      </c>
      <c r="M180" s="62">
        <f t="shared" si="37"/>
        <v>4.6044116718842627E-3</v>
      </c>
      <c r="N180" s="63">
        <f t="shared" si="38"/>
        <v>0.13808532482550187</v>
      </c>
      <c r="O180" s="58">
        <v>47259140</v>
      </c>
      <c r="P180" s="60">
        <v>-962650</v>
      </c>
      <c r="Q180" s="61">
        <f t="shared" si="48"/>
        <v>46296490</v>
      </c>
      <c r="R180" s="62">
        <f t="shared" si="39"/>
        <v>-2.0369604694456988E-2</v>
      </c>
      <c r="S180" s="63">
        <f t="shared" si="40"/>
        <v>6.7204130671801976E-2</v>
      </c>
      <c r="T180" s="58">
        <v>23000340</v>
      </c>
      <c r="U180" s="60">
        <v>0</v>
      </c>
      <c r="V180" s="61">
        <f t="shared" si="49"/>
        <v>23000340</v>
      </c>
      <c r="W180" s="62">
        <f t="shared" si="41"/>
        <v>0</v>
      </c>
      <c r="X180" s="63">
        <f t="shared" si="42"/>
        <v>0.73466081891458124</v>
      </c>
      <c r="Y180" s="58">
        <v>251434673</v>
      </c>
      <c r="Z180" s="60">
        <v>-158934</v>
      </c>
      <c r="AA180" s="61">
        <f t="shared" si="50"/>
        <v>251275739</v>
      </c>
      <c r="AB180" s="62">
        <f t="shared" si="43"/>
        <v>-6.3210852387093007E-4</v>
      </c>
      <c r="AC180" s="63">
        <f t="shared" si="44"/>
        <v>2.5545034462893697E-2</v>
      </c>
      <c r="AD180" s="58">
        <v>8742684</v>
      </c>
      <c r="AE180" s="63">
        <f t="shared" si="45"/>
        <v>0</v>
      </c>
      <c r="AF180" s="58">
        <v>0</v>
      </c>
      <c r="AG180" s="58">
        <v>342245927</v>
      </c>
      <c r="AH180" s="60">
        <v>-1107432</v>
      </c>
      <c r="AI180" s="61">
        <v>341138495</v>
      </c>
      <c r="AJ180" s="62">
        <f t="shared" si="46"/>
        <v>-3.2357784640633575E-3</v>
      </c>
      <c r="AK180" s="58">
        <v>0</v>
      </c>
      <c r="AL180" s="58">
        <v>0</v>
      </c>
      <c r="AM180" s="25">
        <v>0</v>
      </c>
      <c r="AN180" s="64"/>
    </row>
    <row r="181" spans="1:40" x14ac:dyDescent="0.2">
      <c r="A181" s="55" t="s">
        <v>367</v>
      </c>
      <c r="B181" s="56" t="s">
        <v>366</v>
      </c>
      <c r="C181" s="24">
        <v>3</v>
      </c>
      <c r="D181" s="24"/>
      <c r="E181" s="57">
        <f t="shared" si="34"/>
        <v>2.6700590616034997E-2</v>
      </c>
      <c r="F181" s="58">
        <v>11914528</v>
      </c>
      <c r="G181" s="59">
        <f t="shared" si="35"/>
        <v>5.4276596398722355E-3</v>
      </c>
      <c r="H181" s="58">
        <v>2421969</v>
      </c>
      <c r="I181" s="59">
        <f t="shared" si="36"/>
        <v>1.091722049093774E-3</v>
      </c>
      <c r="J181" s="58">
        <v>487156</v>
      </c>
      <c r="K181" s="60">
        <v>2243</v>
      </c>
      <c r="L181" s="61">
        <f t="shared" si="47"/>
        <v>489399</v>
      </c>
      <c r="M181" s="62">
        <f t="shared" si="37"/>
        <v>4.6042746060810094E-3</v>
      </c>
      <c r="N181" s="63">
        <f t="shared" si="38"/>
        <v>8.735354288731699E-2</v>
      </c>
      <c r="O181" s="58">
        <v>38979521</v>
      </c>
      <c r="P181" s="60">
        <v>257525</v>
      </c>
      <c r="Q181" s="61">
        <f t="shared" si="48"/>
        <v>39237046</v>
      </c>
      <c r="R181" s="62">
        <f t="shared" si="39"/>
        <v>6.6066743098254083E-3</v>
      </c>
      <c r="S181" s="63">
        <f t="shared" si="40"/>
        <v>1.8130607490423493E-2</v>
      </c>
      <c r="T181" s="58">
        <v>8090369</v>
      </c>
      <c r="U181" s="60">
        <v>0</v>
      </c>
      <c r="V181" s="61">
        <f t="shared" si="49"/>
        <v>8090369</v>
      </c>
      <c r="W181" s="62">
        <f t="shared" si="41"/>
        <v>0</v>
      </c>
      <c r="X181" s="63">
        <f t="shared" si="42"/>
        <v>0.83809917941498191</v>
      </c>
      <c r="Y181" s="58">
        <v>373982594</v>
      </c>
      <c r="Z181" s="60">
        <v>2259624</v>
      </c>
      <c r="AA181" s="61">
        <f t="shared" si="50"/>
        <v>376242218</v>
      </c>
      <c r="AB181" s="62">
        <f t="shared" si="43"/>
        <v>6.0420565990298471E-3</v>
      </c>
      <c r="AC181" s="63">
        <f t="shared" si="44"/>
        <v>2.3196697902276596E-2</v>
      </c>
      <c r="AD181" s="58">
        <v>10350996</v>
      </c>
      <c r="AE181" s="63">
        <f t="shared" si="45"/>
        <v>0</v>
      </c>
      <c r="AF181" s="58">
        <v>0</v>
      </c>
      <c r="AG181" s="58">
        <v>446227133</v>
      </c>
      <c r="AH181" s="60">
        <v>2519392</v>
      </c>
      <c r="AI181" s="61">
        <v>448746525</v>
      </c>
      <c r="AJ181" s="62">
        <f t="shared" si="46"/>
        <v>5.6459856733992011E-3</v>
      </c>
      <c r="AK181" s="58">
        <v>0</v>
      </c>
      <c r="AL181" s="58">
        <v>0</v>
      </c>
      <c r="AM181" s="25">
        <v>0</v>
      </c>
      <c r="AN181" s="64"/>
    </row>
    <row r="182" spans="1:40" x14ac:dyDescent="0.2">
      <c r="A182" s="55" t="s">
        <v>369</v>
      </c>
      <c r="B182" s="56" t="s">
        <v>368</v>
      </c>
      <c r="C182" s="24">
        <v>3</v>
      </c>
      <c r="D182" s="24"/>
      <c r="E182" s="57">
        <f t="shared" si="34"/>
        <v>5.8241075606684442E-2</v>
      </c>
      <c r="F182" s="58">
        <v>62382289</v>
      </c>
      <c r="G182" s="59">
        <f t="shared" si="35"/>
        <v>3.3500392136273413E-2</v>
      </c>
      <c r="H182" s="58">
        <v>35882427</v>
      </c>
      <c r="I182" s="59">
        <f t="shared" si="36"/>
        <v>4.0801586036567855E-3</v>
      </c>
      <c r="J182" s="58">
        <v>4370277</v>
      </c>
      <c r="K182" s="60">
        <v>20122</v>
      </c>
      <c r="L182" s="61">
        <f t="shared" si="47"/>
        <v>4390399</v>
      </c>
      <c r="M182" s="62">
        <f t="shared" si="37"/>
        <v>4.6042848084915438E-3</v>
      </c>
      <c r="N182" s="63">
        <f t="shared" si="38"/>
        <v>0.13478294501645005</v>
      </c>
      <c r="O182" s="58">
        <v>144366644</v>
      </c>
      <c r="P182" s="60">
        <v>1543672</v>
      </c>
      <c r="Q182" s="61">
        <f t="shared" si="48"/>
        <v>145910316</v>
      </c>
      <c r="R182" s="62">
        <f t="shared" si="39"/>
        <v>1.0692719296016883E-2</v>
      </c>
      <c r="S182" s="63">
        <f t="shared" si="40"/>
        <v>5.8646266626453732E-2</v>
      </c>
      <c r="T182" s="58">
        <v>62816291</v>
      </c>
      <c r="U182" s="60">
        <v>0</v>
      </c>
      <c r="V182" s="61">
        <f t="shared" si="49"/>
        <v>62816291</v>
      </c>
      <c r="W182" s="62">
        <f t="shared" si="41"/>
        <v>0</v>
      </c>
      <c r="X182" s="63">
        <f t="shared" si="42"/>
        <v>0.68725704837407464</v>
      </c>
      <c r="Y182" s="58">
        <v>736124245</v>
      </c>
      <c r="Z182" s="60">
        <v>-25989139</v>
      </c>
      <c r="AA182" s="61">
        <f t="shared" si="50"/>
        <v>710135106</v>
      </c>
      <c r="AB182" s="62">
        <f t="shared" si="43"/>
        <v>-3.5305370223201925E-2</v>
      </c>
      <c r="AC182" s="63">
        <f t="shared" si="44"/>
        <v>2.3461602146328392E-2</v>
      </c>
      <c r="AD182" s="58">
        <v>25129832</v>
      </c>
      <c r="AE182" s="63">
        <f t="shared" si="45"/>
        <v>3.0511490078571088E-5</v>
      </c>
      <c r="AF182" s="58">
        <v>32681</v>
      </c>
      <c r="AG182" s="58">
        <v>1071104686</v>
      </c>
      <c r="AH182" s="60">
        <v>-24425345</v>
      </c>
      <c r="AI182" s="61">
        <v>1046679341</v>
      </c>
      <c r="AJ182" s="62">
        <f t="shared" si="46"/>
        <v>-2.2803882122125269E-2</v>
      </c>
      <c r="AK182" s="58">
        <v>0</v>
      </c>
      <c r="AL182" s="58">
        <v>3327836</v>
      </c>
      <c r="AM182" s="25">
        <v>0</v>
      </c>
      <c r="AN182" s="64"/>
    </row>
    <row r="183" spans="1:40" x14ac:dyDescent="0.2">
      <c r="A183" s="55" t="s">
        <v>371</v>
      </c>
      <c r="B183" s="56" t="s">
        <v>370</v>
      </c>
      <c r="C183" s="24">
        <v>3</v>
      </c>
      <c r="D183" s="24"/>
      <c r="E183" s="57">
        <f t="shared" si="34"/>
        <v>6.4679052161226075E-2</v>
      </c>
      <c r="F183" s="58">
        <v>73037331</v>
      </c>
      <c r="G183" s="59">
        <f t="shared" si="35"/>
        <v>2.5956468819204201E-2</v>
      </c>
      <c r="H183" s="58">
        <v>29310745</v>
      </c>
      <c r="I183" s="59">
        <f t="shared" si="36"/>
        <v>1.521451598609691E-2</v>
      </c>
      <c r="J183" s="58">
        <v>17180642</v>
      </c>
      <c r="K183" s="60">
        <v>79107</v>
      </c>
      <c r="L183" s="61">
        <f t="shared" si="47"/>
        <v>17259749</v>
      </c>
      <c r="M183" s="62">
        <f t="shared" si="37"/>
        <v>4.6044263072357828E-3</v>
      </c>
      <c r="N183" s="63">
        <f t="shared" si="38"/>
        <v>0.30160522979496918</v>
      </c>
      <c r="O183" s="58">
        <v>340580764</v>
      </c>
      <c r="P183" s="60">
        <v>7304915</v>
      </c>
      <c r="Q183" s="61">
        <f t="shared" si="48"/>
        <v>347885679</v>
      </c>
      <c r="R183" s="62">
        <f t="shared" si="39"/>
        <v>2.144840746202566E-2</v>
      </c>
      <c r="S183" s="63">
        <f t="shared" si="40"/>
        <v>9.5925976384567166E-2</v>
      </c>
      <c r="T183" s="58">
        <v>108322201</v>
      </c>
      <c r="U183" s="60">
        <v>-1107669</v>
      </c>
      <c r="V183" s="61">
        <f t="shared" si="49"/>
        <v>107214532</v>
      </c>
      <c r="W183" s="62">
        <f t="shared" si="41"/>
        <v>-1.022568771474649E-2</v>
      </c>
      <c r="X183" s="63">
        <f t="shared" si="42"/>
        <v>0.4792328209188455</v>
      </c>
      <c r="Y183" s="58">
        <v>541162633</v>
      </c>
      <c r="Z183" s="60">
        <v>14079125</v>
      </c>
      <c r="AA183" s="61">
        <f t="shared" si="50"/>
        <v>555241758</v>
      </c>
      <c r="AB183" s="62">
        <f t="shared" si="43"/>
        <v>2.6016439682745057E-2</v>
      </c>
      <c r="AC183" s="63">
        <f t="shared" si="44"/>
        <v>1.7385935935090975E-2</v>
      </c>
      <c r="AD183" s="58">
        <v>19632668</v>
      </c>
      <c r="AE183" s="63">
        <f t="shared" si="45"/>
        <v>0</v>
      </c>
      <c r="AF183" s="58">
        <v>0</v>
      </c>
      <c r="AG183" s="58">
        <v>1129226984</v>
      </c>
      <c r="AH183" s="60">
        <v>20355478</v>
      </c>
      <c r="AI183" s="61">
        <v>1149582462</v>
      </c>
      <c r="AJ183" s="62">
        <f t="shared" si="46"/>
        <v>1.8026028680164802E-2</v>
      </c>
      <c r="AK183" s="58">
        <v>804326</v>
      </c>
      <c r="AL183" s="58">
        <v>876468</v>
      </c>
      <c r="AM183" s="25">
        <v>0</v>
      </c>
      <c r="AN183" s="64"/>
    </row>
    <row r="184" spans="1:40" x14ac:dyDescent="0.2">
      <c r="A184" s="55" t="s">
        <v>373</v>
      </c>
      <c r="B184" s="56" t="s">
        <v>372</v>
      </c>
      <c r="C184" s="24">
        <v>3</v>
      </c>
      <c r="D184" s="24"/>
      <c r="E184" s="57">
        <f t="shared" si="34"/>
        <v>5.4505292914804694E-2</v>
      </c>
      <c r="F184" s="58">
        <v>31441822</v>
      </c>
      <c r="G184" s="59">
        <f t="shared" si="35"/>
        <v>2.9877999017651032E-2</v>
      </c>
      <c r="H184" s="58">
        <v>17235367</v>
      </c>
      <c r="I184" s="59">
        <f t="shared" si="36"/>
        <v>3.3237755704590539E-3</v>
      </c>
      <c r="J184" s="58">
        <v>1917347</v>
      </c>
      <c r="K184" s="60">
        <v>8829</v>
      </c>
      <c r="L184" s="61">
        <f t="shared" si="47"/>
        <v>1926176</v>
      </c>
      <c r="M184" s="62">
        <f t="shared" si="37"/>
        <v>4.6048002787184581E-3</v>
      </c>
      <c r="N184" s="63">
        <f t="shared" si="38"/>
        <v>0.1235313395299186</v>
      </c>
      <c r="O184" s="58">
        <v>71260059</v>
      </c>
      <c r="P184" s="60">
        <v>1760617</v>
      </c>
      <c r="Q184" s="61">
        <f t="shared" si="48"/>
        <v>73020676</v>
      </c>
      <c r="R184" s="62">
        <f t="shared" si="39"/>
        <v>2.4706925937291183E-2</v>
      </c>
      <c r="S184" s="63">
        <f t="shared" si="40"/>
        <v>1.133271687443739E-2</v>
      </c>
      <c r="T184" s="58">
        <v>6537370</v>
      </c>
      <c r="U184" s="60">
        <v>-45333</v>
      </c>
      <c r="V184" s="61">
        <f t="shared" si="49"/>
        <v>6492037</v>
      </c>
      <c r="W184" s="62">
        <f t="shared" si="41"/>
        <v>-6.9344399965123593E-3</v>
      </c>
      <c r="X184" s="63">
        <f t="shared" si="42"/>
        <v>0.75751760993606643</v>
      </c>
      <c r="Y184" s="58">
        <v>436980201</v>
      </c>
      <c r="Z184" s="60">
        <v>12485149</v>
      </c>
      <c r="AA184" s="61">
        <f t="shared" si="50"/>
        <v>449465350</v>
      </c>
      <c r="AB184" s="62">
        <f t="shared" si="43"/>
        <v>2.8571429486801851E-2</v>
      </c>
      <c r="AC184" s="63">
        <f t="shared" si="44"/>
        <v>1.9911266156662829E-2</v>
      </c>
      <c r="AD184" s="58">
        <v>11485976</v>
      </c>
      <c r="AE184" s="63">
        <f t="shared" si="45"/>
        <v>0</v>
      </c>
      <c r="AF184" s="58">
        <v>0</v>
      </c>
      <c r="AG184" s="58">
        <v>576858142</v>
      </c>
      <c r="AH184" s="60">
        <v>14209262</v>
      </c>
      <c r="AI184" s="61">
        <v>591067404</v>
      </c>
      <c r="AJ184" s="62">
        <f t="shared" si="46"/>
        <v>2.463215991150906E-2</v>
      </c>
      <c r="AK184" s="58">
        <v>0</v>
      </c>
      <c r="AL184" s="58">
        <v>0</v>
      </c>
      <c r="AM184" s="25">
        <v>0</v>
      </c>
      <c r="AN184" s="64"/>
    </row>
    <row r="185" spans="1:40" x14ac:dyDescent="0.2">
      <c r="A185" s="55" t="s">
        <v>375</v>
      </c>
      <c r="B185" s="56" t="s">
        <v>374</v>
      </c>
      <c r="C185" s="24">
        <v>3</v>
      </c>
      <c r="D185" s="24"/>
      <c r="E185" s="57">
        <f t="shared" si="34"/>
        <v>3.4580016386855122E-2</v>
      </c>
      <c r="F185" s="58">
        <v>16996586</v>
      </c>
      <c r="G185" s="59">
        <f t="shared" si="35"/>
        <v>3.2863860148033136E-2</v>
      </c>
      <c r="H185" s="58">
        <v>16153070</v>
      </c>
      <c r="I185" s="59">
        <f t="shared" si="36"/>
        <v>4.6287996084690766E-3</v>
      </c>
      <c r="J185" s="58">
        <v>2275123</v>
      </c>
      <c r="K185" s="60">
        <v>10476</v>
      </c>
      <c r="L185" s="61">
        <f t="shared" si="47"/>
        <v>2285599</v>
      </c>
      <c r="M185" s="62">
        <f t="shared" si="37"/>
        <v>4.6045862135805403E-3</v>
      </c>
      <c r="N185" s="63">
        <f t="shared" si="38"/>
        <v>0.1023562003861089</v>
      </c>
      <c r="O185" s="58">
        <v>50309576</v>
      </c>
      <c r="P185" s="60">
        <v>1080563</v>
      </c>
      <c r="Q185" s="61">
        <f t="shared" si="48"/>
        <v>51390139</v>
      </c>
      <c r="R185" s="62">
        <f t="shared" si="39"/>
        <v>2.1478276819506488E-2</v>
      </c>
      <c r="S185" s="63">
        <f t="shared" si="40"/>
        <v>2.7318308690465198E-2</v>
      </c>
      <c r="T185" s="58">
        <v>13427350</v>
      </c>
      <c r="U185" s="60">
        <v>-138426</v>
      </c>
      <c r="V185" s="61">
        <f t="shared" si="49"/>
        <v>13288924</v>
      </c>
      <c r="W185" s="62">
        <f t="shared" si="41"/>
        <v>-1.0309256852617977E-2</v>
      </c>
      <c r="X185" s="63">
        <f t="shared" si="42"/>
        <v>0.77680137653017323</v>
      </c>
      <c r="Y185" s="58">
        <v>381809287</v>
      </c>
      <c r="Z185" s="60">
        <v>10418952</v>
      </c>
      <c r="AA185" s="61">
        <f t="shared" si="50"/>
        <v>392228239</v>
      </c>
      <c r="AB185" s="62">
        <f t="shared" si="43"/>
        <v>2.7288367137072809E-2</v>
      </c>
      <c r="AC185" s="63">
        <f t="shared" si="44"/>
        <v>2.1451438249895316E-2</v>
      </c>
      <c r="AD185" s="58">
        <v>10543697</v>
      </c>
      <c r="AE185" s="63">
        <f t="shared" si="45"/>
        <v>0</v>
      </c>
      <c r="AF185" s="58">
        <v>0</v>
      </c>
      <c r="AG185" s="58">
        <v>491514689</v>
      </c>
      <c r="AH185" s="60">
        <v>11371565</v>
      </c>
      <c r="AI185" s="61">
        <v>502886254</v>
      </c>
      <c r="AJ185" s="62">
        <f t="shared" si="46"/>
        <v>2.3135758207218096E-2</v>
      </c>
      <c r="AK185" s="58">
        <v>0</v>
      </c>
      <c r="AL185" s="58">
        <v>0</v>
      </c>
      <c r="AM185" s="25">
        <v>0</v>
      </c>
      <c r="AN185" s="64"/>
    </row>
    <row r="186" spans="1:40" x14ac:dyDescent="0.2">
      <c r="A186" s="55" t="s">
        <v>377</v>
      </c>
      <c r="B186" s="56" t="s">
        <v>376</v>
      </c>
      <c r="C186" s="24">
        <v>3</v>
      </c>
      <c r="D186" s="24"/>
      <c r="E186" s="57">
        <f t="shared" si="34"/>
        <v>2.8398172417365322E-2</v>
      </c>
      <c r="F186" s="58">
        <v>23441556</v>
      </c>
      <c r="G186" s="59">
        <f t="shared" si="35"/>
        <v>4.858824047155156E-3</v>
      </c>
      <c r="H186" s="58">
        <v>4010765</v>
      </c>
      <c r="I186" s="59">
        <f t="shared" si="36"/>
        <v>4.9998181559419215E-4</v>
      </c>
      <c r="J186" s="58">
        <v>412715</v>
      </c>
      <c r="K186" s="60">
        <v>1900</v>
      </c>
      <c r="L186" s="61">
        <f t="shared" si="47"/>
        <v>414615</v>
      </c>
      <c r="M186" s="62">
        <f t="shared" si="37"/>
        <v>4.603661122081824E-3</v>
      </c>
      <c r="N186" s="63">
        <f t="shared" si="38"/>
        <v>0.32549067570166429</v>
      </c>
      <c r="O186" s="58">
        <v>268679540</v>
      </c>
      <c r="P186" s="60">
        <v>132530</v>
      </c>
      <c r="Q186" s="61">
        <f t="shared" si="48"/>
        <v>268812070</v>
      </c>
      <c r="R186" s="62">
        <f t="shared" si="39"/>
        <v>4.9326420612451545E-4</v>
      </c>
      <c r="S186" s="63">
        <f t="shared" si="40"/>
        <v>2.2890805755933757E-2</v>
      </c>
      <c r="T186" s="58">
        <v>18895445</v>
      </c>
      <c r="U186" s="60">
        <v>0</v>
      </c>
      <c r="V186" s="61">
        <f t="shared" si="49"/>
        <v>18895445</v>
      </c>
      <c r="W186" s="62">
        <f t="shared" si="41"/>
        <v>0</v>
      </c>
      <c r="X186" s="63">
        <f t="shared" si="42"/>
        <v>0.58879559595291409</v>
      </c>
      <c r="Y186" s="58">
        <v>486027225</v>
      </c>
      <c r="Z186" s="60">
        <v>1082417</v>
      </c>
      <c r="AA186" s="61">
        <f t="shared" si="50"/>
        <v>487109642</v>
      </c>
      <c r="AB186" s="62">
        <f t="shared" si="43"/>
        <v>2.2270707160488797E-3</v>
      </c>
      <c r="AC186" s="63">
        <f t="shared" si="44"/>
        <v>2.9065944309373162E-2</v>
      </c>
      <c r="AD186" s="58">
        <v>23992775</v>
      </c>
      <c r="AE186" s="63">
        <f t="shared" si="45"/>
        <v>0</v>
      </c>
      <c r="AF186" s="58">
        <v>0</v>
      </c>
      <c r="AG186" s="58">
        <v>825460021</v>
      </c>
      <c r="AH186" s="60">
        <v>1216847</v>
      </c>
      <c r="AI186" s="61">
        <v>826676868</v>
      </c>
      <c r="AJ186" s="62">
        <f t="shared" si="46"/>
        <v>1.4741440760823957E-3</v>
      </c>
      <c r="AK186" s="58">
        <v>0</v>
      </c>
      <c r="AL186" s="58">
        <v>0</v>
      </c>
      <c r="AM186" s="25">
        <v>0</v>
      </c>
      <c r="AN186" s="64"/>
    </row>
    <row r="187" spans="1:40" x14ac:dyDescent="0.2">
      <c r="A187" s="55" t="s">
        <v>379</v>
      </c>
      <c r="B187" s="56" t="s">
        <v>378</v>
      </c>
      <c r="C187" s="24">
        <v>3</v>
      </c>
      <c r="D187" s="24"/>
      <c r="E187" s="57">
        <f t="shared" si="34"/>
        <v>6.5383510301844056E-2</v>
      </c>
      <c r="F187" s="58">
        <v>47169998</v>
      </c>
      <c r="G187" s="59">
        <f t="shared" si="35"/>
        <v>6.1922747232195435E-3</v>
      </c>
      <c r="H187" s="58">
        <v>4467328</v>
      </c>
      <c r="I187" s="59">
        <f t="shared" si="36"/>
        <v>1.1473484181317717E-2</v>
      </c>
      <c r="J187" s="58">
        <v>8277381</v>
      </c>
      <c r="K187" s="60">
        <v>38113</v>
      </c>
      <c r="L187" s="61">
        <f t="shared" si="47"/>
        <v>8315494</v>
      </c>
      <c r="M187" s="62">
        <f t="shared" si="37"/>
        <v>4.6044757393673193E-3</v>
      </c>
      <c r="N187" s="63">
        <f t="shared" si="38"/>
        <v>0.14444698419495441</v>
      </c>
      <c r="O187" s="58">
        <v>104209210</v>
      </c>
      <c r="P187" s="60">
        <v>-208577</v>
      </c>
      <c r="Q187" s="61">
        <f t="shared" si="48"/>
        <v>104000633</v>
      </c>
      <c r="R187" s="62">
        <f t="shared" si="39"/>
        <v>-2.0015217464943837E-3</v>
      </c>
      <c r="S187" s="63">
        <f t="shared" si="40"/>
        <v>8.0913393456003277E-2</v>
      </c>
      <c r="T187" s="58">
        <v>58373810</v>
      </c>
      <c r="U187" s="60">
        <v>0</v>
      </c>
      <c r="V187" s="61">
        <f t="shared" si="49"/>
        <v>58373810</v>
      </c>
      <c r="W187" s="62">
        <f t="shared" si="41"/>
        <v>0</v>
      </c>
      <c r="X187" s="63">
        <f t="shared" si="42"/>
        <v>0.66155554859905652</v>
      </c>
      <c r="Y187" s="58">
        <v>477269785</v>
      </c>
      <c r="Z187" s="60">
        <v>4952637</v>
      </c>
      <c r="AA187" s="61">
        <f t="shared" si="50"/>
        <v>482222422</v>
      </c>
      <c r="AB187" s="62">
        <f t="shared" si="43"/>
        <v>1.0377017686129031E-2</v>
      </c>
      <c r="AC187" s="63">
        <f t="shared" si="44"/>
        <v>3.003480454360442E-2</v>
      </c>
      <c r="AD187" s="58">
        <v>21668180</v>
      </c>
      <c r="AE187" s="63">
        <f t="shared" si="45"/>
        <v>0</v>
      </c>
      <c r="AF187" s="58">
        <v>0</v>
      </c>
      <c r="AG187" s="58">
        <v>721435692</v>
      </c>
      <c r="AH187" s="60">
        <v>4782173</v>
      </c>
      <c r="AI187" s="61">
        <v>726217865</v>
      </c>
      <c r="AJ187" s="62">
        <f t="shared" si="46"/>
        <v>6.6286892276463637E-3</v>
      </c>
      <c r="AK187" s="58">
        <v>0</v>
      </c>
      <c r="AL187" s="58">
        <v>0</v>
      </c>
      <c r="AM187" s="25">
        <v>0</v>
      </c>
      <c r="AN187" s="64"/>
    </row>
    <row r="188" spans="1:40" x14ac:dyDescent="0.2">
      <c r="A188" s="55" t="s">
        <v>381</v>
      </c>
      <c r="B188" s="56" t="s">
        <v>380</v>
      </c>
      <c r="C188" s="24">
        <v>3</v>
      </c>
      <c r="D188" s="24"/>
      <c r="E188" s="57">
        <f t="shared" si="34"/>
        <v>5.5427645254880385E-2</v>
      </c>
      <c r="F188" s="58">
        <v>21597202</v>
      </c>
      <c r="G188" s="59">
        <f t="shared" si="35"/>
        <v>5.7093738953857007E-3</v>
      </c>
      <c r="H188" s="58">
        <v>2224639</v>
      </c>
      <c r="I188" s="59">
        <f t="shared" si="36"/>
        <v>1.4717579335249843E-2</v>
      </c>
      <c r="J188" s="58">
        <v>5734657</v>
      </c>
      <c r="K188" s="60">
        <v>26405</v>
      </c>
      <c r="L188" s="61">
        <f t="shared" si="47"/>
        <v>5761062</v>
      </c>
      <c r="M188" s="62">
        <f t="shared" si="37"/>
        <v>4.6044602144470021E-3</v>
      </c>
      <c r="N188" s="63">
        <f t="shared" si="38"/>
        <v>0.17256622692811199</v>
      </c>
      <c r="O188" s="58">
        <v>67239870</v>
      </c>
      <c r="P188" s="60">
        <v>14802</v>
      </c>
      <c r="Q188" s="61">
        <f t="shared" si="48"/>
        <v>67254672</v>
      </c>
      <c r="R188" s="62">
        <f t="shared" si="39"/>
        <v>2.2013724892686436E-4</v>
      </c>
      <c r="S188" s="63">
        <f t="shared" si="40"/>
        <v>4.4053132402209441E-2</v>
      </c>
      <c r="T188" s="58">
        <v>17165160</v>
      </c>
      <c r="U188" s="60">
        <v>0</v>
      </c>
      <c r="V188" s="61">
        <f t="shared" si="49"/>
        <v>17165160</v>
      </c>
      <c r="W188" s="62">
        <f t="shared" si="41"/>
        <v>0</v>
      </c>
      <c r="X188" s="63">
        <f t="shared" si="42"/>
        <v>0.67244688421668952</v>
      </c>
      <c r="Y188" s="58">
        <v>262016745</v>
      </c>
      <c r="Z188" s="60">
        <v>0</v>
      </c>
      <c r="AA188" s="61">
        <f t="shared" si="50"/>
        <v>262016745</v>
      </c>
      <c r="AB188" s="62">
        <f t="shared" si="43"/>
        <v>0</v>
      </c>
      <c r="AC188" s="63">
        <f t="shared" si="44"/>
        <v>3.5079157967473171E-2</v>
      </c>
      <c r="AD188" s="58">
        <v>13668480</v>
      </c>
      <c r="AE188" s="63">
        <f t="shared" si="45"/>
        <v>0</v>
      </c>
      <c r="AF188" s="58">
        <v>0</v>
      </c>
      <c r="AG188" s="58">
        <v>389646753</v>
      </c>
      <c r="AH188" s="60">
        <v>41207</v>
      </c>
      <c r="AI188" s="61">
        <v>389687960</v>
      </c>
      <c r="AJ188" s="62">
        <f t="shared" si="46"/>
        <v>1.0575476295576881E-4</v>
      </c>
      <c r="AK188" s="58">
        <v>13320</v>
      </c>
      <c r="AL188" s="58">
        <v>2020</v>
      </c>
      <c r="AM188" s="25">
        <v>0</v>
      </c>
      <c r="AN188" s="64"/>
    </row>
    <row r="189" spans="1:40" x14ac:dyDescent="0.2">
      <c r="A189" s="55" t="s">
        <v>383</v>
      </c>
      <c r="B189" s="56" t="s">
        <v>382</v>
      </c>
      <c r="C189" s="24">
        <v>3</v>
      </c>
      <c r="D189" s="24"/>
      <c r="E189" s="57">
        <f t="shared" si="34"/>
        <v>6.2134949531378166E-2</v>
      </c>
      <c r="F189" s="58">
        <v>143289267</v>
      </c>
      <c r="G189" s="59">
        <f t="shared" si="35"/>
        <v>7.8325340021526274E-3</v>
      </c>
      <c r="H189" s="58">
        <v>18062589</v>
      </c>
      <c r="I189" s="59">
        <f t="shared" si="36"/>
        <v>2.250864002297526E-2</v>
      </c>
      <c r="J189" s="58">
        <v>51907124</v>
      </c>
      <c r="K189" s="60">
        <v>239003</v>
      </c>
      <c r="L189" s="61">
        <f t="shared" si="47"/>
        <v>52146127</v>
      </c>
      <c r="M189" s="62">
        <f t="shared" si="37"/>
        <v>4.6044354142988153E-3</v>
      </c>
      <c r="N189" s="63">
        <f t="shared" si="38"/>
        <v>0.65287204944558841</v>
      </c>
      <c r="O189" s="58">
        <v>1505586761</v>
      </c>
      <c r="P189" s="60">
        <v>194232</v>
      </c>
      <c r="Q189" s="61">
        <f t="shared" si="48"/>
        <v>1505780993</v>
      </c>
      <c r="R189" s="62">
        <f t="shared" si="39"/>
        <v>1.2900751058078679E-4</v>
      </c>
      <c r="S189" s="63">
        <f t="shared" si="40"/>
        <v>0.20718990079061025</v>
      </c>
      <c r="T189" s="58">
        <v>477800163</v>
      </c>
      <c r="U189" s="60">
        <v>-3839480</v>
      </c>
      <c r="V189" s="61">
        <f t="shared" si="49"/>
        <v>473960683</v>
      </c>
      <c r="W189" s="62">
        <f t="shared" si="41"/>
        <v>-8.0357444331805306E-3</v>
      </c>
      <c r="X189" s="63">
        <f t="shared" si="42"/>
        <v>4.463840321737967E-2</v>
      </c>
      <c r="Y189" s="58">
        <v>102940521</v>
      </c>
      <c r="Z189" s="60">
        <v>-97018</v>
      </c>
      <c r="AA189" s="61">
        <f t="shared" si="50"/>
        <v>102843503</v>
      </c>
      <c r="AB189" s="62">
        <f t="shared" si="43"/>
        <v>-9.4246657251715292E-4</v>
      </c>
      <c r="AC189" s="63">
        <f t="shared" si="44"/>
        <v>2.8235229899155902E-3</v>
      </c>
      <c r="AD189" s="58">
        <v>6511320</v>
      </c>
      <c r="AE189" s="63">
        <f t="shared" si="45"/>
        <v>0</v>
      </c>
      <c r="AF189" s="58">
        <v>0</v>
      </c>
      <c r="AG189" s="58">
        <v>2306097745</v>
      </c>
      <c r="AH189" s="60">
        <v>-3503263</v>
      </c>
      <c r="AI189" s="61">
        <v>2302594482</v>
      </c>
      <c r="AJ189" s="62">
        <f t="shared" si="46"/>
        <v>-1.5191303176960525E-3</v>
      </c>
      <c r="AK189" s="58">
        <v>11515795</v>
      </c>
      <c r="AL189" s="58">
        <v>104812105</v>
      </c>
      <c r="AM189" s="25">
        <v>0</v>
      </c>
      <c r="AN189" s="64"/>
    </row>
    <row r="190" spans="1:40" x14ac:dyDescent="0.2">
      <c r="A190" s="55" t="s">
        <v>385</v>
      </c>
      <c r="B190" s="56" t="s">
        <v>384</v>
      </c>
      <c r="C190" s="24">
        <v>3</v>
      </c>
      <c r="D190" s="24"/>
      <c r="E190" s="57">
        <f t="shared" si="34"/>
        <v>0.10777794802554772</v>
      </c>
      <c r="F190" s="58">
        <v>175809959</v>
      </c>
      <c r="G190" s="59">
        <f t="shared" si="35"/>
        <v>3.8005482885758719E-3</v>
      </c>
      <c r="H190" s="58">
        <v>6199545</v>
      </c>
      <c r="I190" s="59">
        <f t="shared" si="36"/>
        <v>1.5399139760123921E-2</v>
      </c>
      <c r="J190" s="58">
        <v>25119444</v>
      </c>
      <c r="K190" s="60">
        <v>115661</v>
      </c>
      <c r="L190" s="61">
        <f t="shared" si="47"/>
        <v>25235105</v>
      </c>
      <c r="M190" s="62">
        <f t="shared" si="37"/>
        <v>4.6044410855590598E-3</v>
      </c>
      <c r="N190" s="63">
        <f t="shared" si="38"/>
        <v>0.26582861377209871</v>
      </c>
      <c r="O190" s="58">
        <v>433625974</v>
      </c>
      <c r="P190" s="60">
        <v>707</v>
      </c>
      <c r="Q190" s="61">
        <f t="shared" si="48"/>
        <v>433626681</v>
      </c>
      <c r="R190" s="62">
        <f t="shared" si="39"/>
        <v>1.630437387037152E-6</v>
      </c>
      <c r="S190" s="63">
        <f t="shared" si="40"/>
        <v>0.15295815804733021</v>
      </c>
      <c r="T190" s="58">
        <v>249508995</v>
      </c>
      <c r="U190" s="60">
        <v>-2572258</v>
      </c>
      <c r="V190" s="61">
        <f t="shared" si="49"/>
        <v>246936737</v>
      </c>
      <c r="W190" s="62">
        <f t="shared" si="41"/>
        <v>-1.0309279631381627E-2</v>
      </c>
      <c r="X190" s="63">
        <f t="shared" si="42"/>
        <v>0.42884110374337853</v>
      </c>
      <c r="Y190" s="58">
        <v>699535835</v>
      </c>
      <c r="Z190" s="60">
        <v>-26159</v>
      </c>
      <c r="AA190" s="61">
        <f t="shared" si="50"/>
        <v>699509676</v>
      </c>
      <c r="AB190" s="62">
        <f t="shared" si="43"/>
        <v>-3.7394796222269298E-5</v>
      </c>
      <c r="AC190" s="63">
        <f t="shared" si="44"/>
        <v>2.5394488362945077E-2</v>
      </c>
      <c r="AD190" s="58">
        <v>41424095</v>
      </c>
      <c r="AE190" s="63">
        <f t="shared" si="45"/>
        <v>0</v>
      </c>
      <c r="AF190" s="58">
        <v>0</v>
      </c>
      <c r="AG190" s="58">
        <v>1631223847</v>
      </c>
      <c r="AH190" s="60">
        <v>-2482049</v>
      </c>
      <c r="AI190" s="61">
        <v>1628741798</v>
      </c>
      <c r="AJ190" s="62">
        <f t="shared" si="46"/>
        <v>-1.5215870001929906E-3</v>
      </c>
      <c r="AK190" s="58">
        <v>0</v>
      </c>
      <c r="AL190" s="58">
        <v>0</v>
      </c>
      <c r="AM190" s="25">
        <v>0</v>
      </c>
      <c r="AN190" s="64"/>
    </row>
    <row r="191" spans="1:40" x14ac:dyDescent="0.2">
      <c r="A191" s="55" t="s">
        <v>387</v>
      </c>
      <c r="B191" s="56" t="s">
        <v>386</v>
      </c>
      <c r="C191" s="24">
        <v>3</v>
      </c>
      <c r="D191" s="24"/>
      <c r="E191" s="57">
        <f t="shared" si="34"/>
        <v>6.1290241156292363E-2</v>
      </c>
      <c r="F191" s="58">
        <v>58693216</v>
      </c>
      <c r="G191" s="59">
        <f t="shared" si="35"/>
        <v>3.5636771673586611E-3</v>
      </c>
      <c r="H191" s="58">
        <v>3412675</v>
      </c>
      <c r="I191" s="59">
        <f t="shared" si="36"/>
        <v>1.1609957771593819E-2</v>
      </c>
      <c r="J191" s="58">
        <v>11118014</v>
      </c>
      <c r="K191" s="60">
        <v>51192</v>
      </c>
      <c r="L191" s="61">
        <f t="shared" si="47"/>
        <v>11169206</v>
      </c>
      <c r="M191" s="62">
        <f t="shared" si="37"/>
        <v>4.6044194583672949E-3</v>
      </c>
      <c r="N191" s="63">
        <f t="shared" si="38"/>
        <v>0.18897640429739238</v>
      </c>
      <c r="O191" s="58">
        <v>180968988</v>
      </c>
      <c r="P191" s="60">
        <v>0</v>
      </c>
      <c r="Q191" s="61">
        <f t="shared" si="48"/>
        <v>180968988</v>
      </c>
      <c r="R191" s="62">
        <f t="shared" si="39"/>
        <v>0</v>
      </c>
      <c r="S191" s="63">
        <f t="shared" si="40"/>
        <v>4.5128939226665506E-2</v>
      </c>
      <c r="T191" s="58">
        <v>43216710</v>
      </c>
      <c r="U191" s="60">
        <v>-445533</v>
      </c>
      <c r="V191" s="61">
        <f t="shared" si="49"/>
        <v>42771177</v>
      </c>
      <c r="W191" s="62">
        <f t="shared" si="41"/>
        <v>-1.0309276203579588E-2</v>
      </c>
      <c r="X191" s="63">
        <f t="shared" si="42"/>
        <v>0.6273451891981523</v>
      </c>
      <c r="Y191" s="58">
        <v>600762960</v>
      </c>
      <c r="Z191" s="60">
        <v>402096</v>
      </c>
      <c r="AA191" s="61">
        <f t="shared" si="50"/>
        <v>601165056</v>
      </c>
      <c r="AB191" s="62">
        <f t="shared" si="43"/>
        <v>6.6930890679412056E-4</v>
      </c>
      <c r="AC191" s="63">
        <f t="shared" si="44"/>
        <v>6.2085591182544954E-2</v>
      </c>
      <c r="AD191" s="58">
        <v>59454865</v>
      </c>
      <c r="AE191" s="63">
        <f t="shared" si="45"/>
        <v>0</v>
      </c>
      <c r="AF191" s="58">
        <v>0</v>
      </c>
      <c r="AG191" s="58">
        <v>957627428</v>
      </c>
      <c r="AH191" s="60">
        <v>7755</v>
      </c>
      <c r="AI191" s="61">
        <v>957635183</v>
      </c>
      <c r="AJ191" s="62">
        <f t="shared" si="46"/>
        <v>8.0981389768631405E-6</v>
      </c>
      <c r="AK191" s="58">
        <v>0</v>
      </c>
      <c r="AL191" s="58">
        <v>0</v>
      </c>
      <c r="AM191" s="25">
        <v>0</v>
      </c>
      <c r="AN191" s="64"/>
    </row>
    <row r="192" spans="1:40" x14ac:dyDescent="0.2">
      <c r="A192" s="55" t="s">
        <v>389</v>
      </c>
      <c r="B192" s="56" t="s">
        <v>388</v>
      </c>
      <c r="C192" s="24">
        <v>3</v>
      </c>
      <c r="D192" s="24"/>
      <c r="E192" s="57">
        <f t="shared" si="34"/>
        <v>2.7952756792868537E-2</v>
      </c>
      <c r="F192" s="58">
        <v>22236835</v>
      </c>
      <c r="G192" s="59">
        <f t="shared" si="35"/>
        <v>4.4304750604695449E-3</v>
      </c>
      <c r="H192" s="58">
        <v>3524509</v>
      </c>
      <c r="I192" s="59">
        <f t="shared" si="36"/>
        <v>1.2205548623295018E-2</v>
      </c>
      <c r="J192" s="58">
        <v>9709696</v>
      </c>
      <c r="K192" s="60">
        <v>44708</v>
      </c>
      <c r="L192" s="61">
        <f t="shared" si="47"/>
        <v>9754404</v>
      </c>
      <c r="M192" s="62">
        <f t="shared" si="37"/>
        <v>4.6044695941046968E-3</v>
      </c>
      <c r="N192" s="63">
        <f t="shared" si="38"/>
        <v>0.13359742819253759</v>
      </c>
      <c r="O192" s="58">
        <v>106278747</v>
      </c>
      <c r="P192" s="60">
        <v>-711531</v>
      </c>
      <c r="Q192" s="61">
        <f t="shared" si="48"/>
        <v>105567216</v>
      </c>
      <c r="R192" s="62">
        <f t="shared" si="39"/>
        <v>-6.6949509670075425E-3</v>
      </c>
      <c r="S192" s="63">
        <f t="shared" si="40"/>
        <v>1.1663852935645203E-2</v>
      </c>
      <c r="T192" s="58">
        <v>9278769</v>
      </c>
      <c r="U192" s="60">
        <v>-51108</v>
      </c>
      <c r="V192" s="61">
        <f t="shared" si="49"/>
        <v>9227661</v>
      </c>
      <c r="W192" s="62">
        <f t="shared" si="41"/>
        <v>-5.5080582348800795E-3</v>
      </c>
      <c r="X192" s="63">
        <f t="shared" si="42"/>
        <v>0.77838842587033474</v>
      </c>
      <c r="Y192" s="58">
        <v>619219604</v>
      </c>
      <c r="Z192" s="60">
        <v>0</v>
      </c>
      <c r="AA192" s="61">
        <f t="shared" si="50"/>
        <v>619219604</v>
      </c>
      <c r="AB192" s="62">
        <f t="shared" si="43"/>
        <v>0</v>
      </c>
      <c r="AC192" s="63">
        <f t="shared" si="44"/>
        <v>3.1761512524849364E-2</v>
      </c>
      <c r="AD192" s="58">
        <v>25266757</v>
      </c>
      <c r="AE192" s="63">
        <f t="shared" si="45"/>
        <v>0</v>
      </c>
      <c r="AF192" s="58">
        <v>0</v>
      </c>
      <c r="AG192" s="58">
        <v>795514917</v>
      </c>
      <c r="AH192" s="60">
        <v>-717931</v>
      </c>
      <c r="AI192" s="61">
        <v>794796986</v>
      </c>
      <c r="AJ192" s="62">
        <f t="shared" si="46"/>
        <v>-9.0247333476463267E-4</v>
      </c>
      <c r="AK192" s="58">
        <v>8654210</v>
      </c>
      <c r="AL192" s="58">
        <v>4816809</v>
      </c>
      <c r="AM192" s="25">
        <v>0</v>
      </c>
      <c r="AN192" s="64"/>
    </row>
    <row r="193" spans="1:40" x14ac:dyDescent="0.2">
      <c r="A193" s="55" t="s">
        <v>391</v>
      </c>
      <c r="B193" s="56" t="s">
        <v>390</v>
      </c>
      <c r="C193" s="24">
        <v>3</v>
      </c>
      <c r="D193" s="24"/>
      <c r="E193" s="57">
        <f t="shared" si="34"/>
        <v>3.2509184862232809E-2</v>
      </c>
      <c r="F193" s="58">
        <v>16603656</v>
      </c>
      <c r="G193" s="59">
        <f t="shared" si="35"/>
        <v>5.5753193221808866E-3</v>
      </c>
      <c r="H193" s="58">
        <v>2847524</v>
      </c>
      <c r="I193" s="59">
        <f t="shared" si="36"/>
        <v>1.0338898572458715E-2</v>
      </c>
      <c r="J193" s="58">
        <v>5280462</v>
      </c>
      <c r="K193" s="60">
        <v>24314</v>
      </c>
      <c r="L193" s="61">
        <f t="shared" si="47"/>
        <v>5304776</v>
      </c>
      <c r="M193" s="62">
        <f t="shared" si="37"/>
        <v>4.6045213468063973E-3</v>
      </c>
      <c r="N193" s="63">
        <f t="shared" si="38"/>
        <v>0.16721951406482419</v>
      </c>
      <c r="O193" s="58">
        <v>85405257</v>
      </c>
      <c r="P193" s="60">
        <v>0</v>
      </c>
      <c r="Q193" s="61">
        <f t="shared" si="48"/>
        <v>85405257</v>
      </c>
      <c r="R193" s="62">
        <f t="shared" si="39"/>
        <v>0</v>
      </c>
      <c r="S193" s="63">
        <f t="shared" si="40"/>
        <v>1.5777856229490059E-2</v>
      </c>
      <c r="T193" s="58">
        <v>8058341</v>
      </c>
      <c r="U193" s="60">
        <v>0</v>
      </c>
      <c r="V193" s="61">
        <f t="shared" si="49"/>
        <v>8058341</v>
      </c>
      <c r="W193" s="62">
        <f t="shared" si="41"/>
        <v>0</v>
      </c>
      <c r="X193" s="63">
        <f t="shared" si="42"/>
        <v>0.73359288838271708</v>
      </c>
      <c r="Y193" s="58">
        <v>374673312</v>
      </c>
      <c r="Z193" s="60">
        <v>0</v>
      </c>
      <c r="AA193" s="61">
        <f t="shared" si="50"/>
        <v>374673312</v>
      </c>
      <c r="AB193" s="62">
        <f t="shared" si="43"/>
        <v>0</v>
      </c>
      <c r="AC193" s="63">
        <f t="shared" si="44"/>
        <v>3.4986338566096307E-2</v>
      </c>
      <c r="AD193" s="58">
        <v>17868831</v>
      </c>
      <c r="AE193" s="63">
        <f t="shared" si="45"/>
        <v>0</v>
      </c>
      <c r="AF193" s="58">
        <v>0</v>
      </c>
      <c r="AG193" s="58">
        <v>510737383</v>
      </c>
      <c r="AH193" s="60">
        <v>24314</v>
      </c>
      <c r="AI193" s="61">
        <v>510761697</v>
      </c>
      <c r="AJ193" s="62">
        <f t="shared" si="46"/>
        <v>4.7605679179352335E-5</v>
      </c>
      <c r="AK193" s="58">
        <v>0</v>
      </c>
      <c r="AL193" s="58">
        <v>481355</v>
      </c>
      <c r="AM193" s="25">
        <v>0</v>
      </c>
      <c r="AN193" s="64"/>
    </row>
    <row r="194" spans="1:40" x14ac:dyDescent="0.2">
      <c r="A194" s="55" t="s">
        <v>393</v>
      </c>
      <c r="B194" s="56" t="s">
        <v>392</v>
      </c>
      <c r="C194" s="24">
        <v>3</v>
      </c>
      <c r="D194" s="24"/>
      <c r="E194" s="57">
        <f t="shared" si="34"/>
        <v>4.190750586145936E-2</v>
      </c>
      <c r="F194" s="58">
        <v>32157522</v>
      </c>
      <c r="G194" s="59">
        <f t="shared" si="35"/>
        <v>5.5353759868937208E-3</v>
      </c>
      <c r="H194" s="58">
        <v>4247544</v>
      </c>
      <c r="I194" s="59">
        <f t="shared" si="36"/>
        <v>1.3294047405641763E-2</v>
      </c>
      <c r="J194" s="58">
        <v>10201123</v>
      </c>
      <c r="K194" s="60">
        <v>46971</v>
      </c>
      <c r="L194" s="61">
        <f t="shared" si="47"/>
        <v>10248094</v>
      </c>
      <c r="M194" s="62">
        <f t="shared" si="37"/>
        <v>4.6044930543431345E-3</v>
      </c>
      <c r="N194" s="63">
        <f t="shared" si="38"/>
        <v>0.15136151408473394</v>
      </c>
      <c r="O194" s="58">
        <v>116146526</v>
      </c>
      <c r="P194" s="60">
        <v>1302463</v>
      </c>
      <c r="Q194" s="61">
        <f t="shared" si="48"/>
        <v>117448989</v>
      </c>
      <c r="R194" s="62">
        <f t="shared" si="39"/>
        <v>1.1213964333293963E-2</v>
      </c>
      <c r="S194" s="63">
        <f t="shared" si="40"/>
        <v>2.7455385087361565E-2</v>
      </c>
      <c r="T194" s="58">
        <v>21067757</v>
      </c>
      <c r="U194" s="60">
        <v>58975</v>
      </c>
      <c r="V194" s="61">
        <f t="shared" si="49"/>
        <v>21126732</v>
      </c>
      <c r="W194" s="62">
        <f t="shared" si="41"/>
        <v>2.7993013209711881E-3</v>
      </c>
      <c r="X194" s="63">
        <f t="shared" si="42"/>
        <v>0.69107066961189489</v>
      </c>
      <c r="Y194" s="58">
        <v>530289737</v>
      </c>
      <c r="Z194" s="60">
        <v>-5891384</v>
      </c>
      <c r="AA194" s="61">
        <f t="shared" si="50"/>
        <v>524398353</v>
      </c>
      <c r="AB194" s="62">
        <f t="shared" si="43"/>
        <v>-1.1109745463544584E-2</v>
      </c>
      <c r="AC194" s="63">
        <f t="shared" si="44"/>
        <v>6.8687571648411966E-2</v>
      </c>
      <c r="AD194" s="58">
        <v>52707076</v>
      </c>
      <c r="AE194" s="63">
        <f t="shared" si="45"/>
        <v>6.8793031360274491E-4</v>
      </c>
      <c r="AF194" s="58">
        <v>527880</v>
      </c>
      <c r="AG194" s="58">
        <v>767345165</v>
      </c>
      <c r="AH194" s="60">
        <v>-4482975</v>
      </c>
      <c r="AI194" s="61">
        <v>762862190</v>
      </c>
      <c r="AJ194" s="62">
        <f t="shared" si="46"/>
        <v>-5.8421883716436784E-3</v>
      </c>
      <c r="AK194" s="58">
        <v>0</v>
      </c>
      <c r="AL194" s="58">
        <v>0</v>
      </c>
      <c r="AM194" s="25">
        <v>0</v>
      </c>
      <c r="AN194" s="64"/>
    </row>
    <row r="195" spans="1:40" x14ac:dyDescent="0.2">
      <c r="A195" s="55" t="s">
        <v>395</v>
      </c>
      <c r="B195" s="56" t="s">
        <v>394</v>
      </c>
      <c r="C195" s="24">
        <v>3</v>
      </c>
      <c r="D195" s="24"/>
      <c r="E195" s="57">
        <f t="shared" si="34"/>
        <v>2.8066939196330819E-2</v>
      </c>
      <c r="F195" s="58">
        <v>23302890</v>
      </c>
      <c r="G195" s="59">
        <f t="shared" si="35"/>
        <v>9.1531727622220591E-3</v>
      </c>
      <c r="H195" s="58">
        <v>7599524</v>
      </c>
      <c r="I195" s="59">
        <f t="shared" si="36"/>
        <v>4.9065978368556216E-2</v>
      </c>
      <c r="J195" s="58">
        <v>40737577</v>
      </c>
      <c r="K195" s="60">
        <v>187574</v>
      </c>
      <c r="L195" s="61">
        <f t="shared" si="47"/>
        <v>40925151</v>
      </c>
      <c r="M195" s="62">
        <f t="shared" si="37"/>
        <v>4.6044466513067281E-3</v>
      </c>
      <c r="N195" s="63">
        <f t="shared" si="38"/>
        <v>0.1697572170476698</v>
      </c>
      <c r="O195" s="58">
        <v>140942827</v>
      </c>
      <c r="P195" s="60">
        <v>1819163</v>
      </c>
      <c r="Q195" s="61">
        <f t="shared" si="48"/>
        <v>142761990</v>
      </c>
      <c r="R195" s="62">
        <f t="shared" si="39"/>
        <v>1.2907098847960529E-2</v>
      </c>
      <c r="S195" s="63">
        <f t="shared" si="40"/>
        <v>2.3233289127725539E-2</v>
      </c>
      <c r="T195" s="58">
        <v>19289698</v>
      </c>
      <c r="U195" s="60">
        <v>191858</v>
      </c>
      <c r="V195" s="61">
        <f t="shared" si="49"/>
        <v>19481556</v>
      </c>
      <c r="W195" s="62">
        <f t="shared" si="41"/>
        <v>9.9461380888389225E-3</v>
      </c>
      <c r="X195" s="63">
        <f t="shared" si="42"/>
        <v>0.69183952377934743</v>
      </c>
      <c r="Y195" s="58">
        <v>574407498</v>
      </c>
      <c r="Z195" s="60">
        <v>-7993329</v>
      </c>
      <c r="AA195" s="61">
        <f t="shared" si="50"/>
        <v>566414169</v>
      </c>
      <c r="AB195" s="62">
        <f t="shared" si="43"/>
        <v>-1.3915781092397926E-2</v>
      </c>
      <c r="AC195" s="63">
        <f t="shared" si="44"/>
        <v>2.888387971814816E-2</v>
      </c>
      <c r="AD195" s="58">
        <v>23981164</v>
      </c>
      <c r="AE195" s="63">
        <f t="shared" si="45"/>
        <v>0</v>
      </c>
      <c r="AF195" s="58">
        <v>0</v>
      </c>
      <c r="AG195" s="58">
        <v>830261178</v>
      </c>
      <c r="AH195" s="60">
        <v>-5794734</v>
      </c>
      <c r="AI195" s="61">
        <v>824466444</v>
      </c>
      <c r="AJ195" s="62">
        <f t="shared" si="46"/>
        <v>-6.9794110016787991E-3</v>
      </c>
      <c r="AK195" s="58">
        <v>0</v>
      </c>
      <c r="AL195" s="58">
        <v>0</v>
      </c>
      <c r="AM195" s="25">
        <v>0</v>
      </c>
      <c r="AN195" s="64"/>
    </row>
    <row r="196" spans="1:40" x14ac:dyDescent="0.2">
      <c r="A196" s="55" t="s">
        <v>397</v>
      </c>
      <c r="B196" s="56" t="s">
        <v>396</v>
      </c>
      <c r="C196" s="24">
        <v>3</v>
      </c>
      <c r="D196" s="24"/>
      <c r="E196" s="57">
        <f t="shared" si="34"/>
        <v>4.7224019218073676E-2</v>
      </c>
      <c r="F196" s="58">
        <v>38355625</v>
      </c>
      <c r="G196" s="59">
        <f t="shared" si="35"/>
        <v>1.4461805340071562E-2</v>
      </c>
      <c r="H196" s="58">
        <v>11745963</v>
      </c>
      <c r="I196" s="59">
        <f t="shared" si="36"/>
        <v>1.8479102152054536E-2</v>
      </c>
      <c r="J196" s="58">
        <v>15008835</v>
      </c>
      <c r="K196" s="60">
        <v>69107</v>
      </c>
      <c r="L196" s="61">
        <f t="shared" si="47"/>
        <v>15077942</v>
      </c>
      <c r="M196" s="62">
        <f t="shared" si="37"/>
        <v>4.6044213291704522E-3</v>
      </c>
      <c r="N196" s="63">
        <f t="shared" si="38"/>
        <v>0.48775011850228506</v>
      </c>
      <c r="O196" s="58">
        <v>396153503</v>
      </c>
      <c r="P196" s="60">
        <v>12537551</v>
      </c>
      <c r="Q196" s="61">
        <f t="shared" si="48"/>
        <v>408691054</v>
      </c>
      <c r="R196" s="62">
        <f t="shared" si="39"/>
        <v>3.1648214404404747E-2</v>
      </c>
      <c r="S196" s="63">
        <f t="shared" si="40"/>
        <v>0.17868928394097999</v>
      </c>
      <c r="T196" s="58">
        <v>145132483</v>
      </c>
      <c r="U196" s="60">
        <v>3053486</v>
      </c>
      <c r="V196" s="61">
        <f t="shared" si="49"/>
        <v>148185969</v>
      </c>
      <c r="W196" s="62">
        <f t="shared" si="41"/>
        <v>2.1039301036419256E-2</v>
      </c>
      <c r="X196" s="63">
        <f t="shared" si="42"/>
        <v>0.23731143445817332</v>
      </c>
      <c r="Y196" s="58">
        <v>192745737</v>
      </c>
      <c r="Z196" s="60">
        <v>2350884</v>
      </c>
      <c r="AA196" s="61">
        <f t="shared" si="50"/>
        <v>195096621</v>
      </c>
      <c r="AB196" s="62">
        <f t="shared" si="43"/>
        <v>1.2196814500753394E-2</v>
      </c>
      <c r="AC196" s="63">
        <f t="shared" si="44"/>
        <v>1.4687164463528364E-2</v>
      </c>
      <c r="AD196" s="58">
        <v>11929001</v>
      </c>
      <c r="AE196" s="63">
        <f t="shared" si="45"/>
        <v>1.39707192483346E-3</v>
      </c>
      <c r="AF196" s="58">
        <v>1134710</v>
      </c>
      <c r="AG196" s="58">
        <v>812205857</v>
      </c>
      <c r="AH196" s="60">
        <v>18011028</v>
      </c>
      <c r="AI196" s="61">
        <v>830216885</v>
      </c>
      <c r="AJ196" s="62">
        <f t="shared" si="46"/>
        <v>2.2175447080037495E-2</v>
      </c>
      <c r="AK196" s="58">
        <v>111383</v>
      </c>
      <c r="AL196" s="58">
        <v>740573</v>
      </c>
      <c r="AM196" s="25">
        <v>0</v>
      </c>
      <c r="AN196" s="64"/>
    </row>
    <row r="197" spans="1:40" x14ac:dyDescent="0.2">
      <c r="A197" s="55" t="s">
        <v>399</v>
      </c>
      <c r="B197" s="56" t="s">
        <v>398</v>
      </c>
      <c r="C197" s="24">
        <v>3</v>
      </c>
      <c r="D197" s="24"/>
      <c r="E197" s="57">
        <f t="shared" si="34"/>
        <v>4.574730067747871E-2</v>
      </c>
      <c r="F197" s="58">
        <v>29956436</v>
      </c>
      <c r="G197" s="59">
        <f t="shared" si="35"/>
        <v>1.2690421322017212E-2</v>
      </c>
      <c r="H197" s="58">
        <v>8309994</v>
      </c>
      <c r="I197" s="59">
        <f t="shared" si="36"/>
        <v>2.2016042958173127E-2</v>
      </c>
      <c r="J197" s="58">
        <v>14416636</v>
      </c>
      <c r="K197" s="60">
        <v>66381</v>
      </c>
      <c r="L197" s="61">
        <f t="shared" si="47"/>
        <v>14483017</v>
      </c>
      <c r="M197" s="62">
        <f t="shared" si="37"/>
        <v>4.604472222229929E-3</v>
      </c>
      <c r="N197" s="63">
        <f t="shared" si="38"/>
        <v>0.13679631979104154</v>
      </c>
      <c r="O197" s="58">
        <v>89577530</v>
      </c>
      <c r="P197" s="60">
        <v>2316350</v>
      </c>
      <c r="Q197" s="61">
        <f t="shared" si="48"/>
        <v>91893880</v>
      </c>
      <c r="R197" s="62">
        <f t="shared" si="39"/>
        <v>2.5858605389097022E-2</v>
      </c>
      <c r="S197" s="63">
        <f t="shared" si="40"/>
        <v>1.5193400282221124E-2</v>
      </c>
      <c r="T197" s="58">
        <v>9949005</v>
      </c>
      <c r="U197" s="60">
        <v>202506</v>
      </c>
      <c r="V197" s="61">
        <f t="shared" si="49"/>
        <v>10151511</v>
      </c>
      <c r="W197" s="62">
        <f t="shared" si="41"/>
        <v>2.0354397248770102E-2</v>
      </c>
      <c r="X197" s="63">
        <f t="shared" si="42"/>
        <v>0.73281284222452636</v>
      </c>
      <c r="Y197" s="58">
        <v>479863526</v>
      </c>
      <c r="Z197" s="60">
        <v>4680970</v>
      </c>
      <c r="AA197" s="61">
        <f t="shared" si="50"/>
        <v>484544496</v>
      </c>
      <c r="AB197" s="62">
        <f t="shared" si="43"/>
        <v>9.7547943245846949E-3</v>
      </c>
      <c r="AC197" s="63">
        <f t="shared" si="44"/>
        <v>2.9367068734831976E-2</v>
      </c>
      <c r="AD197" s="58">
        <v>19230265</v>
      </c>
      <c r="AE197" s="63">
        <f t="shared" si="45"/>
        <v>5.3766040097099534E-3</v>
      </c>
      <c r="AF197" s="58">
        <v>3520730</v>
      </c>
      <c r="AG197" s="58">
        <v>654824122</v>
      </c>
      <c r="AH197" s="60">
        <v>7266207</v>
      </c>
      <c r="AI197" s="61">
        <v>662090329</v>
      </c>
      <c r="AJ197" s="62">
        <f t="shared" si="46"/>
        <v>1.1096425369620088E-2</v>
      </c>
      <c r="AK197" s="58">
        <v>0</v>
      </c>
      <c r="AL197" s="58">
        <v>281517</v>
      </c>
      <c r="AM197" s="25">
        <v>0</v>
      </c>
      <c r="AN197" s="64"/>
    </row>
    <row r="198" spans="1:40" x14ac:dyDescent="0.2">
      <c r="A198" s="55" t="s">
        <v>401</v>
      </c>
      <c r="B198" s="56" t="s">
        <v>400</v>
      </c>
      <c r="C198" s="24">
        <v>3</v>
      </c>
      <c r="D198" s="24"/>
      <c r="E198" s="57">
        <f t="shared" ref="E198:E249" si="51">+F198/$AG198</f>
        <v>3.2087125468596066E-2</v>
      </c>
      <c r="F198" s="58">
        <v>29858225</v>
      </c>
      <c r="G198" s="59">
        <f t="shared" ref="G198:G250" si="52">+H198/$AG198</f>
        <v>1.6406911926978584E-2</v>
      </c>
      <c r="H198" s="58">
        <v>15267222</v>
      </c>
      <c r="I198" s="59">
        <f t="shared" ref="I198:I250" si="53">+J198/$AG198</f>
        <v>4.9715499020549433E-2</v>
      </c>
      <c r="J198" s="58">
        <v>46262061</v>
      </c>
      <c r="K198" s="60">
        <v>213011</v>
      </c>
      <c r="L198" s="61">
        <f t="shared" si="47"/>
        <v>46475072</v>
      </c>
      <c r="M198" s="62">
        <f t="shared" ref="M198:M250" si="54">+K198/J198</f>
        <v>4.6044425041936628E-3</v>
      </c>
      <c r="N198" s="63">
        <f t="shared" ref="N198:N250" si="55">+O198/$AG198</f>
        <v>0.20866123664633593</v>
      </c>
      <c r="O198" s="58">
        <v>194166790</v>
      </c>
      <c r="P198" s="60">
        <v>2016223</v>
      </c>
      <c r="Q198" s="61">
        <f t="shared" si="48"/>
        <v>196183013</v>
      </c>
      <c r="R198" s="62">
        <f t="shared" ref="R198:R250" si="56">+P198/O198</f>
        <v>1.0383974520050519E-2</v>
      </c>
      <c r="S198" s="63">
        <f t="shared" ref="S198:S250" si="57">+T198/$AG198</f>
        <v>3.4846559851696997E-2</v>
      </c>
      <c r="T198" s="58">
        <v>32425978</v>
      </c>
      <c r="U198" s="60">
        <v>0</v>
      </c>
      <c r="V198" s="61">
        <f t="shared" si="49"/>
        <v>32425978</v>
      </c>
      <c r="W198" s="62">
        <f t="shared" ref="W198:W250" si="58">+U198/T198</f>
        <v>0</v>
      </c>
      <c r="X198" s="63">
        <f t="shared" ref="X198:X250" si="59">+Y198/$AG198</f>
        <v>0.63380751051618656</v>
      </c>
      <c r="Y198" s="58">
        <v>589780698</v>
      </c>
      <c r="Z198" s="60">
        <v>-14985419</v>
      </c>
      <c r="AA198" s="61">
        <f t="shared" si="50"/>
        <v>574795279</v>
      </c>
      <c r="AB198" s="62">
        <f t="shared" ref="AB198:AB250" si="60">+Z198/Y198</f>
        <v>-2.540845953558148E-2</v>
      </c>
      <c r="AC198" s="63">
        <f t="shared" ref="AC198:AC250" si="61">+AD198/$AG198</f>
        <v>2.2232610309317773E-2</v>
      </c>
      <c r="AD198" s="58">
        <v>20688244</v>
      </c>
      <c r="AE198" s="63">
        <f t="shared" ref="AE198:AE250" si="62">AF198/$AG198</f>
        <v>2.2425462603387243E-3</v>
      </c>
      <c r="AF198" s="58">
        <v>2086770</v>
      </c>
      <c r="AG198" s="58">
        <v>930535988</v>
      </c>
      <c r="AH198" s="60">
        <v>-12756185</v>
      </c>
      <c r="AI198" s="61">
        <v>917779803</v>
      </c>
      <c r="AJ198" s="62">
        <f t="shared" ref="AJ198:AJ250" si="63">+AH198/AG198</f>
        <v>-1.3708427362832957E-2</v>
      </c>
      <c r="AK198" s="58">
        <v>0</v>
      </c>
      <c r="AL198" s="58">
        <v>1432383</v>
      </c>
      <c r="AM198" s="25">
        <v>0</v>
      </c>
      <c r="AN198" s="64"/>
    </row>
    <row r="199" spans="1:40" x14ac:dyDescent="0.2">
      <c r="A199" s="55" t="s">
        <v>403</v>
      </c>
      <c r="B199" s="56" t="s">
        <v>402</v>
      </c>
      <c r="C199" s="24">
        <v>3</v>
      </c>
      <c r="D199" s="24"/>
      <c r="E199" s="57">
        <f t="shared" si="51"/>
        <v>1.8003418937833197E-2</v>
      </c>
      <c r="F199" s="58">
        <v>14380312</v>
      </c>
      <c r="G199" s="59">
        <f t="shared" si="52"/>
        <v>1.6554216471612617E-2</v>
      </c>
      <c r="H199" s="58">
        <v>13222755</v>
      </c>
      <c r="I199" s="59">
        <f t="shared" si="53"/>
        <v>5.4713219984013461E-2</v>
      </c>
      <c r="J199" s="58">
        <v>43702431</v>
      </c>
      <c r="K199" s="60">
        <v>201225</v>
      </c>
      <c r="L199" s="61">
        <f t="shared" ref="L199:L249" si="64">+J199+K199</f>
        <v>43903656</v>
      </c>
      <c r="M199" s="62">
        <f t="shared" si="54"/>
        <v>4.6044349340657962E-3</v>
      </c>
      <c r="N199" s="63">
        <f t="shared" si="55"/>
        <v>0.11467014997972355</v>
      </c>
      <c r="O199" s="58">
        <v>91593299</v>
      </c>
      <c r="P199" s="60">
        <v>-192445</v>
      </c>
      <c r="Q199" s="61">
        <f t="shared" ref="Q199:Q249" si="65">+O199+P199</f>
        <v>91400854</v>
      </c>
      <c r="R199" s="62">
        <f t="shared" si="56"/>
        <v>-2.1010816522724005E-3</v>
      </c>
      <c r="S199" s="63">
        <f t="shared" si="57"/>
        <v>1.1496587413304683E-2</v>
      </c>
      <c r="T199" s="58">
        <v>9182951</v>
      </c>
      <c r="U199" s="60">
        <v>0</v>
      </c>
      <c r="V199" s="61">
        <f t="shared" ref="V199:V249" si="66">+T199+U199</f>
        <v>9182951</v>
      </c>
      <c r="W199" s="62">
        <f t="shared" si="58"/>
        <v>0</v>
      </c>
      <c r="X199" s="63">
        <f t="shared" si="59"/>
        <v>0.75579472724752306</v>
      </c>
      <c r="Y199" s="58">
        <v>603694444</v>
      </c>
      <c r="Z199" s="60">
        <v>-7728820</v>
      </c>
      <c r="AA199" s="61">
        <f t="shared" ref="AA199:AA249" si="67">+Y199+Z199</f>
        <v>595965624</v>
      </c>
      <c r="AB199" s="62">
        <f t="shared" si="60"/>
        <v>-1.2802536244643656E-2</v>
      </c>
      <c r="AC199" s="63">
        <f t="shared" si="61"/>
        <v>2.8495681500418351E-2</v>
      </c>
      <c r="AD199" s="58">
        <v>22761054</v>
      </c>
      <c r="AE199" s="63">
        <f t="shared" si="62"/>
        <v>2.7199846557109754E-4</v>
      </c>
      <c r="AF199" s="58">
        <v>217260</v>
      </c>
      <c r="AG199" s="58">
        <v>798754506</v>
      </c>
      <c r="AH199" s="60">
        <v>-7720040</v>
      </c>
      <c r="AI199" s="61">
        <v>791034466</v>
      </c>
      <c r="AJ199" s="62">
        <f t="shared" si="63"/>
        <v>-9.665097275833083E-3</v>
      </c>
      <c r="AK199" s="58">
        <v>0</v>
      </c>
      <c r="AL199" s="58">
        <v>0</v>
      </c>
      <c r="AM199" s="25">
        <v>0</v>
      </c>
      <c r="AN199" s="64"/>
    </row>
    <row r="200" spans="1:40" x14ac:dyDescent="0.2">
      <c r="A200" s="55" t="s">
        <v>405</v>
      </c>
      <c r="B200" s="56" t="s">
        <v>404</v>
      </c>
      <c r="C200" s="24">
        <v>3</v>
      </c>
      <c r="D200" s="24"/>
      <c r="E200" s="57">
        <f t="shared" si="51"/>
        <v>2.1780755960542783E-2</v>
      </c>
      <c r="F200" s="58">
        <v>14389996</v>
      </c>
      <c r="G200" s="59">
        <f t="shared" si="52"/>
        <v>2.9024946590476219E-3</v>
      </c>
      <c r="H200" s="58">
        <v>1917605</v>
      </c>
      <c r="I200" s="59">
        <f t="shared" si="53"/>
        <v>1.1224524233499073E-3</v>
      </c>
      <c r="J200" s="58">
        <v>741576</v>
      </c>
      <c r="K200" s="60">
        <v>3415</v>
      </c>
      <c r="L200" s="61">
        <f t="shared" si="64"/>
        <v>744991</v>
      </c>
      <c r="M200" s="62">
        <f t="shared" si="54"/>
        <v>4.6050573373464078E-3</v>
      </c>
      <c r="N200" s="63">
        <f t="shared" si="55"/>
        <v>8.5000325871379984E-2</v>
      </c>
      <c r="O200" s="58">
        <v>56157571</v>
      </c>
      <c r="P200" s="60">
        <v>-1691257</v>
      </c>
      <c r="Q200" s="61">
        <f t="shared" si="65"/>
        <v>54466314</v>
      </c>
      <c r="R200" s="62">
        <f t="shared" si="56"/>
        <v>-3.0116277643133817E-2</v>
      </c>
      <c r="S200" s="63">
        <f t="shared" si="57"/>
        <v>1.4791990551756696E-2</v>
      </c>
      <c r="T200" s="58">
        <v>9772695</v>
      </c>
      <c r="U200" s="60">
        <v>0</v>
      </c>
      <c r="V200" s="61">
        <f t="shared" si="66"/>
        <v>9772695</v>
      </c>
      <c r="W200" s="62">
        <f t="shared" si="58"/>
        <v>0</v>
      </c>
      <c r="X200" s="63">
        <f t="shared" si="59"/>
        <v>0.84676579288732734</v>
      </c>
      <c r="Y200" s="58">
        <v>559436798</v>
      </c>
      <c r="Z200" s="60">
        <v>7914911</v>
      </c>
      <c r="AA200" s="61">
        <f t="shared" si="67"/>
        <v>567351709</v>
      </c>
      <c r="AB200" s="62">
        <f t="shared" si="60"/>
        <v>1.4147998537629268E-2</v>
      </c>
      <c r="AC200" s="63">
        <f t="shared" si="61"/>
        <v>2.7636187646595672E-2</v>
      </c>
      <c r="AD200" s="58">
        <v>18258532</v>
      </c>
      <c r="AE200" s="63">
        <f t="shared" si="62"/>
        <v>0</v>
      </c>
      <c r="AF200" s="58">
        <v>0</v>
      </c>
      <c r="AG200" s="58">
        <v>660674773</v>
      </c>
      <c r="AH200" s="60">
        <v>6227069</v>
      </c>
      <c r="AI200" s="61">
        <v>666901842</v>
      </c>
      <c r="AJ200" s="62">
        <f t="shared" si="63"/>
        <v>9.4253167435530347E-3</v>
      </c>
      <c r="AK200" s="58">
        <v>0</v>
      </c>
      <c r="AL200" s="58">
        <v>0</v>
      </c>
      <c r="AM200" s="25">
        <v>0</v>
      </c>
      <c r="AN200" s="64"/>
    </row>
    <row r="201" spans="1:40" x14ac:dyDescent="0.2">
      <c r="A201" s="55" t="s">
        <v>407</v>
      </c>
      <c r="B201" s="56" t="s">
        <v>406</v>
      </c>
      <c r="C201" s="24">
        <v>3</v>
      </c>
      <c r="D201" s="24"/>
      <c r="E201" s="57">
        <f t="shared" si="51"/>
        <v>4.4476660742876727E-2</v>
      </c>
      <c r="F201" s="58">
        <v>54977800</v>
      </c>
      <c r="G201" s="59">
        <f t="shared" si="52"/>
        <v>1.4380904816858083E-2</v>
      </c>
      <c r="H201" s="58">
        <v>17776301</v>
      </c>
      <c r="I201" s="59">
        <f t="shared" si="53"/>
        <v>1.5422835342522569E-2</v>
      </c>
      <c r="J201" s="58">
        <v>19064236</v>
      </c>
      <c r="K201" s="60">
        <v>87779</v>
      </c>
      <c r="L201" s="61">
        <f t="shared" si="64"/>
        <v>19152015</v>
      </c>
      <c r="M201" s="62">
        <f t="shared" si="54"/>
        <v>4.6043806843347928E-3</v>
      </c>
      <c r="N201" s="63">
        <f t="shared" si="55"/>
        <v>0.51674187795947724</v>
      </c>
      <c r="O201" s="58">
        <v>638746955</v>
      </c>
      <c r="P201" s="60">
        <v>376173</v>
      </c>
      <c r="Q201" s="61">
        <f t="shared" si="65"/>
        <v>639123128</v>
      </c>
      <c r="R201" s="62">
        <f t="shared" si="56"/>
        <v>5.8892335541544771E-4</v>
      </c>
      <c r="S201" s="63">
        <f t="shared" si="57"/>
        <v>9.8896129807680033E-2</v>
      </c>
      <c r="T201" s="58">
        <v>122245950</v>
      </c>
      <c r="U201" s="60">
        <v>4817215</v>
      </c>
      <c r="V201" s="61">
        <f t="shared" si="66"/>
        <v>127063165</v>
      </c>
      <c r="W201" s="62">
        <f t="shared" si="58"/>
        <v>3.9405927149324782E-2</v>
      </c>
      <c r="X201" s="63">
        <f t="shared" si="59"/>
        <v>0.2965913312851014</v>
      </c>
      <c r="Y201" s="58">
        <v>366617876</v>
      </c>
      <c r="Z201" s="60">
        <v>4254996</v>
      </c>
      <c r="AA201" s="61">
        <f t="shared" si="67"/>
        <v>370872872</v>
      </c>
      <c r="AB201" s="62">
        <f t="shared" si="60"/>
        <v>1.1606078913620676E-2</v>
      </c>
      <c r="AC201" s="63">
        <f t="shared" si="61"/>
        <v>1.3490260045483905E-2</v>
      </c>
      <c r="AD201" s="58">
        <v>16675371</v>
      </c>
      <c r="AE201" s="63">
        <f t="shared" si="62"/>
        <v>0</v>
      </c>
      <c r="AF201" s="58">
        <v>0</v>
      </c>
      <c r="AG201" s="58">
        <v>1236104489</v>
      </c>
      <c r="AH201" s="60">
        <v>9536163</v>
      </c>
      <c r="AI201" s="61">
        <v>1245640652</v>
      </c>
      <c r="AJ201" s="62">
        <f t="shared" si="63"/>
        <v>7.714690048342669E-3</v>
      </c>
      <c r="AK201" s="58">
        <v>16500</v>
      </c>
      <c r="AL201" s="58">
        <v>653835</v>
      </c>
      <c r="AM201" s="25">
        <v>0</v>
      </c>
      <c r="AN201" s="64"/>
    </row>
    <row r="202" spans="1:40" x14ac:dyDescent="0.2">
      <c r="A202" s="55" t="s">
        <v>409</v>
      </c>
      <c r="B202" s="56" t="s">
        <v>408</v>
      </c>
      <c r="C202" s="24">
        <v>3</v>
      </c>
      <c r="D202" s="24"/>
      <c r="E202" s="57">
        <f t="shared" si="51"/>
        <v>3.8039767806013529E-2</v>
      </c>
      <c r="F202" s="58">
        <v>14929046</v>
      </c>
      <c r="G202" s="59">
        <f t="shared" si="52"/>
        <v>4.3712835520630232E-2</v>
      </c>
      <c r="H202" s="58">
        <v>17155492</v>
      </c>
      <c r="I202" s="59">
        <f t="shared" si="53"/>
        <v>1.7613425853761022E-2</v>
      </c>
      <c r="J202" s="58">
        <v>6912546</v>
      </c>
      <c r="K202" s="60">
        <v>31829</v>
      </c>
      <c r="L202" s="61">
        <f t="shared" si="64"/>
        <v>6944375</v>
      </c>
      <c r="M202" s="62">
        <f t="shared" si="54"/>
        <v>4.6045263206928389E-3</v>
      </c>
      <c r="N202" s="63">
        <f t="shared" si="55"/>
        <v>0.15188468836285704</v>
      </c>
      <c r="O202" s="58">
        <v>59608500</v>
      </c>
      <c r="P202" s="60">
        <v>1922727</v>
      </c>
      <c r="Q202" s="61">
        <f t="shared" si="65"/>
        <v>61531227</v>
      </c>
      <c r="R202" s="62">
        <f t="shared" si="56"/>
        <v>3.2255919877198724E-2</v>
      </c>
      <c r="S202" s="63">
        <f t="shared" si="57"/>
        <v>3.4159891615661221E-2</v>
      </c>
      <c r="T202" s="58">
        <v>13406354</v>
      </c>
      <c r="U202" s="60">
        <v>578512</v>
      </c>
      <c r="V202" s="61">
        <f t="shared" si="66"/>
        <v>13984866</v>
      </c>
      <c r="W202" s="62">
        <f t="shared" si="58"/>
        <v>4.315207550091546E-2</v>
      </c>
      <c r="X202" s="63">
        <f t="shared" si="59"/>
        <v>0.67890419306693539</v>
      </c>
      <c r="Y202" s="58">
        <v>266442003</v>
      </c>
      <c r="Z202" s="60">
        <v>-3649891</v>
      </c>
      <c r="AA202" s="61">
        <f t="shared" si="67"/>
        <v>262792112</v>
      </c>
      <c r="AB202" s="62">
        <f t="shared" si="60"/>
        <v>-1.3698632193513423E-2</v>
      </c>
      <c r="AC202" s="63">
        <f t="shared" si="61"/>
        <v>3.568519777414153E-2</v>
      </c>
      <c r="AD202" s="58">
        <v>14004974</v>
      </c>
      <c r="AE202" s="63">
        <f t="shared" si="62"/>
        <v>0</v>
      </c>
      <c r="AF202" s="58">
        <v>0</v>
      </c>
      <c r="AG202" s="58">
        <v>392458915</v>
      </c>
      <c r="AH202" s="60">
        <v>-1116823</v>
      </c>
      <c r="AI202" s="61">
        <v>391342092</v>
      </c>
      <c r="AJ202" s="62">
        <f t="shared" si="63"/>
        <v>-2.8457067920090438E-3</v>
      </c>
      <c r="AK202" s="58">
        <v>3960</v>
      </c>
      <c r="AL202" s="58">
        <v>0</v>
      </c>
      <c r="AM202" s="25">
        <v>0</v>
      </c>
      <c r="AN202" s="64"/>
    </row>
    <row r="203" spans="1:40" x14ac:dyDescent="0.2">
      <c r="A203" s="55" t="s">
        <v>411</v>
      </c>
      <c r="B203" s="56" t="s">
        <v>410</v>
      </c>
      <c r="C203" s="24">
        <v>3</v>
      </c>
      <c r="D203" s="24"/>
      <c r="E203" s="57">
        <f t="shared" si="51"/>
        <v>3.4733360878895142E-2</v>
      </c>
      <c r="F203" s="58">
        <v>15713189</v>
      </c>
      <c r="G203" s="59">
        <f t="shared" si="52"/>
        <v>7.3822723102615886E-3</v>
      </c>
      <c r="H203" s="58">
        <v>3339701</v>
      </c>
      <c r="I203" s="59">
        <f t="shared" si="53"/>
        <v>1.5364458786629776E-2</v>
      </c>
      <c r="J203" s="58">
        <v>6950800</v>
      </c>
      <c r="K203" s="60">
        <v>32005</v>
      </c>
      <c r="L203" s="61">
        <f t="shared" si="64"/>
        <v>6982805</v>
      </c>
      <c r="M203" s="62">
        <f t="shared" si="54"/>
        <v>4.6045059561489327E-3</v>
      </c>
      <c r="N203" s="63">
        <f t="shared" si="55"/>
        <v>0.18507666793757746</v>
      </c>
      <c r="O203" s="58">
        <v>83727707</v>
      </c>
      <c r="P203" s="60">
        <v>2581710</v>
      </c>
      <c r="Q203" s="61">
        <f t="shared" si="65"/>
        <v>86309417</v>
      </c>
      <c r="R203" s="62">
        <f t="shared" si="56"/>
        <v>3.0834595768877319E-2</v>
      </c>
      <c r="S203" s="63">
        <f t="shared" si="57"/>
        <v>2.2163600946375327E-2</v>
      </c>
      <c r="T203" s="58">
        <v>10026696</v>
      </c>
      <c r="U203" s="60">
        <v>259036</v>
      </c>
      <c r="V203" s="61">
        <f t="shared" si="66"/>
        <v>10285732</v>
      </c>
      <c r="W203" s="62">
        <f t="shared" si="58"/>
        <v>2.5834631866768473E-2</v>
      </c>
      <c r="X203" s="63">
        <f t="shared" si="59"/>
        <v>0.70748516785291027</v>
      </c>
      <c r="Y203" s="58">
        <v>320062553</v>
      </c>
      <c r="Z203" s="60">
        <v>-4416502</v>
      </c>
      <c r="AA203" s="61">
        <f t="shared" si="67"/>
        <v>315646051</v>
      </c>
      <c r="AB203" s="62">
        <f t="shared" si="60"/>
        <v>-1.3798871372496989E-2</v>
      </c>
      <c r="AC203" s="63">
        <f t="shared" si="61"/>
        <v>2.7794471287350443E-2</v>
      </c>
      <c r="AD203" s="58">
        <v>12574072</v>
      </c>
      <c r="AE203" s="63">
        <f t="shared" si="62"/>
        <v>0</v>
      </c>
      <c r="AF203" s="58">
        <v>0</v>
      </c>
      <c r="AG203" s="58">
        <v>452394718</v>
      </c>
      <c r="AH203" s="60">
        <v>-1543751</v>
      </c>
      <c r="AI203" s="61">
        <v>450850967</v>
      </c>
      <c r="AJ203" s="62">
        <f t="shared" si="63"/>
        <v>-3.4123983737582011E-3</v>
      </c>
      <c r="AK203" s="58">
        <v>3643630</v>
      </c>
      <c r="AL203" s="58">
        <v>4012520</v>
      </c>
      <c r="AM203" s="25">
        <v>0</v>
      </c>
      <c r="AN203" s="64"/>
    </row>
    <row r="204" spans="1:40" x14ac:dyDescent="0.2">
      <c r="A204" s="55" t="s">
        <v>413</v>
      </c>
      <c r="B204" s="56" t="s">
        <v>412</v>
      </c>
      <c r="C204" s="24">
        <v>3</v>
      </c>
      <c r="D204" s="24"/>
      <c r="E204" s="57">
        <f t="shared" si="51"/>
        <v>5.4423129899727828E-2</v>
      </c>
      <c r="F204" s="58">
        <v>38300267</v>
      </c>
      <c r="G204" s="59">
        <f t="shared" si="52"/>
        <v>3.3602180584053135E-2</v>
      </c>
      <c r="H204" s="58">
        <v>23647528</v>
      </c>
      <c r="I204" s="59">
        <f t="shared" si="53"/>
        <v>1.6123747296986814E-2</v>
      </c>
      <c r="J204" s="58">
        <v>11347084</v>
      </c>
      <c r="K204" s="60">
        <v>52247</v>
      </c>
      <c r="L204" s="61">
        <f t="shared" si="64"/>
        <v>11399331</v>
      </c>
      <c r="M204" s="62">
        <f t="shared" si="54"/>
        <v>4.6044428683175345E-3</v>
      </c>
      <c r="N204" s="63">
        <f t="shared" si="55"/>
        <v>0.23351434567504334</v>
      </c>
      <c r="O204" s="58">
        <v>164335675</v>
      </c>
      <c r="P204" s="60">
        <v>4852960</v>
      </c>
      <c r="Q204" s="61">
        <f t="shared" si="65"/>
        <v>169188635</v>
      </c>
      <c r="R204" s="62">
        <f t="shared" si="56"/>
        <v>2.953077595598156E-2</v>
      </c>
      <c r="S204" s="63">
        <f t="shared" si="57"/>
        <v>5.3887112698932989E-2</v>
      </c>
      <c r="T204" s="58">
        <v>37923045</v>
      </c>
      <c r="U204" s="60">
        <v>1610704</v>
      </c>
      <c r="V204" s="61">
        <f t="shared" si="66"/>
        <v>39533749</v>
      </c>
      <c r="W204" s="62">
        <f t="shared" si="58"/>
        <v>4.2472960702390858E-2</v>
      </c>
      <c r="X204" s="63">
        <f t="shared" si="59"/>
        <v>0.58679124690740236</v>
      </c>
      <c r="Y204" s="58">
        <v>412954225</v>
      </c>
      <c r="Z204" s="60">
        <v>-3038738</v>
      </c>
      <c r="AA204" s="61">
        <f t="shared" si="67"/>
        <v>409915487</v>
      </c>
      <c r="AB204" s="62">
        <f t="shared" si="60"/>
        <v>-7.3585347141078405E-3</v>
      </c>
      <c r="AC204" s="63">
        <f t="shared" si="61"/>
        <v>2.1658236937853556E-2</v>
      </c>
      <c r="AD204" s="58">
        <v>15241980</v>
      </c>
      <c r="AE204" s="63">
        <f t="shared" si="62"/>
        <v>0</v>
      </c>
      <c r="AF204" s="58">
        <v>0</v>
      </c>
      <c r="AG204" s="58">
        <v>703749804</v>
      </c>
      <c r="AH204" s="60">
        <v>3477173</v>
      </c>
      <c r="AI204" s="61">
        <v>707226977</v>
      </c>
      <c r="AJ204" s="62">
        <f t="shared" si="63"/>
        <v>4.9409221576138442E-3</v>
      </c>
      <c r="AK204" s="58">
        <v>0</v>
      </c>
      <c r="AL204" s="58">
        <v>0</v>
      </c>
      <c r="AM204" s="25">
        <v>0</v>
      </c>
      <c r="AN204" s="64"/>
    </row>
    <row r="205" spans="1:40" x14ac:dyDescent="0.2">
      <c r="A205" s="55" t="s">
        <v>415</v>
      </c>
      <c r="B205" s="56" t="s">
        <v>414</v>
      </c>
      <c r="C205" s="24">
        <v>3</v>
      </c>
      <c r="D205" s="24"/>
      <c r="E205" s="57">
        <f t="shared" si="51"/>
        <v>1.1539684046836959E-2</v>
      </c>
      <c r="F205" s="58">
        <v>42083489</v>
      </c>
      <c r="G205" s="59">
        <f t="shared" si="52"/>
        <v>4.3719977356772221E-3</v>
      </c>
      <c r="H205" s="58">
        <v>15944017</v>
      </c>
      <c r="I205" s="59">
        <f t="shared" si="53"/>
        <v>4.7902609714810408E-3</v>
      </c>
      <c r="J205" s="58">
        <v>17469360</v>
      </c>
      <c r="K205" s="60">
        <v>80437</v>
      </c>
      <c r="L205" s="61">
        <f t="shared" si="64"/>
        <v>17549797</v>
      </c>
      <c r="M205" s="62">
        <f t="shared" si="54"/>
        <v>4.6044617547523203E-3</v>
      </c>
      <c r="N205" s="63">
        <f t="shared" si="55"/>
        <v>0.75699222190541571</v>
      </c>
      <c r="O205" s="58">
        <v>2760636575</v>
      </c>
      <c r="P205" s="60">
        <v>0</v>
      </c>
      <c r="Q205" s="61">
        <f t="shared" si="65"/>
        <v>2760636575</v>
      </c>
      <c r="R205" s="62">
        <f t="shared" si="56"/>
        <v>0</v>
      </c>
      <c r="S205" s="63">
        <f t="shared" si="57"/>
        <v>0.21623685880346216</v>
      </c>
      <c r="T205" s="58">
        <v>788583243</v>
      </c>
      <c r="U205" s="60">
        <v>25316004</v>
      </c>
      <c r="V205" s="61">
        <f t="shared" si="66"/>
        <v>813899247</v>
      </c>
      <c r="W205" s="62">
        <f t="shared" si="58"/>
        <v>3.2103147289423192E-2</v>
      </c>
      <c r="X205" s="63">
        <f t="shared" si="59"/>
        <v>5.6072601762304723E-3</v>
      </c>
      <c r="Y205" s="58">
        <v>20448833</v>
      </c>
      <c r="Z205" s="60">
        <v>-280121</v>
      </c>
      <c r="AA205" s="61">
        <f t="shared" si="67"/>
        <v>20168712</v>
      </c>
      <c r="AB205" s="62">
        <f t="shared" si="60"/>
        <v>-1.3698630136986301E-2</v>
      </c>
      <c r="AC205" s="63">
        <f t="shared" si="61"/>
        <v>4.6171636089642042E-4</v>
      </c>
      <c r="AD205" s="58">
        <v>1683810</v>
      </c>
      <c r="AE205" s="63">
        <f t="shared" si="62"/>
        <v>0</v>
      </c>
      <c r="AF205" s="58">
        <v>0</v>
      </c>
      <c r="AG205" s="58">
        <v>3646849327</v>
      </c>
      <c r="AH205" s="60">
        <v>25116320</v>
      </c>
      <c r="AI205" s="61">
        <v>3671965647</v>
      </c>
      <c r="AJ205" s="62">
        <f t="shared" si="63"/>
        <v>6.8871285177721847E-3</v>
      </c>
      <c r="AK205" s="58">
        <v>0</v>
      </c>
      <c r="AL205" s="58">
        <v>3787020</v>
      </c>
      <c r="AM205" s="25">
        <v>0</v>
      </c>
      <c r="AN205" s="64"/>
    </row>
    <row r="206" spans="1:40" x14ac:dyDescent="0.2">
      <c r="A206" s="55" t="s">
        <v>417</v>
      </c>
      <c r="B206" s="56" t="s">
        <v>416</v>
      </c>
      <c r="C206" s="24">
        <v>3</v>
      </c>
      <c r="D206" s="24"/>
      <c r="E206" s="57">
        <f t="shared" si="51"/>
        <v>5.3698761897792331E-2</v>
      </c>
      <c r="F206" s="58">
        <v>385280487</v>
      </c>
      <c r="G206" s="59">
        <f t="shared" si="52"/>
        <v>3.2516637322825676E-3</v>
      </c>
      <c r="H206" s="58">
        <v>23330195</v>
      </c>
      <c r="I206" s="59">
        <f t="shared" si="53"/>
        <v>1.3354127069179007E-3</v>
      </c>
      <c r="J206" s="58">
        <v>9581384</v>
      </c>
      <c r="K206" s="60">
        <v>44117</v>
      </c>
      <c r="L206" s="61">
        <f t="shared" si="64"/>
        <v>9625501</v>
      </c>
      <c r="M206" s="62">
        <f t="shared" si="54"/>
        <v>4.604449628571405E-3</v>
      </c>
      <c r="N206" s="63">
        <f t="shared" si="55"/>
        <v>0.65688459912614849</v>
      </c>
      <c r="O206" s="58">
        <v>4713047551</v>
      </c>
      <c r="P206" s="60">
        <v>0</v>
      </c>
      <c r="Q206" s="61">
        <f t="shared" si="65"/>
        <v>4713047551</v>
      </c>
      <c r="R206" s="62">
        <f t="shared" si="56"/>
        <v>0</v>
      </c>
      <c r="S206" s="63">
        <f t="shared" si="57"/>
        <v>0.2826910612470851</v>
      </c>
      <c r="T206" s="58">
        <v>2028265567</v>
      </c>
      <c r="U206" s="60">
        <v>65370859</v>
      </c>
      <c r="V206" s="61">
        <f t="shared" si="66"/>
        <v>2093636426</v>
      </c>
      <c r="W206" s="62">
        <f t="shared" si="58"/>
        <v>3.2229930864866869E-2</v>
      </c>
      <c r="X206" s="63">
        <f t="shared" si="59"/>
        <v>1.7407546394518649E-3</v>
      </c>
      <c r="Y206" s="58">
        <v>12489651</v>
      </c>
      <c r="Z206" s="60">
        <v>-171091</v>
      </c>
      <c r="AA206" s="61">
        <f t="shared" si="67"/>
        <v>12318560</v>
      </c>
      <c r="AB206" s="62">
        <f t="shared" si="60"/>
        <v>-1.3698621362598522E-2</v>
      </c>
      <c r="AC206" s="63">
        <f t="shared" si="61"/>
        <v>3.9774665032176056E-4</v>
      </c>
      <c r="AD206" s="58">
        <v>2853772</v>
      </c>
      <c r="AE206" s="63">
        <f t="shared" si="62"/>
        <v>0</v>
      </c>
      <c r="AF206" s="58">
        <v>0</v>
      </c>
      <c r="AG206" s="58">
        <v>7174848607</v>
      </c>
      <c r="AH206" s="60">
        <v>65243885</v>
      </c>
      <c r="AI206" s="61">
        <v>7240092492</v>
      </c>
      <c r="AJ206" s="62">
        <f t="shared" si="63"/>
        <v>9.093416261960717E-3</v>
      </c>
      <c r="AK206" s="58">
        <v>0</v>
      </c>
      <c r="AL206" s="58">
        <v>1768658</v>
      </c>
      <c r="AM206" s="25">
        <v>0</v>
      </c>
      <c r="AN206" s="64"/>
    </row>
    <row r="207" spans="1:40" x14ac:dyDescent="0.2">
      <c r="A207" s="55" t="s">
        <v>419</v>
      </c>
      <c r="B207" s="56" t="s">
        <v>418</v>
      </c>
      <c r="C207" s="24">
        <v>3</v>
      </c>
      <c r="D207" s="24"/>
      <c r="E207" s="57">
        <f t="shared" si="51"/>
        <v>1.9659102143316107E-2</v>
      </c>
      <c r="F207" s="58">
        <v>70099392</v>
      </c>
      <c r="G207" s="59">
        <f t="shared" si="52"/>
        <v>3.7317581910517967E-3</v>
      </c>
      <c r="H207" s="58">
        <v>13306507</v>
      </c>
      <c r="I207" s="59">
        <f t="shared" si="53"/>
        <v>2.8358265229457579E-3</v>
      </c>
      <c r="J207" s="58">
        <v>10111841</v>
      </c>
      <c r="K207" s="60">
        <v>46559</v>
      </c>
      <c r="L207" s="61">
        <f t="shared" si="64"/>
        <v>10158400</v>
      </c>
      <c r="M207" s="62">
        <f t="shared" si="54"/>
        <v>4.6044038864930725E-3</v>
      </c>
      <c r="N207" s="63">
        <f t="shared" si="55"/>
        <v>0.81455627021196531</v>
      </c>
      <c r="O207" s="58">
        <v>2904501888</v>
      </c>
      <c r="P207" s="60">
        <v>8253458</v>
      </c>
      <c r="Q207" s="61">
        <f t="shared" si="65"/>
        <v>2912755346</v>
      </c>
      <c r="R207" s="62">
        <f t="shared" si="56"/>
        <v>2.8416087571157397E-3</v>
      </c>
      <c r="S207" s="63">
        <f t="shared" si="57"/>
        <v>0.11415952713163907</v>
      </c>
      <c r="T207" s="58">
        <v>407064035</v>
      </c>
      <c r="U207" s="60">
        <v>12676313</v>
      </c>
      <c r="V207" s="61">
        <f t="shared" si="66"/>
        <v>419740348</v>
      </c>
      <c r="W207" s="62">
        <f t="shared" si="58"/>
        <v>3.1140832670221039E-2</v>
      </c>
      <c r="X207" s="63">
        <f t="shared" si="59"/>
        <v>3.7255610330277737E-2</v>
      </c>
      <c r="Y207" s="58">
        <v>132844095</v>
      </c>
      <c r="Z207" s="60">
        <v>-1529123</v>
      </c>
      <c r="AA207" s="61">
        <f t="shared" si="67"/>
        <v>131314972</v>
      </c>
      <c r="AB207" s="62">
        <f t="shared" si="60"/>
        <v>-1.1510658415039073E-2</v>
      </c>
      <c r="AC207" s="63">
        <f t="shared" si="61"/>
        <v>7.8019054688041834E-3</v>
      </c>
      <c r="AD207" s="58">
        <v>27819624</v>
      </c>
      <c r="AE207" s="63">
        <f t="shared" si="62"/>
        <v>0</v>
      </c>
      <c r="AF207" s="58">
        <v>0</v>
      </c>
      <c r="AG207" s="58">
        <v>3565747382</v>
      </c>
      <c r="AH207" s="60">
        <v>19447207</v>
      </c>
      <c r="AI207" s="61">
        <v>3585194589</v>
      </c>
      <c r="AJ207" s="62">
        <f t="shared" si="63"/>
        <v>5.4538936488238302E-3</v>
      </c>
      <c r="AK207" s="58">
        <v>0</v>
      </c>
      <c r="AL207" s="58">
        <v>5569605</v>
      </c>
      <c r="AM207" s="25">
        <v>0</v>
      </c>
      <c r="AN207" s="64"/>
    </row>
    <row r="208" spans="1:40" x14ac:dyDescent="0.2">
      <c r="A208" s="55" t="s">
        <v>421</v>
      </c>
      <c r="B208" s="56" t="s">
        <v>420</v>
      </c>
      <c r="C208" s="24">
        <v>3</v>
      </c>
      <c r="D208" s="24"/>
      <c r="E208" s="57">
        <f t="shared" si="51"/>
        <v>4.8073255955065342E-2</v>
      </c>
      <c r="F208" s="58">
        <v>100638911</v>
      </c>
      <c r="G208" s="59">
        <f t="shared" si="52"/>
        <v>4.340698471335936E-3</v>
      </c>
      <c r="H208" s="58">
        <v>9087031</v>
      </c>
      <c r="I208" s="59">
        <f t="shared" si="53"/>
        <v>3.3763090966567786E-3</v>
      </c>
      <c r="J208" s="58">
        <v>7068131</v>
      </c>
      <c r="K208" s="60">
        <v>32545</v>
      </c>
      <c r="L208" s="61">
        <f t="shared" si="64"/>
        <v>7100676</v>
      </c>
      <c r="M208" s="62">
        <f t="shared" si="54"/>
        <v>4.6044704038450904E-3</v>
      </c>
      <c r="N208" s="63">
        <f t="shared" si="55"/>
        <v>0.41646321927239049</v>
      </c>
      <c r="O208" s="58">
        <v>871844522</v>
      </c>
      <c r="P208" s="60">
        <v>0</v>
      </c>
      <c r="Q208" s="61">
        <f t="shared" si="65"/>
        <v>871844522</v>
      </c>
      <c r="R208" s="62">
        <f t="shared" si="56"/>
        <v>0</v>
      </c>
      <c r="S208" s="63">
        <f t="shared" si="57"/>
        <v>0.43661892806466795</v>
      </c>
      <c r="T208" s="58">
        <v>914039471</v>
      </c>
      <c r="U208" s="60">
        <v>29485140</v>
      </c>
      <c r="V208" s="61">
        <f t="shared" si="66"/>
        <v>943524611</v>
      </c>
      <c r="W208" s="62">
        <f t="shared" si="58"/>
        <v>3.2258059892908059E-2</v>
      </c>
      <c r="X208" s="63">
        <f t="shared" si="59"/>
        <v>7.276570286154313E-2</v>
      </c>
      <c r="Y208" s="58">
        <v>152331290</v>
      </c>
      <c r="Z208" s="60">
        <v>-2086730</v>
      </c>
      <c r="AA208" s="61">
        <f t="shared" si="67"/>
        <v>150244560</v>
      </c>
      <c r="AB208" s="62">
        <f t="shared" si="60"/>
        <v>-1.3698630136986301E-2</v>
      </c>
      <c r="AC208" s="63">
        <f t="shared" si="61"/>
        <v>1.8361886278340334E-2</v>
      </c>
      <c r="AD208" s="58">
        <v>38439673</v>
      </c>
      <c r="AE208" s="63">
        <f t="shared" si="62"/>
        <v>0</v>
      </c>
      <c r="AF208" s="58">
        <v>0</v>
      </c>
      <c r="AG208" s="58">
        <v>2093449029</v>
      </c>
      <c r="AH208" s="60">
        <v>27430955</v>
      </c>
      <c r="AI208" s="61">
        <v>2120879984</v>
      </c>
      <c r="AJ208" s="62">
        <f t="shared" si="63"/>
        <v>1.3103235197039039E-2</v>
      </c>
      <c r="AK208" s="58">
        <v>0</v>
      </c>
      <c r="AL208" s="58">
        <v>0</v>
      </c>
      <c r="AM208" s="25">
        <v>0</v>
      </c>
      <c r="AN208" s="64"/>
    </row>
    <row r="209" spans="1:40" x14ac:dyDescent="0.2">
      <c r="A209" s="55" t="s">
        <v>423</v>
      </c>
      <c r="B209" s="56" t="s">
        <v>422</v>
      </c>
      <c r="C209" s="24">
        <v>3</v>
      </c>
      <c r="D209" s="24"/>
      <c r="E209" s="57">
        <f t="shared" si="51"/>
        <v>2.029826745765408E-2</v>
      </c>
      <c r="F209" s="58">
        <v>21376556</v>
      </c>
      <c r="G209" s="59">
        <f t="shared" si="52"/>
        <v>1.2857953285413424E-2</v>
      </c>
      <c r="H209" s="58">
        <v>13540996</v>
      </c>
      <c r="I209" s="59">
        <f t="shared" si="53"/>
        <v>2.5458717043316405E-2</v>
      </c>
      <c r="J209" s="58">
        <v>26811140</v>
      </c>
      <c r="K209" s="60">
        <v>123450</v>
      </c>
      <c r="L209" s="61">
        <f t="shared" si="64"/>
        <v>26934590</v>
      </c>
      <c r="M209" s="62">
        <f t="shared" si="54"/>
        <v>4.6044293528734702E-3</v>
      </c>
      <c r="N209" s="63">
        <f t="shared" si="55"/>
        <v>0.66057788416416585</v>
      </c>
      <c r="O209" s="58">
        <v>695669232</v>
      </c>
      <c r="P209" s="60">
        <v>21790613</v>
      </c>
      <c r="Q209" s="61">
        <f t="shared" si="65"/>
        <v>717459845</v>
      </c>
      <c r="R209" s="62">
        <f t="shared" si="56"/>
        <v>3.1323238110378293E-2</v>
      </c>
      <c r="S209" s="63">
        <f t="shared" si="57"/>
        <v>6.7073827964404614E-2</v>
      </c>
      <c r="T209" s="58">
        <v>70636937</v>
      </c>
      <c r="U209" s="60">
        <v>763587</v>
      </c>
      <c r="V209" s="61">
        <f t="shared" si="66"/>
        <v>71400524</v>
      </c>
      <c r="W209" s="62">
        <f t="shared" si="58"/>
        <v>1.0810024222879314E-2</v>
      </c>
      <c r="X209" s="63">
        <f t="shared" si="59"/>
        <v>0.20632810116937275</v>
      </c>
      <c r="Y209" s="58">
        <v>217288703</v>
      </c>
      <c r="Z209" s="60">
        <v>3039870</v>
      </c>
      <c r="AA209" s="61">
        <f t="shared" si="67"/>
        <v>220328573</v>
      </c>
      <c r="AB209" s="62">
        <f t="shared" si="60"/>
        <v>1.3990004809407878E-2</v>
      </c>
      <c r="AC209" s="63">
        <f t="shared" si="61"/>
        <v>7.4052489156728402E-3</v>
      </c>
      <c r="AD209" s="58">
        <v>7798632</v>
      </c>
      <c r="AE209" s="63">
        <f t="shared" si="62"/>
        <v>0</v>
      </c>
      <c r="AF209" s="58">
        <v>0</v>
      </c>
      <c r="AG209" s="58">
        <v>1053122196</v>
      </c>
      <c r="AH209" s="60">
        <v>25717520</v>
      </c>
      <c r="AI209" s="61">
        <v>1078839716</v>
      </c>
      <c r="AJ209" s="62">
        <f t="shared" si="63"/>
        <v>2.442026205285678E-2</v>
      </c>
      <c r="AK209" s="58">
        <v>20081253</v>
      </c>
      <c r="AL209" s="58">
        <v>3738796</v>
      </c>
      <c r="AM209" s="25">
        <v>0</v>
      </c>
      <c r="AN209" s="64"/>
    </row>
    <row r="210" spans="1:40" x14ac:dyDescent="0.2">
      <c r="A210" s="55" t="s">
        <v>425</v>
      </c>
      <c r="B210" s="56" t="s">
        <v>424</v>
      </c>
      <c r="C210" s="24">
        <v>3</v>
      </c>
      <c r="D210" s="24"/>
      <c r="E210" s="57">
        <f t="shared" si="51"/>
        <v>1.5605360577644578E-2</v>
      </c>
      <c r="F210" s="58">
        <v>5457679</v>
      </c>
      <c r="G210" s="59">
        <f t="shared" si="52"/>
        <v>1.2713858590550445E-2</v>
      </c>
      <c r="H210" s="58">
        <v>4446431</v>
      </c>
      <c r="I210" s="59">
        <f t="shared" si="53"/>
        <v>4.0946722827499893E-2</v>
      </c>
      <c r="J210" s="58">
        <v>14320340</v>
      </c>
      <c r="K210" s="60">
        <v>65937</v>
      </c>
      <c r="L210" s="61">
        <f t="shared" si="64"/>
        <v>14386277</v>
      </c>
      <c r="M210" s="62">
        <f t="shared" si="54"/>
        <v>4.6044297830917427E-3</v>
      </c>
      <c r="N210" s="63">
        <f t="shared" si="55"/>
        <v>0.58822862966859157</v>
      </c>
      <c r="O210" s="58">
        <v>205721811</v>
      </c>
      <c r="P210" s="60">
        <v>6613735</v>
      </c>
      <c r="Q210" s="61">
        <f t="shared" si="65"/>
        <v>212335546</v>
      </c>
      <c r="R210" s="62">
        <f t="shared" si="56"/>
        <v>3.2148924646594718E-2</v>
      </c>
      <c r="S210" s="63">
        <f t="shared" si="57"/>
        <v>2.3838015568083359E-2</v>
      </c>
      <c r="T210" s="58">
        <v>8336894</v>
      </c>
      <c r="U210" s="60">
        <v>0</v>
      </c>
      <c r="V210" s="61">
        <f t="shared" si="66"/>
        <v>8336894</v>
      </c>
      <c r="W210" s="62">
        <f t="shared" si="58"/>
        <v>0</v>
      </c>
      <c r="X210" s="63">
        <f t="shared" si="59"/>
        <v>0.30271631507824892</v>
      </c>
      <c r="Y210" s="58">
        <v>105869292</v>
      </c>
      <c r="Z210" s="60">
        <v>1491117</v>
      </c>
      <c r="AA210" s="61">
        <f t="shared" si="67"/>
        <v>107360409</v>
      </c>
      <c r="AB210" s="62">
        <f t="shared" si="60"/>
        <v>1.4084509037804843E-2</v>
      </c>
      <c r="AC210" s="63">
        <f t="shared" si="61"/>
        <v>1.5951097689381251E-2</v>
      </c>
      <c r="AD210" s="58">
        <v>5578594</v>
      </c>
      <c r="AE210" s="63">
        <f t="shared" si="62"/>
        <v>0</v>
      </c>
      <c r="AF210" s="58">
        <v>0</v>
      </c>
      <c r="AG210" s="58">
        <v>349731041</v>
      </c>
      <c r="AH210" s="60">
        <v>8170789</v>
      </c>
      <c r="AI210" s="61">
        <v>357901830</v>
      </c>
      <c r="AJ210" s="62">
        <f t="shared" si="63"/>
        <v>2.3363064875902739E-2</v>
      </c>
      <c r="AK210" s="58">
        <v>696000</v>
      </c>
      <c r="AL210" s="58">
        <v>18120</v>
      </c>
      <c r="AM210" s="25">
        <v>0</v>
      </c>
      <c r="AN210" s="64"/>
    </row>
    <row r="211" spans="1:40" x14ac:dyDescent="0.2">
      <c r="A211" s="55" t="s">
        <v>427</v>
      </c>
      <c r="B211" s="56" t="s">
        <v>426</v>
      </c>
      <c r="C211" s="24">
        <v>3</v>
      </c>
      <c r="D211" s="24"/>
      <c r="E211" s="57">
        <f t="shared" si="51"/>
        <v>2.442415626172301E-2</v>
      </c>
      <c r="F211" s="58">
        <v>26885062</v>
      </c>
      <c r="G211" s="59">
        <f t="shared" si="52"/>
        <v>5.0394099590961323E-3</v>
      </c>
      <c r="H211" s="58">
        <v>5547166</v>
      </c>
      <c r="I211" s="59">
        <f t="shared" si="53"/>
        <v>9.5558589213186242E-3</v>
      </c>
      <c r="J211" s="58">
        <v>10518679</v>
      </c>
      <c r="K211" s="60">
        <v>48433</v>
      </c>
      <c r="L211" s="61">
        <f t="shared" si="64"/>
        <v>10567112</v>
      </c>
      <c r="M211" s="62">
        <f t="shared" si="54"/>
        <v>4.6044755239702624E-3</v>
      </c>
      <c r="N211" s="63">
        <f t="shared" si="55"/>
        <v>0.43168943269862814</v>
      </c>
      <c r="O211" s="58">
        <v>475185183</v>
      </c>
      <c r="P211" s="60">
        <v>15327652</v>
      </c>
      <c r="Q211" s="61">
        <f t="shared" si="65"/>
        <v>490512835</v>
      </c>
      <c r="R211" s="62">
        <f t="shared" si="56"/>
        <v>3.225616569782648E-2</v>
      </c>
      <c r="S211" s="63">
        <f t="shared" si="57"/>
        <v>6.752192006417343E-2</v>
      </c>
      <c r="T211" s="58">
        <v>74325229</v>
      </c>
      <c r="U211" s="60">
        <v>0</v>
      </c>
      <c r="V211" s="61">
        <f t="shared" si="66"/>
        <v>74325229</v>
      </c>
      <c r="W211" s="62">
        <f t="shared" si="58"/>
        <v>0</v>
      </c>
      <c r="X211" s="63">
        <f t="shared" si="59"/>
        <v>0.44604620117433691</v>
      </c>
      <c r="Y211" s="58">
        <v>490988497</v>
      </c>
      <c r="Z211" s="60">
        <v>6915332</v>
      </c>
      <c r="AA211" s="61">
        <f t="shared" si="67"/>
        <v>497903829</v>
      </c>
      <c r="AB211" s="62">
        <f t="shared" si="60"/>
        <v>1.4084509193705205E-2</v>
      </c>
      <c r="AC211" s="63">
        <f t="shared" si="61"/>
        <v>1.5723020920723758E-2</v>
      </c>
      <c r="AD211" s="58">
        <v>17307226</v>
      </c>
      <c r="AE211" s="63">
        <f t="shared" si="62"/>
        <v>0</v>
      </c>
      <c r="AF211" s="58">
        <v>0</v>
      </c>
      <c r="AG211" s="58">
        <v>1100757042</v>
      </c>
      <c r="AH211" s="60">
        <v>22291417</v>
      </c>
      <c r="AI211" s="61">
        <v>1123048459</v>
      </c>
      <c r="AJ211" s="62">
        <f t="shared" si="63"/>
        <v>2.0250987410898615E-2</v>
      </c>
      <c r="AK211" s="58">
        <v>27900</v>
      </c>
      <c r="AL211" s="58">
        <v>539328</v>
      </c>
      <c r="AM211" s="25">
        <v>0</v>
      </c>
      <c r="AN211" s="64"/>
    </row>
    <row r="212" spans="1:40" x14ac:dyDescent="0.2">
      <c r="A212" s="55" t="s">
        <v>429</v>
      </c>
      <c r="B212" s="56" t="s">
        <v>428</v>
      </c>
      <c r="C212" s="24">
        <v>3</v>
      </c>
      <c r="D212" s="24"/>
      <c r="E212" s="57">
        <f t="shared" si="51"/>
        <v>0.10573730788772819</v>
      </c>
      <c r="F212" s="58">
        <v>48784021</v>
      </c>
      <c r="G212" s="59">
        <f t="shared" si="52"/>
        <v>1.4391365066518317E-2</v>
      </c>
      <c r="H212" s="58">
        <v>6639744</v>
      </c>
      <c r="I212" s="59">
        <f t="shared" si="53"/>
        <v>1.7725136276905636E-2</v>
      </c>
      <c r="J212" s="58">
        <v>8177846</v>
      </c>
      <c r="K212" s="60">
        <v>37654</v>
      </c>
      <c r="L212" s="61">
        <f t="shared" si="64"/>
        <v>8215500</v>
      </c>
      <c r="M212" s="62">
        <f t="shared" si="54"/>
        <v>4.6043909361951794E-3</v>
      </c>
      <c r="N212" s="63">
        <f t="shared" si="55"/>
        <v>0.20625931777925574</v>
      </c>
      <c r="O212" s="58">
        <v>95161860</v>
      </c>
      <c r="P212" s="60">
        <v>3069737</v>
      </c>
      <c r="Q212" s="61">
        <f t="shared" si="65"/>
        <v>98231597</v>
      </c>
      <c r="R212" s="62">
        <f t="shared" si="56"/>
        <v>3.225806010937575E-2</v>
      </c>
      <c r="S212" s="63">
        <f t="shared" si="57"/>
        <v>4.6722338528851833E-2</v>
      </c>
      <c r="T212" s="58">
        <v>21556285</v>
      </c>
      <c r="U212" s="60">
        <v>0</v>
      </c>
      <c r="V212" s="61">
        <f t="shared" si="66"/>
        <v>21556285</v>
      </c>
      <c r="W212" s="62">
        <f t="shared" si="58"/>
        <v>0</v>
      </c>
      <c r="X212" s="63">
        <f t="shared" si="59"/>
        <v>0.58184401905825722</v>
      </c>
      <c r="Y212" s="58">
        <v>268445371</v>
      </c>
      <c r="Z212" s="60">
        <v>3780922</v>
      </c>
      <c r="AA212" s="61">
        <f t="shared" si="67"/>
        <v>272226293</v>
      </c>
      <c r="AB212" s="62">
        <f t="shared" si="60"/>
        <v>1.4084511816745016E-2</v>
      </c>
      <c r="AC212" s="63">
        <f t="shared" si="61"/>
        <v>2.7320515402483057E-2</v>
      </c>
      <c r="AD212" s="58">
        <v>12604866</v>
      </c>
      <c r="AE212" s="63">
        <f t="shared" si="62"/>
        <v>0</v>
      </c>
      <c r="AF212" s="58">
        <v>0</v>
      </c>
      <c r="AG212" s="58">
        <v>461369993</v>
      </c>
      <c r="AH212" s="60">
        <v>6888313</v>
      </c>
      <c r="AI212" s="61">
        <v>468258306</v>
      </c>
      <c r="AJ212" s="62">
        <f t="shared" si="63"/>
        <v>1.4930127889786711E-2</v>
      </c>
      <c r="AK212" s="58">
        <v>0</v>
      </c>
      <c r="AL212" s="58">
        <v>578125</v>
      </c>
      <c r="AM212" s="25">
        <v>0</v>
      </c>
      <c r="AN212" s="64"/>
    </row>
    <row r="213" spans="1:40" x14ac:dyDescent="0.2">
      <c r="A213" s="55" t="s">
        <v>431</v>
      </c>
      <c r="B213" s="56" t="s">
        <v>430</v>
      </c>
      <c r="C213" s="24">
        <v>3</v>
      </c>
      <c r="D213" s="24"/>
      <c r="E213" s="57">
        <f t="shared" si="51"/>
        <v>4.2587814670004866E-2</v>
      </c>
      <c r="F213" s="58">
        <v>13584771</v>
      </c>
      <c r="G213" s="59">
        <f t="shared" si="52"/>
        <v>8.2255494955241759E-3</v>
      </c>
      <c r="H213" s="58">
        <v>2623807</v>
      </c>
      <c r="I213" s="59">
        <f t="shared" si="53"/>
        <v>2.9700744159759447E-3</v>
      </c>
      <c r="J213" s="58">
        <v>947402</v>
      </c>
      <c r="K213" s="60">
        <v>4362</v>
      </c>
      <c r="L213" s="61">
        <f t="shared" si="64"/>
        <v>951764</v>
      </c>
      <c r="M213" s="62">
        <f t="shared" si="54"/>
        <v>4.6041701410805547E-3</v>
      </c>
      <c r="N213" s="63">
        <f t="shared" si="55"/>
        <v>0.28863020043288884</v>
      </c>
      <c r="O213" s="58">
        <v>92068006</v>
      </c>
      <c r="P213" s="60">
        <v>2969935</v>
      </c>
      <c r="Q213" s="61">
        <f t="shared" si="65"/>
        <v>95037941</v>
      </c>
      <c r="R213" s="62">
        <f t="shared" si="56"/>
        <v>3.2258057158314042E-2</v>
      </c>
      <c r="S213" s="63">
        <f t="shared" si="57"/>
        <v>2.5347007977677024E-2</v>
      </c>
      <c r="T213" s="58">
        <v>8085254</v>
      </c>
      <c r="U213" s="60">
        <v>0</v>
      </c>
      <c r="V213" s="61">
        <f t="shared" si="66"/>
        <v>8085254</v>
      </c>
      <c r="W213" s="62">
        <f t="shared" si="58"/>
        <v>0</v>
      </c>
      <c r="X213" s="63">
        <f t="shared" si="59"/>
        <v>0.61308457032355812</v>
      </c>
      <c r="Y213" s="58">
        <v>195563298</v>
      </c>
      <c r="Z213" s="60">
        <v>2754413</v>
      </c>
      <c r="AA213" s="61">
        <f t="shared" si="67"/>
        <v>198317711</v>
      </c>
      <c r="AB213" s="62">
        <f t="shared" si="60"/>
        <v>1.4084508842758419E-2</v>
      </c>
      <c r="AC213" s="63">
        <f t="shared" si="61"/>
        <v>1.9154782684371041E-2</v>
      </c>
      <c r="AD213" s="58">
        <v>6110042</v>
      </c>
      <c r="AE213" s="63">
        <f t="shared" si="62"/>
        <v>0</v>
      </c>
      <c r="AF213" s="58">
        <v>0</v>
      </c>
      <c r="AG213" s="58">
        <v>318982580</v>
      </c>
      <c r="AH213" s="60">
        <v>5728710</v>
      </c>
      <c r="AI213" s="61">
        <v>324711290</v>
      </c>
      <c r="AJ213" s="62">
        <f t="shared" si="63"/>
        <v>1.795931928320349E-2</v>
      </c>
      <c r="AK213" s="58">
        <v>0</v>
      </c>
      <c r="AL213" s="58">
        <v>0</v>
      </c>
      <c r="AM213" s="25">
        <v>0</v>
      </c>
      <c r="AN213" s="64"/>
    </row>
    <row r="214" spans="1:40" x14ac:dyDescent="0.2">
      <c r="A214" s="55" t="s">
        <v>433</v>
      </c>
      <c r="B214" s="56" t="s">
        <v>432</v>
      </c>
      <c r="C214" s="24">
        <v>3</v>
      </c>
      <c r="D214" s="24"/>
      <c r="E214" s="57">
        <f t="shared" si="51"/>
        <v>5.6383176228045361E-2</v>
      </c>
      <c r="F214" s="58">
        <v>2729653</v>
      </c>
      <c r="G214" s="59">
        <f t="shared" si="52"/>
        <v>3.0715241900942037E-2</v>
      </c>
      <c r="H214" s="58">
        <v>1487003</v>
      </c>
      <c r="I214" s="59">
        <f t="shared" si="53"/>
        <v>9.0568964936029797E-2</v>
      </c>
      <c r="J214" s="58">
        <v>4384674</v>
      </c>
      <c r="K214" s="60">
        <v>20189</v>
      </c>
      <c r="L214" s="61">
        <f t="shared" si="64"/>
        <v>4404863</v>
      </c>
      <c r="M214" s="62">
        <f t="shared" si="54"/>
        <v>4.6044472177407033E-3</v>
      </c>
      <c r="N214" s="63">
        <f t="shared" si="55"/>
        <v>0.40388226654645537</v>
      </c>
      <c r="O214" s="58">
        <v>19552968</v>
      </c>
      <c r="P214" s="60">
        <v>630741</v>
      </c>
      <c r="Q214" s="61">
        <f t="shared" si="65"/>
        <v>20183709</v>
      </c>
      <c r="R214" s="62">
        <f t="shared" si="56"/>
        <v>3.2258069465464272E-2</v>
      </c>
      <c r="S214" s="63">
        <f t="shared" si="57"/>
        <v>8.5047379456035202E-2</v>
      </c>
      <c r="T214" s="58">
        <v>4117360</v>
      </c>
      <c r="U214" s="60">
        <v>179016</v>
      </c>
      <c r="V214" s="61">
        <f t="shared" si="66"/>
        <v>4296376</v>
      </c>
      <c r="W214" s="62">
        <f t="shared" si="58"/>
        <v>4.3478345347504228E-2</v>
      </c>
      <c r="X214" s="63">
        <f t="shared" si="59"/>
        <v>0.23981689538975684</v>
      </c>
      <c r="Y214" s="58">
        <v>11610146</v>
      </c>
      <c r="Z214" s="60">
        <v>163523</v>
      </c>
      <c r="AA214" s="61">
        <f t="shared" si="67"/>
        <v>11773669</v>
      </c>
      <c r="AB214" s="62">
        <f t="shared" si="60"/>
        <v>1.4084491271685989E-2</v>
      </c>
      <c r="AC214" s="63">
        <f t="shared" si="61"/>
        <v>8.9952719691822017E-2</v>
      </c>
      <c r="AD214" s="58">
        <v>4354840</v>
      </c>
      <c r="AE214" s="63">
        <f t="shared" si="62"/>
        <v>3.6333558509133502E-3</v>
      </c>
      <c r="AF214" s="58">
        <v>175900</v>
      </c>
      <c r="AG214" s="58">
        <v>48412544</v>
      </c>
      <c r="AH214" s="60">
        <v>993469</v>
      </c>
      <c r="AI214" s="61">
        <v>49406013</v>
      </c>
      <c r="AJ214" s="62">
        <f t="shared" si="63"/>
        <v>2.0520900533547669E-2</v>
      </c>
      <c r="AK214" s="58">
        <v>0</v>
      </c>
      <c r="AL214" s="58">
        <v>0</v>
      </c>
      <c r="AM214" s="25">
        <v>0</v>
      </c>
      <c r="AN214" s="64"/>
    </row>
    <row r="215" spans="1:40" x14ac:dyDescent="0.2">
      <c r="A215" s="55" t="s">
        <v>435</v>
      </c>
      <c r="B215" s="56" t="s">
        <v>434</v>
      </c>
      <c r="C215" s="24">
        <v>3</v>
      </c>
      <c r="D215" s="24"/>
      <c r="E215" s="57">
        <f t="shared" si="51"/>
        <v>5.0907651258349076E-2</v>
      </c>
      <c r="F215" s="58">
        <v>20347684</v>
      </c>
      <c r="G215" s="59">
        <f t="shared" si="52"/>
        <v>4.1104853994586257E-2</v>
      </c>
      <c r="H215" s="58">
        <v>16429526</v>
      </c>
      <c r="I215" s="59">
        <f t="shared" si="53"/>
        <v>0.20336864472258132</v>
      </c>
      <c r="J215" s="58">
        <v>81286031</v>
      </c>
      <c r="K215" s="60">
        <v>374276</v>
      </c>
      <c r="L215" s="61">
        <f t="shared" si="64"/>
        <v>81660307</v>
      </c>
      <c r="M215" s="62">
        <f t="shared" si="54"/>
        <v>4.6044319718353578E-3</v>
      </c>
      <c r="N215" s="63">
        <f t="shared" si="55"/>
        <v>0.26085606698115865</v>
      </c>
      <c r="O215" s="58">
        <v>104263636</v>
      </c>
      <c r="P215" s="60">
        <v>3059502</v>
      </c>
      <c r="Q215" s="61">
        <f t="shared" si="65"/>
        <v>107323138</v>
      </c>
      <c r="R215" s="62">
        <f t="shared" si="56"/>
        <v>2.9343902796560826E-2</v>
      </c>
      <c r="S215" s="63">
        <f t="shared" si="57"/>
        <v>3.6011883203214703E-2</v>
      </c>
      <c r="T215" s="58">
        <v>14393876</v>
      </c>
      <c r="U215" s="60">
        <v>624907</v>
      </c>
      <c r="V215" s="61">
        <f t="shared" si="66"/>
        <v>15018783</v>
      </c>
      <c r="W215" s="62">
        <f t="shared" si="58"/>
        <v>4.3414782786790715E-2</v>
      </c>
      <c r="X215" s="63">
        <f t="shared" si="59"/>
        <v>0.37547615111253774</v>
      </c>
      <c r="Y215" s="58">
        <v>150077049</v>
      </c>
      <c r="Z215" s="60">
        <v>2113762</v>
      </c>
      <c r="AA215" s="61">
        <f t="shared" si="67"/>
        <v>152190811</v>
      </c>
      <c r="AB215" s="62">
        <f t="shared" si="60"/>
        <v>1.4084512016224413E-2</v>
      </c>
      <c r="AC215" s="63">
        <f t="shared" si="61"/>
        <v>3.2274748727572293E-2</v>
      </c>
      <c r="AD215" s="58">
        <v>12900151</v>
      </c>
      <c r="AE215" s="63">
        <f t="shared" si="62"/>
        <v>0</v>
      </c>
      <c r="AF215" s="58">
        <v>0</v>
      </c>
      <c r="AG215" s="58">
        <v>399697953</v>
      </c>
      <c r="AH215" s="60">
        <v>6172447</v>
      </c>
      <c r="AI215" s="61">
        <v>405870400</v>
      </c>
      <c r="AJ215" s="62">
        <f t="shared" si="63"/>
        <v>1.5442778612378832E-2</v>
      </c>
      <c r="AK215" s="58">
        <v>0</v>
      </c>
      <c r="AL215" s="58">
        <v>0</v>
      </c>
      <c r="AM215" s="25">
        <v>0</v>
      </c>
      <c r="AN215" s="64"/>
    </row>
    <row r="216" spans="1:40" x14ac:dyDescent="0.2">
      <c r="A216" s="55" t="s">
        <v>437</v>
      </c>
      <c r="B216" s="56" t="s">
        <v>436</v>
      </c>
      <c r="C216" s="24">
        <v>3</v>
      </c>
      <c r="D216" s="24"/>
      <c r="E216" s="57">
        <f t="shared" si="51"/>
        <v>4.1057506166415715E-2</v>
      </c>
      <c r="F216" s="58">
        <v>33812482</v>
      </c>
      <c r="G216" s="59">
        <f t="shared" si="52"/>
        <v>1.737213375879031E-2</v>
      </c>
      <c r="H216" s="58">
        <v>14306640</v>
      </c>
      <c r="I216" s="59">
        <f t="shared" si="53"/>
        <v>6.9964524292241231E-2</v>
      </c>
      <c r="J216" s="58">
        <v>57618556</v>
      </c>
      <c r="K216" s="60">
        <v>265301</v>
      </c>
      <c r="L216" s="61">
        <f t="shared" si="64"/>
        <v>57883857</v>
      </c>
      <c r="M216" s="62">
        <f t="shared" si="54"/>
        <v>4.6044368067814818E-3</v>
      </c>
      <c r="N216" s="63">
        <f t="shared" si="55"/>
        <v>0.61175662233945172</v>
      </c>
      <c r="O216" s="58">
        <v>503805801</v>
      </c>
      <c r="P216" s="60">
        <v>16251798</v>
      </c>
      <c r="Q216" s="61">
        <f t="shared" si="65"/>
        <v>520057599</v>
      </c>
      <c r="R216" s="62">
        <f t="shared" si="56"/>
        <v>3.2258060482316678E-2</v>
      </c>
      <c r="S216" s="63">
        <f t="shared" si="57"/>
        <v>0.14287509272702303</v>
      </c>
      <c r="T216" s="58">
        <v>117663296</v>
      </c>
      <c r="U216" s="60">
        <v>4970486</v>
      </c>
      <c r="V216" s="61">
        <f t="shared" si="66"/>
        <v>122633782</v>
      </c>
      <c r="W216" s="62">
        <f t="shared" si="58"/>
        <v>4.2243300748603878E-2</v>
      </c>
      <c r="X216" s="63">
        <f t="shared" si="59"/>
        <v>0.10985608651882731</v>
      </c>
      <c r="Y216" s="58">
        <v>90470837</v>
      </c>
      <c r="Z216" s="60">
        <v>1274237</v>
      </c>
      <c r="AA216" s="61">
        <f t="shared" si="67"/>
        <v>91745074</v>
      </c>
      <c r="AB216" s="62">
        <f t="shared" si="60"/>
        <v>1.4084505485452732E-2</v>
      </c>
      <c r="AC216" s="63">
        <f t="shared" si="61"/>
        <v>6.8020202477332009E-3</v>
      </c>
      <c r="AD216" s="58">
        <v>5601733</v>
      </c>
      <c r="AE216" s="63">
        <f t="shared" si="62"/>
        <v>3.1601394951750924E-4</v>
      </c>
      <c r="AF216" s="58">
        <v>260250</v>
      </c>
      <c r="AG216" s="58">
        <v>823539595</v>
      </c>
      <c r="AH216" s="60">
        <v>22761822</v>
      </c>
      <c r="AI216" s="61">
        <v>846301417</v>
      </c>
      <c r="AJ216" s="62">
        <f t="shared" si="63"/>
        <v>2.7639013519441043E-2</v>
      </c>
      <c r="AK216" s="58">
        <v>0</v>
      </c>
      <c r="AL216" s="58">
        <v>3342111</v>
      </c>
      <c r="AM216" s="25">
        <v>0</v>
      </c>
      <c r="AN216" s="64"/>
    </row>
    <row r="217" spans="1:40" x14ac:dyDescent="0.2">
      <c r="A217" s="55" t="s">
        <v>439</v>
      </c>
      <c r="B217" s="56" t="s">
        <v>438</v>
      </c>
      <c r="C217" s="24">
        <v>3</v>
      </c>
      <c r="D217" s="24"/>
      <c r="E217" s="57">
        <f t="shared" si="51"/>
        <v>3.927867713241557E-2</v>
      </c>
      <c r="F217" s="58">
        <v>12351495</v>
      </c>
      <c r="G217" s="59">
        <f t="shared" si="52"/>
        <v>2.4160716346686647E-2</v>
      </c>
      <c r="H217" s="58">
        <v>7597531</v>
      </c>
      <c r="I217" s="59">
        <f t="shared" si="53"/>
        <v>0.12098798790690085</v>
      </c>
      <c r="J217" s="58">
        <v>38045643</v>
      </c>
      <c r="K217" s="60">
        <v>175179</v>
      </c>
      <c r="L217" s="61">
        <f t="shared" si="64"/>
        <v>38220822</v>
      </c>
      <c r="M217" s="62">
        <f t="shared" si="54"/>
        <v>4.6044431421490232E-3</v>
      </c>
      <c r="N217" s="63">
        <f t="shared" si="55"/>
        <v>0.45111947041808464</v>
      </c>
      <c r="O217" s="58">
        <v>141858135</v>
      </c>
      <c r="P217" s="60">
        <v>4366337</v>
      </c>
      <c r="Q217" s="61">
        <f t="shared" si="65"/>
        <v>146224472</v>
      </c>
      <c r="R217" s="62">
        <f t="shared" si="56"/>
        <v>3.0779602452830779E-2</v>
      </c>
      <c r="S217" s="63">
        <f t="shared" si="57"/>
        <v>5.1973824843054808E-2</v>
      </c>
      <c r="T217" s="58">
        <v>16343586</v>
      </c>
      <c r="U217" s="60">
        <v>555433</v>
      </c>
      <c r="V217" s="61">
        <f t="shared" si="66"/>
        <v>16899019</v>
      </c>
      <c r="W217" s="62">
        <f t="shared" si="58"/>
        <v>3.3984769315620209E-2</v>
      </c>
      <c r="X217" s="63">
        <f t="shared" si="59"/>
        <v>0.28844220379064334</v>
      </c>
      <c r="Y217" s="58">
        <v>90702964</v>
      </c>
      <c r="Z217" s="60">
        <v>1277506</v>
      </c>
      <c r="AA217" s="61">
        <f t="shared" si="67"/>
        <v>91980470</v>
      </c>
      <c r="AB217" s="62">
        <f t="shared" si="60"/>
        <v>1.4084501141550347E-2</v>
      </c>
      <c r="AC217" s="63">
        <f t="shared" si="61"/>
        <v>2.4037119562214122E-2</v>
      </c>
      <c r="AD217" s="58">
        <v>7558665</v>
      </c>
      <c r="AE217" s="63">
        <f t="shared" si="62"/>
        <v>0</v>
      </c>
      <c r="AF217" s="58">
        <v>0</v>
      </c>
      <c r="AG217" s="58">
        <v>314458019</v>
      </c>
      <c r="AH217" s="60">
        <v>6374455</v>
      </c>
      <c r="AI217" s="61">
        <v>320832474</v>
      </c>
      <c r="AJ217" s="62">
        <f t="shared" si="63"/>
        <v>2.0271243265702822E-2</v>
      </c>
      <c r="AK217" s="58">
        <v>0</v>
      </c>
      <c r="AL217" s="58">
        <v>0</v>
      </c>
      <c r="AM217" s="25">
        <v>0</v>
      </c>
      <c r="AN217" s="64"/>
    </row>
    <row r="218" spans="1:40" x14ac:dyDescent="0.2">
      <c r="A218" s="55" t="s">
        <v>441</v>
      </c>
      <c r="B218" s="56" t="s">
        <v>440</v>
      </c>
      <c r="C218" s="24">
        <v>3</v>
      </c>
      <c r="D218" s="24"/>
      <c r="E218" s="57">
        <f t="shared" si="51"/>
        <v>5.9685954541963702E-2</v>
      </c>
      <c r="F218" s="58">
        <v>96824372</v>
      </c>
      <c r="G218" s="59">
        <f t="shared" si="52"/>
        <v>2.2246610728888217E-2</v>
      </c>
      <c r="H218" s="58">
        <v>36089129</v>
      </c>
      <c r="I218" s="59">
        <f t="shared" si="53"/>
        <v>2.797580049100731E-2</v>
      </c>
      <c r="J218" s="58">
        <v>45383195</v>
      </c>
      <c r="K218" s="60">
        <v>208964</v>
      </c>
      <c r="L218" s="61">
        <f t="shared" si="64"/>
        <v>45592159</v>
      </c>
      <c r="M218" s="62">
        <f t="shared" si="54"/>
        <v>4.6044356286506494E-3</v>
      </c>
      <c r="N218" s="63">
        <f t="shared" si="55"/>
        <v>0.52237326258769146</v>
      </c>
      <c r="O218" s="58">
        <v>847409805</v>
      </c>
      <c r="P218" s="60">
        <v>27333817</v>
      </c>
      <c r="Q218" s="61">
        <f t="shared" si="65"/>
        <v>874743622</v>
      </c>
      <c r="R218" s="62">
        <f t="shared" si="56"/>
        <v>3.2255724253745212E-2</v>
      </c>
      <c r="S218" s="63">
        <f t="shared" si="57"/>
        <v>0.26995290591992871</v>
      </c>
      <c r="T218" s="58">
        <v>437925820</v>
      </c>
      <c r="U218" s="60">
        <v>18334668</v>
      </c>
      <c r="V218" s="61">
        <f t="shared" si="66"/>
        <v>456260488</v>
      </c>
      <c r="W218" s="62">
        <f t="shared" si="58"/>
        <v>4.1867063239157717E-2</v>
      </c>
      <c r="X218" s="63">
        <f t="shared" si="59"/>
        <v>8.9648475865267557E-2</v>
      </c>
      <c r="Y218" s="58">
        <v>145430486</v>
      </c>
      <c r="Z218" s="60">
        <v>2048317</v>
      </c>
      <c r="AA218" s="61">
        <f t="shared" si="67"/>
        <v>147478803</v>
      </c>
      <c r="AB218" s="62">
        <f t="shared" si="60"/>
        <v>1.4084509076040632E-2</v>
      </c>
      <c r="AC218" s="63">
        <f t="shared" si="61"/>
        <v>8.111253318952804E-3</v>
      </c>
      <c r="AD218" s="58">
        <v>13158322</v>
      </c>
      <c r="AE218" s="63">
        <f t="shared" si="62"/>
        <v>5.7365463002178229E-6</v>
      </c>
      <c r="AF218" s="58">
        <v>9306</v>
      </c>
      <c r="AG218" s="58">
        <v>1622230435</v>
      </c>
      <c r="AH218" s="60">
        <v>47925766</v>
      </c>
      <c r="AI218" s="61">
        <v>1670156201</v>
      </c>
      <c r="AJ218" s="62">
        <f t="shared" si="63"/>
        <v>2.9543130843800253E-2</v>
      </c>
      <c r="AK218" s="58">
        <v>0</v>
      </c>
      <c r="AL218" s="58">
        <v>16228448</v>
      </c>
      <c r="AM218" s="25">
        <v>0</v>
      </c>
      <c r="AN218" s="64"/>
    </row>
    <row r="219" spans="1:40" x14ac:dyDescent="0.2">
      <c r="A219" s="55" t="s">
        <v>443</v>
      </c>
      <c r="B219" s="56" t="s">
        <v>442</v>
      </c>
      <c r="C219" s="24">
        <v>3</v>
      </c>
      <c r="D219" s="24"/>
      <c r="E219" s="57">
        <f t="shared" si="51"/>
        <v>2.4030904991123463E-2</v>
      </c>
      <c r="F219" s="58">
        <v>16530493</v>
      </c>
      <c r="G219" s="59">
        <f t="shared" si="52"/>
        <v>2.6242413541988308E-2</v>
      </c>
      <c r="H219" s="58">
        <v>18051756</v>
      </c>
      <c r="I219" s="59">
        <f t="shared" si="53"/>
        <v>4.4149939553754923E-2</v>
      </c>
      <c r="J219" s="58">
        <v>30370070</v>
      </c>
      <c r="K219" s="60">
        <v>139837</v>
      </c>
      <c r="L219" s="61">
        <f t="shared" si="64"/>
        <v>30509907</v>
      </c>
      <c r="M219" s="62">
        <f t="shared" si="54"/>
        <v>4.6044345633711086E-3</v>
      </c>
      <c r="N219" s="63">
        <f t="shared" si="55"/>
        <v>0.43174541127018184</v>
      </c>
      <c r="O219" s="58">
        <v>296991083</v>
      </c>
      <c r="P219" s="60">
        <v>6545361</v>
      </c>
      <c r="Q219" s="61">
        <f t="shared" si="65"/>
        <v>303536444</v>
      </c>
      <c r="R219" s="62">
        <f t="shared" si="56"/>
        <v>2.2038914212114576E-2</v>
      </c>
      <c r="S219" s="63">
        <f t="shared" si="57"/>
        <v>4.3411919119061379E-2</v>
      </c>
      <c r="T219" s="58">
        <v>29862397</v>
      </c>
      <c r="U219" s="60">
        <v>961496</v>
      </c>
      <c r="V219" s="61">
        <f t="shared" si="66"/>
        <v>30823893</v>
      </c>
      <c r="W219" s="62">
        <f t="shared" si="58"/>
        <v>3.2197549312602068E-2</v>
      </c>
      <c r="X219" s="63">
        <f t="shared" si="59"/>
        <v>0.41004927675769498</v>
      </c>
      <c r="Y219" s="58">
        <v>282066643</v>
      </c>
      <c r="Z219" s="60">
        <v>-3037289</v>
      </c>
      <c r="AA219" s="61">
        <f t="shared" si="67"/>
        <v>279029354</v>
      </c>
      <c r="AB219" s="62">
        <f t="shared" si="60"/>
        <v>-1.0767983649878089E-2</v>
      </c>
      <c r="AC219" s="63">
        <f t="shared" si="61"/>
        <v>2.0370134766195071E-2</v>
      </c>
      <c r="AD219" s="58">
        <v>14012305</v>
      </c>
      <c r="AE219" s="63">
        <f t="shared" si="62"/>
        <v>0</v>
      </c>
      <c r="AF219" s="58">
        <v>0</v>
      </c>
      <c r="AG219" s="58">
        <v>687884747</v>
      </c>
      <c r="AH219" s="60">
        <v>4609405</v>
      </c>
      <c r="AI219" s="61">
        <v>692494152</v>
      </c>
      <c r="AJ219" s="62">
        <f t="shared" si="63"/>
        <v>6.7008390869291948E-3</v>
      </c>
      <c r="AK219" s="58">
        <v>0</v>
      </c>
      <c r="AL219" s="58">
        <v>56021</v>
      </c>
      <c r="AM219" s="25">
        <v>0</v>
      </c>
      <c r="AN219" s="64"/>
    </row>
    <row r="220" spans="1:40" x14ac:dyDescent="0.2">
      <c r="A220" s="55" t="s">
        <v>445</v>
      </c>
      <c r="B220" s="56" t="s">
        <v>444</v>
      </c>
      <c r="C220" s="24">
        <v>3</v>
      </c>
      <c r="D220" s="24"/>
      <c r="E220" s="57">
        <f t="shared" si="51"/>
        <v>4.7901321295598237E-2</v>
      </c>
      <c r="F220" s="58">
        <v>80478686</v>
      </c>
      <c r="G220" s="59">
        <f t="shared" si="52"/>
        <v>1.7055850444414444E-2</v>
      </c>
      <c r="H220" s="58">
        <v>28655419</v>
      </c>
      <c r="I220" s="59">
        <f t="shared" si="53"/>
        <v>2.1745278877195268E-2</v>
      </c>
      <c r="J220" s="58">
        <v>36534096</v>
      </c>
      <c r="K220" s="60">
        <v>168219</v>
      </c>
      <c r="L220" s="61">
        <f t="shared" si="64"/>
        <v>36702315</v>
      </c>
      <c r="M220" s="62">
        <f t="shared" si="54"/>
        <v>4.6044385496769921E-3</v>
      </c>
      <c r="N220" s="63">
        <f t="shared" si="55"/>
        <v>0.4332683285283242</v>
      </c>
      <c r="O220" s="58">
        <v>727931189</v>
      </c>
      <c r="P220" s="60">
        <v>23481093</v>
      </c>
      <c r="Q220" s="61">
        <f t="shared" si="65"/>
        <v>751412282</v>
      </c>
      <c r="R220" s="62">
        <f t="shared" si="56"/>
        <v>3.225729760563948E-2</v>
      </c>
      <c r="S220" s="63">
        <f t="shared" si="57"/>
        <v>8.6038251169962748E-2</v>
      </c>
      <c r="T220" s="58">
        <v>144552284</v>
      </c>
      <c r="U220" s="60">
        <v>4484317</v>
      </c>
      <c r="V220" s="61">
        <f t="shared" si="66"/>
        <v>149036601</v>
      </c>
      <c r="W220" s="62">
        <f t="shared" si="58"/>
        <v>3.1022111003102516E-2</v>
      </c>
      <c r="X220" s="63">
        <f t="shared" si="59"/>
        <v>0.37970347809946964</v>
      </c>
      <c r="Y220" s="58">
        <v>637937246</v>
      </c>
      <c r="Z220" s="60">
        <v>-9387010</v>
      </c>
      <c r="AA220" s="61">
        <f t="shared" si="67"/>
        <v>628550236</v>
      </c>
      <c r="AB220" s="62">
        <f t="shared" si="60"/>
        <v>-1.4714629156486029E-2</v>
      </c>
      <c r="AC220" s="63">
        <f t="shared" si="61"/>
        <v>1.4287491585035473E-2</v>
      </c>
      <c r="AD220" s="58">
        <v>24004318</v>
      </c>
      <c r="AE220" s="63">
        <f t="shared" si="62"/>
        <v>0</v>
      </c>
      <c r="AF220" s="58">
        <v>0</v>
      </c>
      <c r="AG220" s="58">
        <v>1680093238</v>
      </c>
      <c r="AH220" s="60">
        <v>18746619</v>
      </c>
      <c r="AI220" s="61">
        <v>1698839857</v>
      </c>
      <c r="AJ220" s="62">
        <f t="shared" si="63"/>
        <v>1.1158082525417556E-2</v>
      </c>
      <c r="AK220" s="58">
        <v>17203</v>
      </c>
      <c r="AL220" s="58">
        <v>4069996</v>
      </c>
      <c r="AM220" s="25">
        <v>0</v>
      </c>
      <c r="AN220" s="64"/>
    </row>
    <row r="221" spans="1:40" x14ac:dyDescent="0.2">
      <c r="A221" s="55" t="s">
        <v>447</v>
      </c>
      <c r="B221" s="56" t="s">
        <v>446</v>
      </c>
      <c r="C221" s="24">
        <v>3</v>
      </c>
      <c r="D221" s="24"/>
      <c r="E221" s="57">
        <f t="shared" si="51"/>
        <v>4.06433718296286E-2</v>
      </c>
      <c r="F221" s="58">
        <v>61203656</v>
      </c>
      <c r="G221" s="59">
        <f t="shared" si="52"/>
        <v>6.454900860989223E-3</v>
      </c>
      <c r="H221" s="58">
        <v>9720245</v>
      </c>
      <c r="I221" s="59">
        <f t="shared" si="53"/>
        <v>2.0152337359004555E-2</v>
      </c>
      <c r="J221" s="58">
        <v>30346811</v>
      </c>
      <c r="K221" s="60">
        <v>139731</v>
      </c>
      <c r="L221" s="61">
        <f t="shared" si="64"/>
        <v>30486542</v>
      </c>
      <c r="M221" s="62">
        <f t="shared" si="54"/>
        <v>4.6044706311974591E-3</v>
      </c>
      <c r="N221" s="63">
        <f t="shared" si="55"/>
        <v>0.13525119891565074</v>
      </c>
      <c r="O221" s="58">
        <v>203670795</v>
      </c>
      <c r="P221" s="60">
        <v>2064186</v>
      </c>
      <c r="Q221" s="61">
        <f t="shared" si="65"/>
        <v>205734981</v>
      </c>
      <c r="R221" s="62">
        <f t="shared" si="56"/>
        <v>1.0134914041063177E-2</v>
      </c>
      <c r="S221" s="63">
        <f t="shared" si="57"/>
        <v>2.8429463265153089E-2</v>
      </c>
      <c r="T221" s="58">
        <v>42811091</v>
      </c>
      <c r="U221" s="60">
        <v>-305887</v>
      </c>
      <c r="V221" s="61">
        <f t="shared" si="66"/>
        <v>42505204</v>
      </c>
      <c r="W221" s="62">
        <f t="shared" si="58"/>
        <v>-7.1450409894949886E-3</v>
      </c>
      <c r="X221" s="63">
        <f t="shared" si="59"/>
        <v>0.7362884542213165</v>
      </c>
      <c r="Y221" s="58">
        <v>1108755087</v>
      </c>
      <c r="Z221" s="60">
        <v>-8178125</v>
      </c>
      <c r="AA221" s="61">
        <f t="shared" si="67"/>
        <v>1100576962</v>
      </c>
      <c r="AB221" s="62">
        <f t="shared" si="60"/>
        <v>-7.3759526300148552E-3</v>
      </c>
      <c r="AC221" s="63">
        <f t="shared" si="61"/>
        <v>3.2780273548257285E-2</v>
      </c>
      <c r="AD221" s="58">
        <v>49362848</v>
      </c>
      <c r="AE221" s="63">
        <f t="shared" si="62"/>
        <v>0</v>
      </c>
      <c r="AF221" s="58">
        <v>0</v>
      </c>
      <c r="AG221" s="58">
        <v>1505870533</v>
      </c>
      <c r="AH221" s="60">
        <v>-6280095</v>
      </c>
      <c r="AI221" s="61">
        <v>1499590438</v>
      </c>
      <c r="AJ221" s="62">
        <f t="shared" si="63"/>
        <v>-4.1704083202217758E-3</v>
      </c>
      <c r="AK221" s="58">
        <v>0</v>
      </c>
      <c r="AL221" s="58">
        <v>40633</v>
      </c>
      <c r="AM221" s="25">
        <v>0</v>
      </c>
      <c r="AN221" s="64"/>
    </row>
    <row r="222" spans="1:40" x14ac:dyDescent="0.2">
      <c r="A222" s="55" t="s">
        <v>449</v>
      </c>
      <c r="B222" s="56" t="s">
        <v>448</v>
      </c>
      <c r="C222" s="24">
        <v>3</v>
      </c>
      <c r="D222" s="24"/>
      <c r="E222" s="57">
        <f t="shared" si="51"/>
        <v>4.9551586524693124E-2</v>
      </c>
      <c r="F222" s="58">
        <v>8521683</v>
      </c>
      <c r="G222" s="59">
        <f t="shared" si="52"/>
        <v>1.164875419496793E-2</v>
      </c>
      <c r="H222" s="58">
        <v>2003306</v>
      </c>
      <c r="I222" s="59">
        <f t="shared" si="53"/>
        <v>2.0048031473138164E-3</v>
      </c>
      <c r="J222" s="58">
        <v>344778</v>
      </c>
      <c r="K222" s="60">
        <v>1588</v>
      </c>
      <c r="L222" s="61">
        <f t="shared" si="64"/>
        <v>346366</v>
      </c>
      <c r="M222" s="62">
        <f t="shared" si="54"/>
        <v>4.6058623230020475E-3</v>
      </c>
      <c r="N222" s="63">
        <f t="shared" si="55"/>
        <v>0.19903061233775621</v>
      </c>
      <c r="O222" s="58">
        <v>34228486</v>
      </c>
      <c r="P222" s="60">
        <v>-271870</v>
      </c>
      <c r="Q222" s="61">
        <f t="shared" si="65"/>
        <v>33956616</v>
      </c>
      <c r="R222" s="62">
        <f t="shared" si="56"/>
        <v>-7.942799456569595E-3</v>
      </c>
      <c r="S222" s="63">
        <f t="shared" si="57"/>
        <v>3.8870403459292255E-2</v>
      </c>
      <c r="T222" s="58">
        <v>6684776</v>
      </c>
      <c r="U222" s="60">
        <v>0</v>
      </c>
      <c r="V222" s="61">
        <f t="shared" si="66"/>
        <v>6684776</v>
      </c>
      <c r="W222" s="62">
        <f t="shared" si="58"/>
        <v>0</v>
      </c>
      <c r="X222" s="63">
        <f t="shared" si="59"/>
        <v>0.65483602661341322</v>
      </c>
      <c r="Y222" s="58">
        <v>112616072</v>
      </c>
      <c r="Z222" s="60">
        <v>3808301</v>
      </c>
      <c r="AA222" s="61">
        <f t="shared" si="67"/>
        <v>116424373</v>
      </c>
      <c r="AB222" s="62">
        <f t="shared" si="60"/>
        <v>3.3816674053415749E-2</v>
      </c>
      <c r="AC222" s="63">
        <f t="shared" si="61"/>
        <v>4.4057813722563489E-2</v>
      </c>
      <c r="AD222" s="58">
        <v>7576886</v>
      </c>
      <c r="AE222" s="63">
        <f t="shared" si="62"/>
        <v>0</v>
      </c>
      <c r="AF222" s="58">
        <v>0</v>
      </c>
      <c r="AG222" s="58">
        <v>171975987</v>
      </c>
      <c r="AH222" s="60">
        <v>3538019</v>
      </c>
      <c r="AI222" s="61">
        <v>175514006</v>
      </c>
      <c r="AJ222" s="62">
        <f t="shared" si="63"/>
        <v>2.057275007818388E-2</v>
      </c>
      <c r="AK222" s="58">
        <v>0</v>
      </c>
      <c r="AL222" s="58">
        <v>0</v>
      </c>
      <c r="AM222" s="25">
        <v>0</v>
      </c>
      <c r="AN222" s="64"/>
    </row>
    <row r="223" spans="1:40" x14ac:dyDescent="0.2">
      <c r="A223" s="55" t="s">
        <v>451</v>
      </c>
      <c r="B223" s="56" t="s">
        <v>450</v>
      </c>
      <c r="C223" s="24">
        <v>3</v>
      </c>
      <c r="D223" s="24"/>
      <c r="E223" s="57">
        <f t="shared" si="51"/>
        <v>2.7951909400210594E-2</v>
      </c>
      <c r="F223" s="58">
        <v>25715229</v>
      </c>
      <c r="G223" s="59">
        <f t="shared" si="52"/>
        <v>1.1844303896657237E-2</v>
      </c>
      <c r="H223" s="58">
        <v>10896536</v>
      </c>
      <c r="I223" s="59">
        <f t="shared" si="53"/>
        <v>2.4285650478504438E-3</v>
      </c>
      <c r="J223" s="58">
        <v>2234234</v>
      </c>
      <c r="K223" s="60">
        <v>10287</v>
      </c>
      <c r="L223" s="61">
        <f t="shared" si="64"/>
        <v>2244521</v>
      </c>
      <c r="M223" s="62">
        <f t="shared" si="54"/>
        <v>4.6042625794791413E-3</v>
      </c>
      <c r="N223" s="63">
        <f t="shared" si="55"/>
        <v>0.15605695313815696</v>
      </c>
      <c r="O223" s="58">
        <v>143569451</v>
      </c>
      <c r="P223" s="60">
        <v>-1006633</v>
      </c>
      <c r="Q223" s="61">
        <f t="shared" si="65"/>
        <v>142562818</v>
      </c>
      <c r="R223" s="62">
        <f t="shared" si="56"/>
        <v>-7.0114707062576978E-3</v>
      </c>
      <c r="S223" s="63">
        <f t="shared" si="57"/>
        <v>2.8885129635426224E-2</v>
      </c>
      <c r="T223" s="58">
        <v>26573774</v>
      </c>
      <c r="U223" s="60">
        <v>0</v>
      </c>
      <c r="V223" s="61">
        <f t="shared" si="66"/>
        <v>26573774</v>
      </c>
      <c r="W223" s="62">
        <f t="shared" si="58"/>
        <v>0</v>
      </c>
      <c r="X223" s="63">
        <f t="shared" si="59"/>
        <v>0.75146816028745844</v>
      </c>
      <c r="Y223" s="58">
        <v>691336522</v>
      </c>
      <c r="Z223" s="60">
        <v>30058109</v>
      </c>
      <c r="AA223" s="61">
        <f t="shared" si="67"/>
        <v>721394631</v>
      </c>
      <c r="AB223" s="62">
        <f t="shared" si="60"/>
        <v>4.3478259926212896E-2</v>
      </c>
      <c r="AC223" s="63">
        <f t="shared" si="61"/>
        <v>2.1364978594240133E-2</v>
      </c>
      <c r="AD223" s="58">
        <v>19655377</v>
      </c>
      <c r="AE223" s="63">
        <f t="shared" si="62"/>
        <v>0</v>
      </c>
      <c r="AF223" s="58">
        <v>0</v>
      </c>
      <c r="AG223" s="58">
        <v>919981123</v>
      </c>
      <c r="AH223" s="60">
        <v>29061763</v>
      </c>
      <c r="AI223" s="61">
        <v>949042886</v>
      </c>
      <c r="AJ223" s="62">
        <f t="shared" si="63"/>
        <v>3.1589520994986763E-2</v>
      </c>
      <c r="AK223" s="58">
        <v>0</v>
      </c>
      <c r="AL223" s="58">
        <v>0</v>
      </c>
      <c r="AM223" s="25">
        <v>0</v>
      </c>
      <c r="AN223" s="64"/>
    </row>
    <row r="224" spans="1:40" x14ac:dyDescent="0.2">
      <c r="A224" s="55" t="s">
        <v>453</v>
      </c>
      <c r="B224" s="56" t="s">
        <v>452</v>
      </c>
      <c r="C224" s="24">
        <v>3</v>
      </c>
      <c r="D224" s="24"/>
      <c r="E224" s="57">
        <f t="shared" si="51"/>
        <v>3.3363019281500587E-2</v>
      </c>
      <c r="F224" s="58">
        <v>20531603</v>
      </c>
      <c r="G224" s="59">
        <f t="shared" si="52"/>
        <v>4.263018980558122E-3</v>
      </c>
      <c r="H224" s="58">
        <v>2623462</v>
      </c>
      <c r="I224" s="59">
        <f t="shared" si="53"/>
        <v>4.4910950182797197E-4</v>
      </c>
      <c r="J224" s="58">
        <v>276382</v>
      </c>
      <c r="K224" s="60">
        <v>1273</v>
      </c>
      <c r="L224" s="61">
        <f t="shared" si="64"/>
        <v>277655</v>
      </c>
      <c r="M224" s="62">
        <f t="shared" si="54"/>
        <v>4.6059439471456175E-3</v>
      </c>
      <c r="N224" s="63">
        <f t="shared" si="55"/>
        <v>0.19050750351932061</v>
      </c>
      <c r="O224" s="58">
        <v>117238323</v>
      </c>
      <c r="P224" s="60">
        <v>5037804</v>
      </c>
      <c r="Q224" s="61">
        <f t="shared" si="65"/>
        <v>122276127</v>
      </c>
      <c r="R224" s="62">
        <f t="shared" si="56"/>
        <v>4.2970624886881061E-2</v>
      </c>
      <c r="S224" s="63">
        <f t="shared" si="57"/>
        <v>2.5236991051940608E-2</v>
      </c>
      <c r="T224" s="58">
        <v>15530845</v>
      </c>
      <c r="U224" s="60">
        <v>0</v>
      </c>
      <c r="V224" s="61">
        <f t="shared" si="66"/>
        <v>15530845</v>
      </c>
      <c r="W224" s="62">
        <f t="shared" si="58"/>
        <v>0</v>
      </c>
      <c r="X224" s="63">
        <f t="shared" si="59"/>
        <v>0.71484899087459908</v>
      </c>
      <c r="Y224" s="58">
        <v>439918089</v>
      </c>
      <c r="Z224" s="60">
        <v>-9947131</v>
      </c>
      <c r="AA224" s="61">
        <f t="shared" si="67"/>
        <v>429970958</v>
      </c>
      <c r="AB224" s="62">
        <f t="shared" si="60"/>
        <v>-2.2611325264235725E-2</v>
      </c>
      <c r="AC224" s="63">
        <f t="shared" si="61"/>
        <v>3.1331366790253057E-2</v>
      </c>
      <c r="AD224" s="58">
        <v>19281324</v>
      </c>
      <c r="AE224" s="63">
        <f t="shared" si="62"/>
        <v>0</v>
      </c>
      <c r="AF224" s="58">
        <v>0</v>
      </c>
      <c r="AG224" s="58">
        <v>615400028</v>
      </c>
      <c r="AH224" s="60">
        <v>-4908054</v>
      </c>
      <c r="AI224" s="61">
        <v>610491974</v>
      </c>
      <c r="AJ224" s="62">
        <f t="shared" si="63"/>
        <v>-7.9753880024197848E-3</v>
      </c>
      <c r="AK224" s="58">
        <v>0</v>
      </c>
      <c r="AL224" s="58">
        <v>178475</v>
      </c>
      <c r="AM224" s="25">
        <v>0</v>
      </c>
      <c r="AN224" s="64"/>
    </row>
    <row r="225" spans="1:40" x14ac:dyDescent="0.2">
      <c r="A225" s="55" t="s">
        <v>455</v>
      </c>
      <c r="B225" s="56" t="s">
        <v>454</v>
      </c>
      <c r="C225" s="24">
        <v>3</v>
      </c>
      <c r="D225" s="24"/>
      <c r="E225" s="57">
        <f t="shared" si="51"/>
        <v>2.3213174441517607E-2</v>
      </c>
      <c r="F225" s="58">
        <v>6091515</v>
      </c>
      <c r="G225" s="59">
        <f t="shared" si="52"/>
        <v>2.2911352471894037E-2</v>
      </c>
      <c r="H225" s="58">
        <v>6012312</v>
      </c>
      <c r="I225" s="59">
        <f t="shared" si="53"/>
        <v>8.2677689000894131E-2</v>
      </c>
      <c r="J225" s="58">
        <v>21695972</v>
      </c>
      <c r="K225" s="60">
        <v>99898</v>
      </c>
      <c r="L225" s="61">
        <f t="shared" si="64"/>
        <v>21795870</v>
      </c>
      <c r="M225" s="62">
        <f t="shared" si="54"/>
        <v>4.604449157659311E-3</v>
      </c>
      <c r="N225" s="63">
        <f t="shared" si="55"/>
        <v>0.11713738345164058</v>
      </c>
      <c r="O225" s="58">
        <v>30738757</v>
      </c>
      <c r="P225" s="60">
        <v>1176664</v>
      </c>
      <c r="Q225" s="61">
        <f t="shared" si="65"/>
        <v>31915421</v>
      </c>
      <c r="R225" s="62">
        <f t="shared" si="56"/>
        <v>3.8279491913091997E-2</v>
      </c>
      <c r="S225" s="63">
        <f t="shared" si="57"/>
        <v>1.4400866927904266E-2</v>
      </c>
      <c r="T225" s="58">
        <v>3779022</v>
      </c>
      <c r="U225" s="60">
        <v>5213</v>
      </c>
      <c r="V225" s="61">
        <f t="shared" si="66"/>
        <v>3784235</v>
      </c>
      <c r="W225" s="62">
        <f t="shared" si="58"/>
        <v>1.3794574363419955E-3</v>
      </c>
      <c r="X225" s="63">
        <f t="shared" si="59"/>
        <v>0.70442671650503708</v>
      </c>
      <c r="Y225" s="58">
        <v>184853042</v>
      </c>
      <c r="Z225" s="60">
        <v>-2906414</v>
      </c>
      <c r="AA225" s="61">
        <f t="shared" si="67"/>
        <v>181946628</v>
      </c>
      <c r="AB225" s="62">
        <f t="shared" si="60"/>
        <v>-1.5722835656661792E-2</v>
      </c>
      <c r="AC225" s="63">
        <f t="shared" si="61"/>
        <v>3.5232817201112349E-2</v>
      </c>
      <c r="AD225" s="58">
        <v>9245665</v>
      </c>
      <c r="AE225" s="63">
        <f t="shared" si="62"/>
        <v>0</v>
      </c>
      <c r="AF225" s="58">
        <v>0</v>
      </c>
      <c r="AG225" s="58">
        <v>262416285</v>
      </c>
      <c r="AH225" s="60">
        <v>-1624639</v>
      </c>
      <c r="AI225" s="61">
        <v>260791646</v>
      </c>
      <c r="AJ225" s="62">
        <f t="shared" si="63"/>
        <v>-6.1910753747618976E-3</v>
      </c>
      <c r="AK225" s="58">
        <v>0</v>
      </c>
      <c r="AL225" s="58">
        <v>372730</v>
      </c>
      <c r="AM225" s="25">
        <v>0</v>
      </c>
      <c r="AN225" s="64"/>
    </row>
    <row r="226" spans="1:40" x14ac:dyDescent="0.2">
      <c r="A226" s="55" t="s">
        <v>457</v>
      </c>
      <c r="B226" s="56" t="s">
        <v>456</v>
      </c>
      <c r="C226" s="24">
        <v>3</v>
      </c>
      <c r="D226" s="24"/>
      <c r="E226" s="57">
        <f t="shared" si="51"/>
        <v>2.1809121728624759E-2</v>
      </c>
      <c r="F226" s="58">
        <v>11948462</v>
      </c>
      <c r="G226" s="59">
        <f t="shared" si="52"/>
        <v>2.2009355236732486E-2</v>
      </c>
      <c r="H226" s="58">
        <v>12058163</v>
      </c>
      <c r="I226" s="59">
        <f t="shared" si="53"/>
        <v>7.8321840195970049E-2</v>
      </c>
      <c r="J226" s="58">
        <v>42909822</v>
      </c>
      <c r="K226" s="60">
        <v>197576</v>
      </c>
      <c r="L226" s="61">
        <f t="shared" si="64"/>
        <v>43107398</v>
      </c>
      <c r="M226" s="62">
        <f t="shared" si="54"/>
        <v>4.604446972536964E-3</v>
      </c>
      <c r="N226" s="63">
        <f t="shared" si="55"/>
        <v>7.0097525515142783E-2</v>
      </c>
      <c r="O226" s="58">
        <v>38404005</v>
      </c>
      <c r="P226" s="60">
        <v>6452</v>
      </c>
      <c r="Q226" s="61">
        <f t="shared" si="65"/>
        <v>38410457</v>
      </c>
      <c r="R226" s="62">
        <f t="shared" si="56"/>
        <v>1.6800331111299459E-4</v>
      </c>
      <c r="S226" s="63">
        <f t="shared" si="57"/>
        <v>4.7843745254593532E-3</v>
      </c>
      <c r="T226" s="58">
        <v>2621193</v>
      </c>
      <c r="U226" s="60">
        <v>0</v>
      </c>
      <c r="V226" s="61">
        <f t="shared" si="66"/>
        <v>2621193</v>
      </c>
      <c r="W226" s="62">
        <f t="shared" si="58"/>
        <v>0</v>
      </c>
      <c r="X226" s="63">
        <f t="shared" si="59"/>
        <v>0.78286358484674734</v>
      </c>
      <c r="Y226" s="58">
        <v>428903828</v>
      </c>
      <c r="Z226" s="60">
        <v>5886686</v>
      </c>
      <c r="AA226" s="61">
        <f t="shared" si="67"/>
        <v>434790514</v>
      </c>
      <c r="AB226" s="62">
        <f t="shared" si="60"/>
        <v>1.372495560939596E-2</v>
      </c>
      <c r="AC226" s="63">
        <f t="shared" si="61"/>
        <v>2.0110547419275076E-2</v>
      </c>
      <c r="AD226" s="58">
        <v>11017872</v>
      </c>
      <c r="AE226" s="63">
        <f t="shared" si="62"/>
        <v>3.6505320481623091E-6</v>
      </c>
      <c r="AF226" s="58">
        <v>2000</v>
      </c>
      <c r="AG226" s="58">
        <v>547865345</v>
      </c>
      <c r="AH226" s="60">
        <v>6090714</v>
      </c>
      <c r="AI226" s="61">
        <v>553956059</v>
      </c>
      <c r="AJ226" s="62">
        <f t="shared" si="63"/>
        <v>1.1117173326595425E-2</v>
      </c>
      <c r="AK226" s="58">
        <v>0</v>
      </c>
      <c r="AL226" s="58">
        <v>0</v>
      </c>
      <c r="AM226" s="25">
        <v>0</v>
      </c>
      <c r="AN226" s="64"/>
    </row>
    <row r="227" spans="1:40" x14ac:dyDescent="0.2">
      <c r="A227" s="55" t="s">
        <v>459</v>
      </c>
      <c r="B227" s="56" t="s">
        <v>458</v>
      </c>
      <c r="C227" s="24">
        <v>3</v>
      </c>
      <c r="D227" s="24"/>
      <c r="E227" s="57">
        <f t="shared" si="51"/>
        <v>2.3024176023662267E-2</v>
      </c>
      <c r="F227" s="58">
        <v>14239698</v>
      </c>
      <c r="G227" s="59">
        <f t="shared" si="52"/>
        <v>5.0555866652617742E-2</v>
      </c>
      <c r="H227" s="58">
        <v>31267146</v>
      </c>
      <c r="I227" s="59">
        <f t="shared" si="53"/>
        <v>3.4002368313092181E-3</v>
      </c>
      <c r="J227" s="58">
        <v>2102935</v>
      </c>
      <c r="K227" s="60">
        <v>9683</v>
      </c>
      <c r="L227" s="61">
        <f t="shared" si="64"/>
        <v>2112618</v>
      </c>
      <c r="M227" s="62">
        <f t="shared" si="54"/>
        <v>4.6045170202597798E-3</v>
      </c>
      <c r="N227" s="63">
        <f t="shared" si="55"/>
        <v>0.21415598434616454</v>
      </c>
      <c r="O227" s="58">
        <v>132448455</v>
      </c>
      <c r="P227" s="60">
        <v>1394195</v>
      </c>
      <c r="Q227" s="61">
        <f t="shared" si="65"/>
        <v>133842650</v>
      </c>
      <c r="R227" s="62">
        <f t="shared" si="56"/>
        <v>1.052632135271038E-2</v>
      </c>
      <c r="S227" s="63">
        <f t="shared" si="57"/>
        <v>1.437773870418942E-2</v>
      </c>
      <c r="T227" s="58">
        <v>8892160</v>
      </c>
      <c r="U227" s="60">
        <v>0</v>
      </c>
      <c r="V227" s="61">
        <f t="shared" si="66"/>
        <v>8892160</v>
      </c>
      <c r="W227" s="62">
        <f t="shared" si="58"/>
        <v>0</v>
      </c>
      <c r="X227" s="63">
        <f t="shared" si="59"/>
        <v>0.65798896172368482</v>
      </c>
      <c r="Y227" s="58">
        <v>406944600</v>
      </c>
      <c r="Z227" s="60">
        <v>-5574584</v>
      </c>
      <c r="AA227" s="61">
        <f t="shared" si="67"/>
        <v>401370016</v>
      </c>
      <c r="AB227" s="62">
        <f t="shared" si="60"/>
        <v>-1.3698631214175099E-2</v>
      </c>
      <c r="AC227" s="63">
        <f t="shared" si="61"/>
        <v>3.649703571837197E-2</v>
      </c>
      <c r="AD227" s="58">
        <v>22572220</v>
      </c>
      <c r="AE227" s="63">
        <f t="shared" si="62"/>
        <v>0</v>
      </c>
      <c r="AF227" s="58">
        <v>0</v>
      </c>
      <c r="AG227" s="58">
        <v>618467214</v>
      </c>
      <c r="AH227" s="60">
        <v>-4170706</v>
      </c>
      <c r="AI227" s="61">
        <v>614296508</v>
      </c>
      <c r="AJ227" s="62">
        <f t="shared" si="63"/>
        <v>-6.7436169704543142E-3</v>
      </c>
      <c r="AK227" s="58">
        <v>0</v>
      </c>
      <c r="AL227" s="58">
        <v>0</v>
      </c>
      <c r="AM227" s="25">
        <v>0</v>
      </c>
      <c r="AN227" s="64"/>
    </row>
    <row r="228" spans="1:40" x14ac:dyDescent="0.2">
      <c r="A228" s="55" t="s">
        <v>461</v>
      </c>
      <c r="B228" s="56" t="s">
        <v>460</v>
      </c>
      <c r="C228" s="24">
        <v>3</v>
      </c>
      <c r="D228" s="24"/>
      <c r="E228" s="57">
        <f t="shared" si="51"/>
        <v>4.2717058855433608E-2</v>
      </c>
      <c r="F228" s="58">
        <v>21641617</v>
      </c>
      <c r="G228" s="59">
        <f t="shared" si="52"/>
        <v>2.9211984142070206E-2</v>
      </c>
      <c r="H228" s="58">
        <v>14799581</v>
      </c>
      <c r="I228" s="59">
        <f t="shared" si="53"/>
        <v>3.1283308649626396E-3</v>
      </c>
      <c r="J228" s="58">
        <v>1584897</v>
      </c>
      <c r="K228" s="60">
        <v>7297</v>
      </c>
      <c r="L228" s="61">
        <f t="shared" si="64"/>
        <v>1592194</v>
      </c>
      <c r="M228" s="62">
        <f t="shared" si="54"/>
        <v>4.6040846818436783E-3</v>
      </c>
      <c r="N228" s="63">
        <f t="shared" si="55"/>
        <v>0.11086786686659231</v>
      </c>
      <c r="O228" s="58">
        <v>56168659</v>
      </c>
      <c r="P228" s="60">
        <v>-651256</v>
      </c>
      <c r="Q228" s="61">
        <f t="shared" si="65"/>
        <v>55517403</v>
      </c>
      <c r="R228" s="62">
        <f t="shared" si="56"/>
        <v>-1.159465103128063E-2</v>
      </c>
      <c r="S228" s="63">
        <f t="shared" si="57"/>
        <v>3.1136794558524923E-2</v>
      </c>
      <c r="T228" s="58">
        <v>15774742</v>
      </c>
      <c r="U228" s="60">
        <v>0</v>
      </c>
      <c r="V228" s="61">
        <f t="shared" si="66"/>
        <v>15774742</v>
      </c>
      <c r="W228" s="62">
        <f t="shared" si="58"/>
        <v>0</v>
      </c>
      <c r="X228" s="63">
        <f t="shared" si="59"/>
        <v>0.75119948493550392</v>
      </c>
      <c r="Y228" s="58">
        <v>380577970</v>
      </c>
      <c r="Z228" s="60">
        <v>-6257885</v>
      </c>
      <c r="AA228" s="61">
        <f t="shared" si="67"/>
        <v>374320085</v>
      </c>
      <c r="AB228" s="62">
        <f t="shared" si="60"/>
        <v>-1.6443108885151707E-2</v>
      </c>
      <c r="AC228" s="63">
        <f t="shared" si="61"/>
        <v>3.173847977691234E-2</v>
      </c>
      <c r="AD228" s="58">
        <v>16079572</v>
      </c>
      <c r="AE228" s="63">
        <f t="shared" si="62"/>
        <v>0</v>
      </c>
      <c r="AF228" s="58">
        <v>0</v>
      </c>
      <c r="AG228" s="58">
        <v>506627038</v>
      </c>
      <c r="AH228" s="60">
        <v>-6901844</v>
      </c>
      <c r="AI228" s="61">
        <v>499725194</v>
      </c>
      <c r="AJ228" s="62">
        <f t="shared" si="63"/>
        <v>-1.3623126051949876E-2</v>
      </c>
      <c r="AK228" s="58">
        <v>0</v>
      </c>
      <c r="AL228" s="58">
        <v>0</v>
      </c>
      <c r="AM228" s="25">
        <v>0</v>
      </c>
      <c r="AN228" s="64"/>
    </row>
    <row r="229" spans="1:40" x14ac:dyDescent="0.2">
      <c r="A229" s="55" t="s">
        <v>463</v>
      </c>
      <c r="B229" s="56" t="s">
        <v>462</v>
      </c>
      <c r="C229" s="24">
        <v>3</v>
      </c>
      <c r="D229" s="24"/>
      <c r="E229" s="57">
        <f t="shared" si="51"/>
        <v>3.5089245532390283E-2</v>
      </c>
      <c r="F229" s="58">
        <v>29153866</v>
      </c>
      <c r="G229" s="59">
        <f t="shared" si="52"/>
        <v>2.9662175417977044E-2</v>
      </c>
      <c r="H229" s="58">
        <v>24644790</v>
      </c>
      <c r="I229" s="59">
        <f t="shared" si="53"/>
        <v>4.3647504192040103E-2</v>
      </c>
      <c r="J229" s="58">
        <v>36264487</v>
      </c>
      <c r="K229" s="60">
        <v>166978</v>
      </c>
      <c r="L229" s="61">
        <f t="shared" si="64"/>
        <v>36431465</v>
      </c>
      <c r="M229" s="62">
        <f t="shared" si="54"/>
        <v>4.6044495266126338E-3</v>
      </c>
      <c r="N229" s="63">
        <f t="shared" si="55"/>
        <v>0.15909577008225734</v>
      </c>
      <c r="O229" s="58">
        <v>132184568</v>
      </c>
      <c r="P229" s="60">
        <v>-1367132</v>
      </c>
      <c r="Q229" s="61">
        <f t="shared" si="65"/>
        <v>130817436</v>
      </c>
      <c r="R229" s="62">
        <f t="shared" si="56"/>
        <v>-1.0342599145158912E-2</v>
      </c>
      <c r="S229" s="63">
        <f t="shared" si="57"/>
        <v>3.1242566000626821E-2</v>
      </c>
      <c r="T229" s="58">
        <v>25957856</v>
      </c>
      <c r="U229" s="60">
        <v>0</v>
      </c>
      <c r="V229" s="61">
        <f t="shared" si="66"/>
        <v>25957856</v>
      </c>
      <c r="W229" s="62">
        <f t="shared" si="58"/>
        <v>0</v>
      </c>
      <c r="X229" s="63">
        <f t="shared" si="59"/>
        <v>0.66720126959862491</v>
      </c>
      <c r="Y229" s="58">
        <v>554343535</v>
      </c>
      <c r="Z229" s="60">
        <v>-7822528</v>
      </c>
      <c r="AA229" s="61">
        <f t="shared" si="67"/>
        <v>546521007</v>
      </c>
      <c r="AB229" s="62">
        <f t="shared" si="60"/>
        <v>-1.4111336213202161E-2</v>
      </c>
      <c r="AC229" s="63">
        <f t="shared" si="61"/>
        <v>3.4061469176083457E-2</v>
      </c>
      <c r="AD229" s="58">
        <v>28299939</v>
      </c>
      <c r="AE229" s="63">
        <f t="shared" si="62"/>
        <v>0</v>
      </c>
      <c r="AF229" s="58">
        <v>0</v>
      </c>
      <c r="AG229" s="58">
        <v>830849041</v>
      </c>
      <c r="AH229" s="60">
        <v>-9022682</v>
      </c>
      <c r="AI229" s="61">
        <v>821826359</v>
      </c>
      <c r="AJ229" s="62">
        <f t="shared" si="63"/>
        <v>-1.0859592482817827E-2</v>
      </c>
      <c r="AK229" s="58">
        <v>0</v>
      </c>
      <c r="AL229" s="58">
        <v>768590</v>
      </c>
      <c r="AM229" s="25">
        <v>0</v>
      </c>
      <c r="AN229" s="64"/>
    </row>
    <row r="230" spans="1:40" x14ac:dyDescent="0.2">
      <c r="A230" s="55" t="s">
        <v>465</v>
      </c>
      <c r="B230" s="56" t="s">
        <v>464</v>
      </c>
      <c r="C230" s="24">
        <v>3</v>
      </c>
      <c r="D230" s="24" t="s">
        <v>546</v>
      </c>
      <c r="E230" s="57">
        <f t="shared" si="51"/>
        <v>4.0025830065511206E-2</v>
      </c>
      <c r="F230" s="58">
        <v>33766467</v>
      </c>
      <c r="G230" s="59">
        <f t="shared" si="52"/>
        <v>1.4686065301099916E-2</v>
      </c>
      <c r="H230" s="58">
        <v>12389413</v>
      </c>
      <c r="I230" s="59">
        <f t="shared" si="53"/>
        <v>6.2270618928846791E-2</v>
      </c>
      <c r="J230" s="58">
        <v>52532547</v>
      </c>
      <c r="K230" s="60">
        <v>241883</v>
      </c>
      <c r="L230" s="61">
        <f t="shared" si="64"/>
        <v>52774430</v>
      </c>
      <c r="M230" s="62">
        <f t="shared" si="54"/>
        <v>4.6044407479424133E-3</v>
      </c>
      <c r="N230" s="63">
        <f t="shared" si="55"/>
        <v>7.3120239074203092E-2</v>
      </c>
      <c r="O230" s="58">
        <v>61685470</v>
      </c>
      <c r="P230" s="60">
        <v>-692154</v>
      </c>
      <c r="Q230" s="61">
        <f t="shared" si="65"/>
        <v>60993316</v>
      </c>
      <c r="R230" s="62">
        <f t="shared" si="56"/>
        <v>-1.1220697515962835E-2</v>
      </c>
      <c r="S230" s="63">
        <f t="shared" si="57"/>
        <v>3.4737904992297758E-2</v>
      </c>
      <c r="T230" s="58">
        <v>29305484</v>
      </c>
      <c r="U230" s="60">
        <v>0</v>
      </c>
      <c r="V230" s="61">
        <f t="shared" si="66"/>
        <v>29305484</v>
      </c>
      <c r="W230" s="62">
        <f t="shared" si="58"/>
        <v>0</v>
      </c>
      <c r="X230" s="63">
        <f t="shared" si="59"/>
        <v>0.74545527008332557</v>
      </c>
      <c r="Y230" s="58">
        <v>628878670</v>
      </c>
      <c r="Z230" s="60">
        <v>-12315695</v>
      </c>
      <c r="AA230" s="61">
        <f t="shared" si="67"/>
        <v>616562975</v>
      </c>
      <c r="AB230" s="62">
        <f t="shared" si="60"/>
        <v>-1.9583578816562502E-2</v>
      </c>
      <c r="AC230" s="63">
        <f t="shared" si="61"/>
        <v>2.9704071554715685E-2</v>
      </c>
      <c r="AD230" s="58">
        <v>25058857</v>
      </c>
      <c r="AE230" s="63">
        <f t="shared" si="62"/>
        <v>0</v>
      </c>
      <c r="AF230" s="58">
        <v>0</v>
      </c>
      <c r="AG230" s="58">
        <v>843616908</v>
      </c>
      <c r="AH230" s="60">
        <v>-12765966</v>
      </c>
      <c r="AI230" s="61">
        <v>830850942</v>
      </c>
      <c r="AJ230" s="62">
        <f t="shared" si="63"/>
        <v>-1.5132420745649636E-2</v>
      </c>
      <c r="AK230" s="58">
        <v>0</v>
      </c>
      <c r="AL230" s="58">
        <v>1144061</v>
      </c>
      <c r="AM230" s="25">
        <v>0</v>
      </c>
      <c r="AN230" s="64"/>
    </row>
    <row r="231" spans="1:40" x14ac:dyDescent="0.2">
      <c r="A231" s="55" t="s">
        <v>467</v>
      </c>
      <c r="B231" s="56" t="s">
        <v>466</v>
      </c>
      <c r="C231" s="24">
        <v>3</v>
      </c>
      <c r="D231" s="24"/>
      <c r="E231" s="57">
        <f t="shared" si="51"/>
        <v>1.9546403095441141E-2</v>
      </c>
      <c r="F231" s="58">
        <v>6205204</v>
      </c>
      <c r="G231" s="59">
        <f t="shared" si="52"/>
        <v>3.4528179689906083E-2</v>
      </c>
      <c r="H231" s="58">
        <v>10961321</v>
      </c>
      <c r="I231" s="59">
        <f t="shared" si="53"/>
        <v>0.16216481812439909</v>
      </c>
      <c r="J231" s="58">
        <v>51480867</v>
      </c>
      <c r="K231" s="60">
        <v>237041</v>
      </c>
      <c r="L231" s="61">
        <f t="shared" si="64"/>
        <v>51717908</v>
      </c>
      <c r="M231" s="62">
        <f t="shared" si="54"/>
        <v>4.6044484837444557E-3</v>
      </c>
      <c r="N231" s="63">
        <f t="shared" si="55"/>
        <v>9.0838939225968418E-2</v>
      </c>
      <c r="O231" s="58">
        <v>28837743</v>
      </c>
      <c r="P231" s="60">
        <v>160447</v>
      </c>
      <c r="Q231" s="61">
        <f t="shared" si="65"/>
        <v>28998190</v>
      </c>
      <c r="R231" s="62">
        <f t="shared" si="56"/>
        <v>5.5637849328222392E-3</v>
      </c>
      <c r="S231" s="63">
        <f t="shared" si="57"/>
        <v>1.8448274705801102E-2</v>
      </c>
      <c r="T231" s="58">
        <v>5856592</v>
      </c>
      <c r="U231" s="60">
        <v>0</v>
      </c>
      <c r="V231" s="61">
        <f t="shared" si="66"/>
        <v>5856592</v>
      </c>
      <c r="W231" s="62">
        <f t="shared" si="58"/>
        <v>0</v>
      </c>
      <c r="X231" s="63">
        <f t="shared" si="59"/>
        <v>0.6631854769474419</v>
      </c>
      <c r="Y231" s="58">
        <v>210534959</v>
      </c>
      <c r="Z231" s="60">
        <v>2673758</v>
      </c>
      <c r="AA231" s="61">
        <f t="shared" si="67"/>
        <v>213208717</v>
      </c>
      <c r="AB231" s="62">
        <f t="shared" si="60"/>
        <v>1.2699829105341122E-2</v>
      </c>
      <c r="AC231" s="63">
        <f t="shared" si="61"/>
        <v>1.1284540859234214E-2</v>
      </c>
      <c r="AD231" s="58">
        <v>3582392</v>
      </c>
      <c r="AE231" s="63">
        <f t="shared" si="62"/>
        <v>3.3673518080995533E-6</v>
      </c>
      <c r="AF231" s="58">
        <v>1069</v>
      </c>
      <c r="AG231" s="58">
        <v>317460147</v>
      </c>
      <c r="AH231" s="60">
        <v>3071246</v>
      </c>
      <c r="AI231" s="61">
        <v>320531393</v>
      </c>
      <c r="AJ231" s="62">
        <f t="shared" si="63"/>
        <v>9.67443009468524E-3</v>
      </c>
      <c r="AK231" s="58">
        <v>0</v>
      </c>
      <c r="AL231" s="58">
        <v>0</v>
      </c>
      <c r="AM231" s="25">
        <v>0</v>
      </c>
      <c r="AN231" s="64"/>
    </row>
    <row r="232" spans="1:40" x14ac:dyDescent="0.2">
      <c r="A232" s="55" t="s">
        <v>469</v>
      </c>
      <c r="B232" s="56" t="s">
        <v>468</v>
      </c>
      <c r="C232" s="24">
        <v>3</v>
      </c>
      <c r="D232" s="24"/>
      <c r="E232" s="57">
        <f t="shared" si="51"/>
        <v>5.553384247302131E-2</v>
      </c>
      <c r="F232" s="58">
        <v>33118212</v>
      </c>
      <c r="G232" s="59">
        <f t="shared" si="52"/>
        <v>2.3348177448824841E-3</v>
      </c>
      <c r="H232" s="58">
        <v>1392394</v>
      </c>
      <c r="I232" s="59">
        <f t="shared" si="53"/>
        <v>1.1780953544916792E-3</v>
      </c>
      <c r="J232" s="58">
        <v>702570</v>
      </c>
      <c r="K232" s="60">
        <v>3234</v>
      </c>
      <c r="L232" s="61">
        <f t="shared" si="64"/>
        <v>705804</v>
      </c>
      <c r="M232" s="62">
        <f t="shared" si="54"/>
        <v>4.6031000469704091E-3</v>
      </c>
      <c r="N232" s="63">
        <f t="shared" si="55"/>
        <v>0.14649718774736228</v>
      </c>
      <c r="O232" s="58">
        <v>87365194</v>
      </c>
      <c r="P232" s="60">
        <v>964959</v>
      </c>
      <c r="Q232" s="61">
        <f t="shared" si="65"/>
        <v>88330153</v>
      </c>
      <c r="R232" s="62">
        <f t="shared" si="56"/>
        <v>1.1045119409910542E-2</v>
      </c>
      <c r="S232" s="63">
        <f t="shared" si="57"/>
        <v>2.311479527845299E-2</v>
      </c>
      <c r="T232" s="58">
        <v>13784760</v>
      </c>
      <c r="U232" s="60">
        <v>0</v>
      </c>
      <c r="V232" s="61">
        <f t="shared" si="66"/>
        <v>13784760</v>
      </c>
      <c r="W232" s="62">
        <f t="shared" si="58"/>
        <v>0</v>
      </c>
      <c r="X232" s="63">
        <f t="shared" si="59"/>
        <v>0.73760063526633479</v>
      </c>
      <c r="Y232" s="58">
        <v>439876175</v>
      </c>
      <c r="Z232" s="60">
        <v>-6116389</v>
      </c>
      <c r="AA232" s="61">
        <f t="shared" si="67"/>
        <v>433759786</v>
      </c>
      <c r="AB232" s="62">
        <f t="shared" si="60"/>
        <v>-1.3904797185253327E-2</v>
      </c>
      <c r="AC232" s="63">
        <f t="shared" si="61"/>
        <v>3.3740626135454435E-2</v>
      </c>
      <c r="AD232" s="58">
        <v>20121590</v>
      </c>
      <c r="AE232" s="63">
        <f t="shared" si="62"/>
        <v>0</v>
      </c>
      <c r="AF232" s="58">
        <v>0</v>
      </c>
      <c r="AG232" s="58">
        <v>596360895</v>
      </c>
      <c r="AH232" s="60">
        <v>-5148196</v>
      </c>
      <c r="AI232" s="61">
        <v>591212699</v>
      </c>
      <c r="AJ232" s="62">
        <f t="shared" si="63"/>
        <v>-8.6326854144251029E-3</v>
      </c>
      <c r="AK232" s="58">
        <v>0</v>
      </c>
      <c r="AL232" s="58">
        <v>0</v>
      </c>
      <c r="AM232" s="25">
        <v>0</v>
      </c>
      <c r="AN232" s="64"/>
    </row>
    <row r="233" spans="1:40" x14ac:dyDescent="0.2">
      <c r="A233" s="55" t="s">
        <v>471</v>
      </c>
      <c r="B233" s="56" t="s">
        <v>470</v>
      </c>
      <c r="C233" s="24">
        <v>3</v>
      </c>
      <c r="D233" s="24"/>
      <c r="E233" s="57">
        <f t="shared" si="51"/>
        <v>3.665939925920883E-2</v>
      </c>
      <c r="F233" s="58">
        <v>6037877</v>
      </c>
      <c r="G233" s="59">
        <f t="shared" si="52"/>
        <v>2.2967684724832484E-2</v>
      </c>
      <c r="H233" s="58">
        <v>3782824</v>
      </c>
      <c r="I233" s="59">
        <f t="shared" si="53"/>
        <v>3.8034604032809144E-2</v>
      </c>
      <c r="J233" s="58">
        <v>6264376</v>
      </c>
      <c r="K233" s="60">
        <v>28844</v>
      </c>
      <c r="L233" s="61">
        <f t="shared" si="64"/>
        <v>6293220</v>
      </c>
      <c r="M233" s="62">
        <f t="shared" si="54"/>
        <v>4.6044490305179641E-3</v>
      </c>
      <c r="N233" s="63">
        <f t="shared" si="55"/>
        <v>9.9308589523830787E-2</v>
      </c>
      <c r="O233" s="58">
        <v>16356325</v>
      </c>
      <c r="P233" s="60">
        <v>172172</v>
      </c>
      <c r="Q233" s="61">
        <f t="shared" si="65"/>
        <v>16528497</v>
      </c>
      <c r="R233" s="62">
        <f t="shared" si="56"/>
        <v>1.05263254429097E-2</v>
      </c>
      <c r="S233" s="63">
        <f t="shared" si="57"/>
        <v>1.1552044320137258E-2</v>
      </c>
      <c r="T233" s="58">
        <v>1902645</v>
      </c>
      <c r="U233" s="60">
        <v>0</v>
      </c>
      <c r="V233" s="61">
        <f t="shared" si="66"/>
        <v>1902645</v>
      </c>
      <c r="W233" s="62">
        <f t="shared" si="58"/>
        <v>0</v>
      </c>
      <c r="X233" s="63">
        <f t="shared" si="59"/>
        <v>0.75202075394134371</v>
      </c>
      <c r="Y233" s="58">
        <v>123859335</v>
      </c>
      <c r="Z233" s="60">
        <v>-3347550</v>
      </c>
      <c r="AA233" s="61">
        <f t="shared" si="67"/>
        <v>120511785</v>
      </c>
      <c r="AB233" s="62">
        <f t="shared" si="60"/>
        <v>-2.702703030013846E-2</v>
      </c>
      <c r="AC233" s="63">
        <f t="shared" si="61"/>
        <v>3.9456924197837848E-2</v>
      </c>
      <c r="AD233" s="58">
        <v>6498635</v>
      </c>
      <c r="AE233" s="63">
        <f t="shared" si="62"/>
        <v>0</v>
      </c>
      <c r="AF233" s="58">
        <v>0</v>
      </c>
      <c r="AG233" s="58">
        <v>164702017</v>
      </c>
      <c r="AH233" s="60">
        <v>-3146534</v>
      </c>
      <c r="AI233" s="61">
        <v>161555483</v>
      </c>
      <c r="AJ233" s="62">
        <f t="shared" si="63"/>
        <v>-1.9104404774836485E-2</v>
      </c>
      <c r="AK233" s="58">
        <v>0</v>
      </c>
      <c r="AL233" s="58">
        <v>0</v>
      </c>
      <c r="AM233" s="25">
        <v>0</v>
      </c>
      <c r="AN233" s="64"/>
    </row>
    <row r="234" spans="1:40" x14ac:dyDescent="0.2">
      <c r="A234" s="55" t="s">
        <v>473</v>
      </c>
      <c r="B234" s="56" t="s">
        <v>472</v>
      </c>
      <c r="C234" s="24">
        <v>3</v>
      </c>
      <c r="D234" s="24"/>
      <c r="E234" s="57">
        <f t="shared" si="51"/>
        <v>4.0771027462510649E-2</v>
      </c>
      <c r="F234" s="58">
        <v>753959</v>
      </c>
      <c r="G234" s="59">
        <f t="shared" si="52"/>
        <v>7.7617873476296013E-3</v>
      </c>
      <c r="H234" s="58">
        <v>143535</v>
      </c>
      <c r="I234" s="59">
        <f t="shared" si="53"/>
        <v>2.7497605923779232E-4</v>
      </c>
      <c r="J234" s="58">
        <v>5085</v>
      </c>
      <c r="K234" s="60">
        <v>23</v>
      </c>
      <c r="L234" s="61">
        <f t="shared" si="64"/>
        <v>5108</v>
      </c>
      <c r="M234" s="62">
        <f t="shared" si="54"/>
        <v>4.5231071779744348E-3</v>
      </c>
      <c r="N234" s="63">
        <f t="shared" si="55"/>
        <v>6.5764431552023828E-2</v>
      </c>
      <c r="O234" s="58">
        <v>1216150</v>
      </c>
      <c r="P234" s="60">
        <v>12802</v>
      </c>
      <c r="Q234" s="61">
        <f t="shared" si="65"/>
        <v>1228952</v>
      </c>
      <c r="R234" s="62">
        <f t="shared" si="56"/>
        <v>1.0526662007153723E-2</v>
      </c>
      <c r="S234" s="63">
        <f t="shared" si="57"/>
        <v>2.4317941757961694E-3</v>
      </c>
      <c r="T234" s="58">
        <v>44970</v>
      </c>
      <c r="U234" s="60">
        <v>0</v>
      </c>
      <c r="V234" s="61">
        <f t="shared" si="66"/>
        <v>44970</v>
      </c>
      <c r="W234" s="62">
        <f t="shared" si="58"/>
        <v>0</v>
      </c>
      <c r="X234" s="63">
        <f t="shared" si="59"/>
        <v>0.86788581912502027</v>
      </c>
      <c r="Y234" s="58">
        <v>16049395</v>
      </c>
      <c r="Z234" s="60">
        <v>-433767</v>
      </c>
      <c r="AA234" s="61">
        <f t="shared" si="67"/>
        <v>15615628</v>
      </c>
      <c r="AB234" s="62">
        <f t="shared" si="60"/>
        <v>-2.7027000083180704E-2</v>
      </c>
      <c r="AC234" s="63">
        <f t="shared" si="61"/>
        <v>1.5110164277781734E-2</v>
      </c>
      <c r="AD234" s="58">
        <v>279425</v>
      </c>
      <c r="AE234" s="63">
        <f t="shared" si="62"/>
        <v>0</v>
      </c>
      <c r="AF234" s="58">
        <v>0</v>
      </c>
      <c r="AG234" s="58">
        <v>18492519</v>
      </c>
      <c r="AH234" s="60">
        <v>-420942</v>
      </c>
      <c r="AI234" s="61">
        <v>18071577</v>
      </c>
      <c r="AJ234" s="62">
        <f t="shared" si="63"/>
        <v>-2.2762826416455217E-2</v>
      </c>
      <c r="AK234" s="58">
        <v>0</v>
      </c>
      <c r="AL234" s="58">
        <v>0</v>
      </c>
      <c r="AM234" s="25">
        <v>0</v>
      </c>
      <c r="AN234" s="64"/>
    </row>
    <row r="235" spans="1:40" x14ac:dyDescent="0.2">
      <c r="A235" s="55" t="s">
        <v>475</v>
      </c>
      <c r="B235" s="56" t="s">
        <v>474</v>
      </c>
      <c r="C235" s="24">
        <v>3</v>
      </c>
      <c r="D235" s="24"/>
      <c r="E235" s="57">
        <f t="shared" si="51"/>
        <v>1.8950711469757898E-2</v>
      </c>
      <c r="F235" s="58">
        <v>1982049</v>
      </c>
      <c r="G235" s="59">
        <f t="shared" si="52"/>
        <v>3.4918337264759791E-2</v>
      </c>
      <c r="H235" s="58">
        <v>3652098</v>
      </c>
      <c r="I235" s="59">
        <f t="shared" si="53"/>
        <v>5.3624368780983457E-2</v>
      </c>
      <c r="J235" s="58">
        <v>5608556</v>
      </c>
      <c r="K235" s="60">
        <v>25824</v>
      </c>
      <c r="L235" s="61">
        <f t="shared" si="64"/>
        <v>5634380</v>
      </c>
      <c r="M235" s="62">
        <f t="shared" si="54"/>
        <v>4.604393715601663E-3</v>
      </c>
      <c r="N235" s="63">
        <f t="shared" si="55"/>
        <v>0.13270404822318621</v>
      </c>
      <c r="O235" s="58">
        <v>13879475</v>
      </c>
      <c r="P235" s="60">
        <v>146100</v>
      </c>
      <c r="Q235" s="61">
        <f t="shared" si="65"/>
        <v>14025575</v>
      </c>
      <c r="R235" s="62">
        <f t="shared" si="56"/>
        <v>1.0526334749693342E-2</v>
      </c>
      <c r="S235" s="63">
        <f t="shared" si="57"/>
        <v>7.1419708222095465E-2</v>
      </c>
      <c r="T235" s="58">
        <v>7469765</v>
      </c>
      <c r="U235" s="60">
        <v>0</v>
      </c>
      <c r="V235" s="61">
        <f t="shared" si="66"/>
        <v>7469765</v>
      </c>
      <c r="W235" s="62">
        <f t="shared" si="58"/>
        <v>0</v>
      </c>
      <c r="X235" s="63">
        <f t="shared" si="59"/>
        <v>0.67162118315144037</v>
      </c>
      <c r="Y235" s="58">
        <v>70244650</v>
      </c>
      <c r="Z235" s="60">
        <v>-1898504</v>
      </c>
      <c r="AA235" s="61">
        <f t="shared" si="67"/>
        <v>68346146</v>
      </c>
      <c r="AB235" s="62">
        <f t="shared" si="60"/>
        <v>-2.7027026257515695E-2</v>
      </c>
      <c r="AC235" s="63">
        <f t="shared" si="61"/>
        <v>1.6761642887776852E-2</v>
      </c>
      <c r="AD235" s="58">
        <v>1753095</v>
      </c>
      <c r="AE235" s="63">
        <f t="shared" si="62"/>
        <v>0</v>
      </c>
      <c r="AF235" s="58">
        <v>0</v>
      </c>
      <c r="AG235" s="58">
        <v>104589688</v>
      </c>
      <c r="AH235" s="60">
        <v>-1726580</v>
      </c>
      <c r="AI235" s="61">
        <v>102863108</v>
      </c>
      <c r="AJ235" s="62">
        <f t="shared" si="63"/>
        <v>-1.6508128411282765E-2</v>
      </c>
      <c r="AK235" s="58">
        <v>0</v>
      </c>
      <c r="AL235" s="58">
        <v>0</v>
      </c>
      <c r="AM235" s="25">
        <v>0</v>
      </c>
      <c r="AN235" s="64"/>
    </row>
    <row r="236" spans="1:40" x14ac:dyDescent="0.2">
      <c r="A236" s="55" t="s">
        <v>477</v>
      </c>
      <c r="B236" s="56" t="s">
        <v>476</v>
      </c>
      <c r="C236" s="24">
        <v>3</v>
      </c>
      <c r="D236" s="24"/>
      <c r="E236" s="57">
        <f t="shared" si="51"/>
        <v>4.6376099533962371E-2</v>
      </c>
      <c r="F236" s="58">
        <v>33606613</v>
      </c>
      <c r="G236" s="59">
        <f t="shared" si="52"/>
        <v>7.6695597556161853E-3</v>
      </c>
      <c r="H236" s="58">
        <v>5557775</v>
      </c>
      <c r="I236" s="59">
        <f t="shared" si="53"/>
        <v>1.3368200212051902E-2</v>
      </c>
      <c r="J236" s="58">
        <v>9687316</v>
      </c>
      <c r="K236" s="60">
        <v>44604</v>
      </c>
      <c r="L236" s="61">
        <f t="shared" si="64"/>
        <v>9731920</v>
      </c>
      <c r="M236" s="62">
        <f t="shared" si="54"/>
        <v>4.6043713243172826E-3</v>
      </c>
      <c r="N236" s="63">
        <f t="shared" si="55"/>
        <v>0.20140027874472277</v>
      </c>
      <c r="O236" s="58">
        <v>145945461</v>
      </c>
      <c r="P236" s="60">
        <v>1528280</v>
      </c>
      <c r="Q236" s="61">
        <f t="shared" si="65"/>
        <v>147473741</v>
      </c>
      <c r="R236" s="62">
        <f t="shared" si="56"/>
        <v>1.047158294289125E-2</v>
      </c>
      <c r="S236" s="63">
        <f t="shared" si="57"/>
        <v>6.44357598335875E-2</v>
      </c>
      <c r="T236" s="58">
        <v>46693613</v>
      </c>
      <c r="U236" s="60">
        <v>7240</v>
      </c>
      <c r="V236" s="61">
        <f t="shared" si="66"/>
        <v>46700853</v>
      </c>
      <c r="W236" s="62">
        <f t="shared" si="58"/>
        <v>1.5505332602983623E-4</v>
      </c>
      <c r="X236" s="63">
        <f t="shared" si="59"/>
        <v>0.63735079789192384</v>
      </c>
      <c r="Y236" s="58">
        <v>461858626</v>
      </c>
      <c r="Z236" s="60">
        <v>11474407</v>
      </c>
      <c r="AA236" s="61">
        <f t="shared" si="67"/>
        <v>473333033</v>
      </c>
      <c r="AB236" s="62">
        <f t="shared" si="60"/>
        <v>2.4843981153661512E-2</v>
      </c>
      <c r="AC236" s="63">
        <f t="shared" si="61"/>
        <v>2.9399304028135401E-2</v>
      </c>
      <c r="AD236" s="58">
        <v>21304315</v>
      </c>
      <c r="AE236" s="63">
        <f t="shared" si="62"/>
        <v>0</v>
      </c>
      <c r="AF236" s="58">
        <v>0</v>
      </c>
      <c r="AG236" s="58">
        <v>724653719</v>
      </c>
      <c r="AH236" s="60">
        <v>13054531</v>
      </c>
      <c r="AI236" s="61">
        <v>737708250</v>
      </c>
      <c r="AJ236" s="62">
        <f t="shared" si="63"/>
        <v>1.8014854071286425E-2</v>
      </c>
      <c r="AK236" s="58">
        <v>77140</v>
      </c>
      <c r="AL236" s="58">
        <v>266795</v>
      </c>
      <c r="AM236" s="25">
        <v>0</v>
      </c>
      <c r="AN236" s="64"/>
    </row>
    <row r="237" spans="1:40" x14ac:dyDescent="0.2">
      <c r="A237" s="55" t="s">
        <v>479</v>
      </c>
      <c r="B237" s="56" t="s">
        <v>478</v>
      </c>
      <c r="C237" s="24">
        <v>3</v>
      </c>
      <c r="D237" s="24"/>
      <c r="E237" s="57">
        <f t="shared" si="51"/>
        <v>2.7698964725969926E-2</v>
      </c>
      <c r="F237" s="58">
        <v>4304861</v>
      </c>
      <c r="G237" s="59">
        <f t="shared" si="52"/>
        <v>6.9145411346543039E-3</v>
      </c>
      <c r="H237" s="58">
        <v>1074630</v>
      </c>
      <c r="I237" s="59">
        <f t="shared" si="53"/>
        <v>4.0547960993425174E-4</v>
      </c>
      <c r="J237" s="58">
        <v>63018</v>
      </c>
      <c r="K237" s="60">
        <v>290</v>
      </c>
      <c r="L237" s="61">
        <f t="shared" si="64"/>
        <v>63308</v>
      </c>
      <c r="M237" s="62">
        <f t="shared" si="54"/>
        <v>4.6018597860928625E-3</v>
      </c>
      <c r="N237" s="63">
        <f t="shared" si="55"/>
        <v>0.1327872950082544</v>
      </c>
      <c r="O237" s="58">
        <v>20637264</v>
      </c>
      <c r="P237" s="60">
        <v>286454</v>
      </c>
      <c r="Q237" s="61">
        <f t="shared" si="65"/>
        <v>20923718</v>
      </c>
      <c r="R237" s="62">
        <f t="shared" si="56"/>
        <v>1.388042523466289E-2</v>
      </c>
      <c r="S237" s="63">
        <f t="shared" si="57"/>
        <v>1.6676569875680652E-2</v>
      </c>
      <c r="T237" s="58">
        <v>2591805</v>
      </c>
      <c r="U237" s="60">
        <v>0</v>
      </c>
      <c r="V237" s="61">
        <f t="shared" si="66"/>
        <v>2591805</v>
      </c>
      <c r="W237" s="62">
        <f t="shared" si="58"/>
        <v>0</v>
      </c>
      <c r="X237" s="63">
        <f t="shared" si="59"/>
        <v>0.78790459818497527</v>
      </c>
      <c r="Y237" s="58">
        <v>122452944</v>
      </c>
      <c r="Z237" s="60">
        <v>1441845</v>
      </c>
      <c r="AA237" s="61">
        <f t="shared" si="67"/>
        <v>123894789</v>
      </c>
      <c r="AB237" s="62">
        <f t="shared" si="60"/>
        <v>1.1774686282756909E-2</v>
      </c>
      <c r="AC237" s="63">
        <f t="shared" si="61"/>
        <v>2.7612551460531209E-2</v>
      </c>
      <c r="AD237" s="58">
        <v>4291431</v>
      </c>
      <c r="AE237" s="63">
        <f t="shared" si="62"/>
        <v>0</v>
      </c>
      <c r="AF237" s="58">
        <v>0</v>
      </c>
      <c r="AG237" s="58">
        <v>155415953</v>
      </c>
      <c r="AH237" s="60">
        <v>1728589</v>
      </c>
      <c r="AI237" s="61">
        <v>157144542</v>
      </c>
      <c r="AJ237" s="62">
        <f t="shared" si="63"/>
        <v>1.112233954515596E-2</v>
      </c>
      <c r="AK237" s="58">
        <v>0</v>
      </c>
      <c r="AL237" s="58">
        <v>0</v>
      </c>
      <c r="AM237" s="25">
        <v>0</v>
      </c>
      <c r="AN237" s="64"/>
    </row>
    <row r="238" spans="1:40" x14ac:dyDescent="0.2">
      <c r="A238" s="55" t="s">
        <v>481</v>
      </c>
      <c r="B238" s="56" t="s">
        <v>480</v>
      </c>
      <c r="C238" s="24">
        <v>3</v>
      </c>
      <c r="D238" s="24"/>
      <c r="E238" s="57">
        <f t="shared" si="51"/>
        <v>8.7562203496007809E-2</v>
      </c>
      <c r="F238" s="58">
        <v>183739907</v>
      </c>
      <c r="G238" s="59">
        <f t="shared" si="52"/>
        <v>1.2288873964981134E-2</v>
      </c>
      <c r="H238" s="58">
        <v>25786886</v>
      </c>
      <c r="I238" s="59">
        <f t="shared" si="53"/>
        <v>1.3679169360136658E-2</v>
      </c>
      <c r="J238" s="58">
        <v>28704272</v>
      </c>
      <c r="K238" s="60">
        <v>132167</v>
      </c>
      <c r="L238" s="61">
        <f t="shared" si="64"/>
        <v>28836439</v>
      </c>
      <c r="M238" s="62">
        <f t="shared" si="54"/>
        <v>4.6044365800324075E-3</v>
      </c>
      <c r="N238" s="63">
        <f t="shared" si="55"/>
        <v>0.550601874650825</v>
      </c>
      <c r="O238" s="58">
        <v>1155379070</v>
      </c>
      <c r="P238" s="60">
        <v>24502978</v>
      </c>
      <c r="Q238" s="61">
        <f t="shared" si="65"/>
        <v>1179882048</v>
      </c>
      <c r="R238" s="62">
        <f t="shared" si="56"/>
        <v>2.1207739205454015E-2</v>
      </c>
      <c r="S238" s="63">
        <f t="shared" si="57"/>
        <v>0.17925477312063545</v>
      </c>
      <c r="T238" s="58">
        <v>376146945</v>
      </c>
      <c r="U238" s="60">
        <v>0</v>
      </c>
      <c r="V238" s="61">
        <f t="shared" si="66"/>
        <v>376146945</v>
      </c>
      <c r="W238" s="62">
        <f t="shared" si="58"/>
        <v>0</v>
      </c>
      <c r="X238" s="63">
        <f t="shared" si="59"/>
        <v>0.14245148207253522</v>
      </c>
      <c r="Y238" s="58">
        <v>298919180</v>
      </c>
      <c r="Z238" s="60">
        <v>-11956767</v>
      </c>
      <c r="AA238" s="61">
        <f t="shared" si="67"/>
        <v>286962413</v>
      </c>
      <c r="AB238" s="62">
        <f t="shared" si="60"/>
        <v>-3.9999999330922825E-2</v>
      </c>
      <c r="AC238" s="63">
        <f t="shared" si="61"/>
        <v>1.4161575679361212E-2</v>
      </c>
      <c r="AD238" s="58">
        <v>29716550</v>
      </c>
      <c r="AE238" s="63">
        <f t="shared" si="62"/>
        <v>4.7655517478850041E-8</v>
      </c>
      <c r="AF238" s="58">
        <v>100</v>
      </c>
      <c r="AG238" s="58">
        <v>2098392910</v>
      </c>
      <c r="AH238" s="60">
        <v>12678378</v>
      </c>
      <c r="AI238" s="61">
        <v>2111071288</v>
      </c>
      <c r="AJ238" s="62">
        <f t="shared" si="63"/>
        <v>6.0419466438246779E-3</v>
      </c>
      <c r="AK238" s="58">
        <v>3739355</v>
      </c>
      <c r="AL238" s="58">
        <v>16590735</v>
      </c>
      <c r="AM238" s="25">
        <v>0</v>
      </c>
      <c r="AN238" s="64"/>
    </row>
    <row r="239" spans="1:40" x14ac:dyDescent="0.2">
      <c r="A239" s="55" t="s">
        <v>483</v>
      </c>
      <c r="B239" s="56" t="s">
        <v>482</v>
      </c>
      <c r="C239" s="24">
        <v>3</v>
      </c>
      <c r="D239" s="24"/>
      <c r="E239" s="57">
        <f t="shared" si="51"/>
        <v>5.5814117505107411E-2</v>
      </c>
      <c r="F239" s="58">
        <v>28241341</v>
      </c>
      <c r="G239" s="59">
        <f t="shared" si="52"/>
        <v>1.7719903692965339E-3</v>
      </c>
      <c r="H239" s="58">
        <v>896608</v>
      </c>
      <c r="I239" s="59">
        <f t="shared" si="53"/>
        <v>1.0822760515567204E-4</v>
      </c>
      <c r="J239" s="58">
        <v>54762</v>
      </c>
      <c r="K239" s="60">
        <v>252</v>
      </c>
      <c r="L239" s="61">
        <f t="shared" si="64"/>
        <v>55014</v>
      </c>
      <c r="M239" s="62">
        <f t="shared" si="54"/>
        <v>4.6017311274241263E-3</v>
      </c>
      <c r="N239" s="63">
        <f t="shared" si="55"/>
        <v>0.77067059015484218</v>
      </c>
      <c r="O239" s="58">
        <v>389951000</v>
      </c>
      <c r="P239" s="60">
        <v>8296831</v>
      </c>
      <c r="Q239" s="61">
        <f t="shared" si="65"/>
        <v>398247831</v>
      </c>
      <c r="R239" s="62">
        <f t="shared" si="56"/>
        <v>2.12765988547279E-2</v>
      </c>
      <c r="S239" s="63">
        <f t="shared" si="57"/>
        <v>4.8699329368698037E-2</v>
      </c>
      <c r="T239" s="58">
        <v>24641335</v>
      </c>
      <c r="U239" s="60">
        <v>19917</v>
      </c>
      <c r="V239" s="61">
        <f t="shared" si="66"/>
        <v>24661252</v>
      </c>
      <c r="W239" s="62">
        <f t="shared" si="58"/>
        <v>8.082760126429838E-4</v>
      </c>
      <c r="X239" s="63">
        <f t="shared" si="59"/>
        <v>9.7739496047668656E-2</v>
      </c>
      <c r="Y239" s="58">
        <v>49455130</v>
      </c>
      <c r="Z239" s="60">
        <v>-1908621</v>
      </c>
      <c r="AA239" s="61">
        <f t="shared" si="67"/>
        <v>47546509</v>
      </c>
      <c r="AB239" s="62">
        <f t="shared" si="60"/>
        <v>-3.8592983174849604E-2</v>
      </c>
      <c r="AC239" s="63">
        <f t="shared" si="61"/>
        <v>2.5196248949231538E-2</v>
      </c>
      <c r="AD239" s="58">
        <v>12749030</v>
      </c>
      <c r="AE239" s="63">
        <f t="shared" si="62"/>
        <v>0</v>
      </c>
      <c r="AF239" s="58">
        <v>0</v>
      </c>
      <c r="AG239" s="58">
        <v>505989206</v>
      </c>
      <c r="AH239" s="60">
        <v>6408379</v>
      </c>
      <c r="AI239" s="61">
        <v>512397585</v>
      </c>
      <c r="AJ239" s="62">
        <f t="shared" si="63"/>
        <v>1.2665050803475044E-2</v>
      </c>
      <c r="AK239" s="58">
        <v>0</v>
      </c>
      <c r="AL239" s="58">
        <v>0</v>
      </c>
      <c r="AM239" s="25">
        <v>0</v>
      </c>
      <c r="AN239" s="64"/>
    </row>
    <row r="240" spans="1:40" x14ac:dyDescent="0.2">
      <c r="A240" s="55" t="s">
        <v>485</v>
      </c>
      <c r="B240" s="56" t="s">
        <v>484</v>
      </c>
      <c r="C240" s="24">
        <v>3</v>
      </c>
      <c r="D240" s="24"/>
      <c r="E240" s="57">
        <f t="shared" si="51"/>
        <v>3.0539840752389122E-2</v>
      </c>
      <c r="F240" s="58">
        <v>22616149</v>
      </c>
      <c r="G240" s="59">
        <f t="shared" si="52"/>
        <v>8.1070306229740364E-3</v>
      </c>
      <c r="H240" s="58">
        <v>6003627</v>
      </c>
      <c r="I240" s="59">
        <f t="shared" si="53"/>
        <v>2.4040281395663311E-2</v>
      </c>
      <c r="J240" s="58">
        <v>17802928</v>
      </c>
      <c r="K240" s="60">
        <v>81972</v>
      </c>
      <c r="L240" s="61">
        <f t="shared" si="64"/>
        <v>17884900</v>
      </c>
      <c r="M240" s="62">
        <f t="shared" si="54"/>
        <v>4.604411139560863E-3</v>
      </c>
      <c r="N240" s="63">
        <f t="shared" si="55"/>
        <v>0.40192108403469978</v>
      </c>
      <c r="O240" s="58">
        <v>297640947</v>
      </c>
      <c r="P240" s="60">
        <v>6068620</v>
      </c>
      <c r="Q240" s="61">
        <f t="shared" si="65"/>
        <v>303709567</v>
      </c>
      <c r="R240" s="62">
        <f t="shared" si="56"/>
        <v>2.0389062933602344E-2</v>
      </c>
      <c r="S240" s="63">
        <f t="shared" si="57"/>
        <v>2.0004510430369216E-2</v>
      </c>
      <c r="T240" s="58">
        <v>14814255</v>
      </c>
      <c r="U240" s="60">
        <v>145116</v>
      </c>
      <c r="V240" s="61">
        <f t="shared" si="66"/>
        <v>14959371</v>
      </c>
      <c r="W240" s="62">
        <f t="shared" si="58"/>
        <v>9.7957001550196075E-3</v>
      </c>
      <c r="X240" s="63">
        <f t="shared" si="59"/>
        <v>0.48140247423285093</v>
      </c>
      <c r="Y240" s="58">
        <v>356500552</v>
      </c>
      <c r="Z240" s="60">
        <v>-12836232</v>
      </c>
      <c r="AA240" s="61">
        <f t="shared" si="67"/>
        <v>343664320</v>
      </c>
      <c r="AB240" s="62">
        <f t="shared" si="60"/>
        <v>-3.6006205118021807E-2</v>
      </c>
      <c r="AC240" s="63">
        <f t="shared" si="61"/>
        <v>3.3984778531053625E-2</v>
      </c>
      <c r="AD240" s="58">
        <v>25167283</v>
      </c>
      <c r="AE240" s="63">
        <f t="shared" si="62"/>
        <v>0</v>
      </c>
      <c r="AF240" s="58">
        <v>0</v>
      </c>
      <c r="AG240" s="58">
        <v>740545741</v>
      </c>
      <c r="AH240" s="60">
        <v>-6540524</v>
      </c>
      <c r="AI240" s="61">
        <v>734005217</v>
      </c>
      <c r="AJ240" s="62">
        <f t="shared" si="63"/>
        <v>-8.8320324294458401E-3</v>
      </c>
      <c r="AK240" s="58">
        <v>0</v>
      </c>
      <c r="AL240" s="58">
        <v>0</v>
      </c>
      <c r="AM240" s="25">
        <v>0</v>
      </c>
      <c r="AN240" s="64"/>
    </row>
    <row r="241" spans="1:40" x14ac:dyDescent="0.2">
      <c r="A241" s="55" t="s">
        <v>487</v>
      </c>
      <c r="B241" s="56" t="s">
        <v>486</v>
      </c>
      <c r="C241" s="24">
        <v>3</v>
      </c>
      <c r="D241" s="24"/>
      <c r="E241" s="57">
        <f t="shared" si="51"/>
        <v>3.9579339841258519E-2</v>
      </c>
      <c r="F241" s="58">
        <v>38406766</v>
      </c>
      <c r="G241" s="59">
        <f t="shared" si="52"/>
        <v>4.2171972948581186E-3</v>
      </c>
      <c r="H241" s="58">
        <v>4092259</v>
      </c>
      <c r="I241" s="59">
        <f t="shared" si="53"/>
        <v>1.425051441475365E-3</v>
      </c>
      <c r="J241" s="58">
        <v>1382833</v>
      </c>
      <c r="K241" s="60">
        <v>6367</v>
      </c>
      <c r="L241" s="61">
        <f t="shared" si="64"/>
        <v>1389200</v>
      </c>
      <c r="M241" s="62">
        <f t="shared" si="54"/>
        <v>4.6043159224577372E-3</v>
      </c>
      <c r="N241" s="63">
        <f t="shared" si="55"/>
        <v>0.2928930059553847</v>
      </c>
      <c r="O241" s="58">
        <v>284215785</v>
      </c>
      <c r="P241" s="60">
        <v>5936243</v>
      </c>
      <c r="Q241" s="61">
        <f t="shared" si="65"/>
        <v>290152028</v>
      </c>
      <c r="R241" s="62">
        <f t="shared" si="56"/>
        <v>2.0886394469610475E-2</v>
      </c>
      <c r="S241" s="63">
        <f t="shared" si="57"/>
        <v>9.0884469851566826E-2</v>
      </c>
      <c r="T241" s="58">
        <v>88191935</v>
      </c>
      <c r="U241" s="60">
        <v>0</v>
      </c>
      <c r="V241" s="61">
        <f t="shared" si="66"/>
        <v>88191935</v>
      </c>
      <c r="W241" s="62">
        <f t="shared" si="58"/>
        <v>0</v>
      </c>
      <c r="X241" s="63">
        <f t="shared" si="59"/>
        <v>0.54976418254397896</v>
      </c>
      <c r="Y241" s="58">
        <v>533476920</v>
      </c>
      <c r="Z241" s="60">
        <v>14795532</v>
      </c>
      <c r="AA241" s="61">
        <f t="shared" si="67"/>
        <v>548272452</v>
      </c>
      <c r="AB241" s="62">
        <f t="shared" si="60"/>
        <v>2.7734155771912308E-2</v>
      </c>
      <c r="AC241" s="63">
        <f t="shared" si="61"/>
        <v>2.1236753071477557E-2</v>
      </c>
      <c r="AD241" s="58">
        <v>20607595</v>
      </c>
      <c r="AE241" s="63">
        <f t="shared" si="62"/>
        <v>0</v>
      </c>
      <c r="AF241" s="58">
        <v>0</v>
      </c>
      <c r="AG241" s="58">
        <v>970374093</v>
      </c>
      <c r="AH241" s="60">
        <v>20738142</v>
      </c>
      <c r="AI241" s="61">
        <v>991112235</v>
      </c>
      <c r="AJ241" s="62">
        <f t="shared" si="63"/>
        <v>2.1371285723309187E-2</v>
      </c>
      <c r="AK241" s="58">
        <v>721395</v>
      </c>
      <c r="AL241" s="58">
        <v>791705</v>
      </c>
      <c r="AM241" s="25">
        <v>0</v>
      </c>
      <c r="AN241" s="64"/>
    </row>
    <row r="242" spans="1:40" x14ac:dyDescent="0.2">
      <c r="A242" s="55" t="s">
        <v>489</v>
      </c>
      <c r="B242" s="56" t="s">
        <v>488</v>
      </c>
      <c r="C242" s="24">
        <v>3</v>
      </c>
      <c r="D242" s="24"/>
      <c r="E242" s="57">
        <f t="shared" si="51"/>
        <v>8.0011300206336636E-2</v>
      </c>
      <c r="F242" s="58">
        <v>40462321</v>
      </c>
      <c r="G242" s="59">
        <f t="shared" si="52"/>
        <v>4.4459072573126155E-3</v>
      </c>
      <c r="H242" s="58">
        <v>2248329</v>
      </c>
      <c r="I242" s="59">
        <f t="shared" si="53"/>
        <v>1.4616352003266394E-3</v>
      </c>
      <c r="J242" s="58">
        <v>739160</v>
      </c>
      <c r="K242" s="60">
        <v>3403</v>
      </c>
      <c r="L242" s="61">
        <f t="shared" si="64"/>
        <v>742563</v>
      </c>
      <c r="M242" s="62">
        <f t="shared" si="54"/>
        <v>4.60387466854267E-3</v>
      </c>
      <c r="N242" s="63">
        <f t="shared" si="55"/>
        <v>0.15840043370518592</v>
      </c>
      <c r="O242" s="58">
        <v>80104300</v>
      </c>
      <c r="P242" s="60">
        <v>741274</v>
      </c>
      <c r="Q242" s="61">
        <f t="shared" si="65"/>
        <v>80845574</v>
      </c>
      <c r="R242" s="62">
        <f t="shared" si="56"/>
        <v>9.253860279660393E-3</v>
      </c>
      <c r="S242" s="63">
        <f t="shared" si="57"/>
        <v>0.11166871376537406</v>
      </c>
      <c r="T242" s="58">
        <v>56471715</v>
      </c>
      <c r="U242" s="60">
        <v>905680</v>
      </c>
      <c r="V242" s="61">
        <f t="shared" si="66"/>
        <v>57377395</v>
      </c>
      <c r="W242" s="62">
        <f t="shared" si="58"/>
        <v>1.6037763329836894E-2</v>
      </c>
      <c r="X242" s="63">
        <f t="shared" si="59"/>
        <v>0.62159307558727916</v>
      </c>
      <c r="Y242" s="58">
        <v>314344330</v>
      </c>
      <c r="Z242" s="60">
        <v>5152241</v>
      </c>
      <c r="AA242" s="61">
        <f t="shared" si="67"/>
        <v>319496571</v>
      </c>
      <c r="AB242" s="62">
        <f t="shared" si="60"/>
        <v>1.6390437199869327E-2</v>
      </c>
      <c r="AC242" s="63">
        <f t="shared" si="61"/>
        <v>2.2418934278185032E-2</v>
      </c>
      <c r="AD242" s="58">
        <v>11337425</v>
      </c>
      <c r="AE242" s="63">
        <f t="shared" si="62"/>
        <v>0</v>
      </c>
      <c r="AF242" s="58">
        <v>0</v>
      </c>
      <c r="AG242" s="58">
        <v>505707580</v>
      </c>
      <c r="AH242" s="60">
        <v>6802598</v>
      </c>
      <c r="AI242" s="61">
        <v>512510178</v>
      </c>
      <c r="AJ242" s="62">
        <f t="shared" si="63"/>
        <v>1.3451643339022127E-2</v>
      </c>
      <c r="AK242" s="58">
        <v>0</v>
      </c>
      <c r="AL242" s="58">
        <v>3568250</v>
      </c>
      <c r="AM242" s="25">
        <v>0</v>
      </c>
      <c r="AN242" s="64"/>
    </row>
    <row r="243" spans="1:40" x14ac:dyDescent="0.2">
      <c r="A243" s="55" t="s">
        <v>491</v>
      </c>
      <c r="B243" s="56" t="s">
        <v>490</v>
      </c>
      <c r="C243" s="24">
        <v>3</v>
      </c>
      <c r="D243" s="24"/>
      <c r="E243" s="57">
        <f t="shared" si="51"/>
        <v>2.1230932591022503E-2</v>
      </c>
      <c r="F243" s="58">
        <v>8938076</v>
      </c>
      <c r="G243" s="59">
        <f t="shared" si="52"/>
        <v>1.0018575269075554E-2</v>
      </c>
      <c r="H243" s="58">
        <v>4217751</v>
      </c>
      <c r="I243" s="59">
        <f t="shared" si="53"/>
        <v>6.5942174338850319E-4</v>
      </c>
      <c r="J243" s="58">
        <v>277612</v>
      </c>
      <c r="K243" s="60">
        <v>1278</v>
      </c>
      <c r="L243" s="61">
        <f t="shared" si="64"/>
        <v>278890</v>
      </c>
      <c r="M243" s="62">
        <f t="shared" si="54"/>
        <v>4.603547397086581E-3</v>
      </c>
      <c r="N243" s="63">
        <f t="shared" si="55"/>
        <v>0.13445287062119837</v>
      </c>
      <c r="O243" s="58">
        <v>56603730</v>
      </c>
      <c r="P243" s="60">
        <v>1200570</v>
      </c>
      <c r="Q243" s="61">
        <f t="shared" si="65"/>
        <v>57804300</v>
      </c>
      <c r="R243" s="62">
        <f t="shared" si="56"/>
        <v>2.1210086331766475E-2</v>
      </c>
      <c r="S243" s="63">
        <f t="shared" si="57"/>
        <v>6.5322389825235472E-2</v>
      </c>
      <c r="T243" s="58">
        <v>27500275</v>
      </c>
      <c r="U243" s="60">
        <v>0</v>
      </c>
      <c r="V243" s="61">
        <f t="shared" si="66"/>
        <v>27500275</v>
      </c>
      <c r="W243" s="62">
        <f t="shared" si="58"/>
        <v>0</v>
      </c>
      <c r="X243" s="63">
        <f t="shared" si="59"/>
        <v>0.7476551622483385</v>
      </c>
      <c r="Y243" s="58">
        <v>314757660</v>
      </c>
      <c r="Z243" s="60">
        <v>8927180</v>
      </c>
      <c r="AA243" s="61">
        <f t="shared" si="67"/>
        <v>323684840</v>
      </c>
      <c r="AB243" s="62">
        <f t="shared" si="60"/>
        <v>2.8362073857074677E-2</v>
      </c>
      <c r="AC243" s="63">
        <f t="shared" si="61"/>
        <v>2.0660647701741159E-2</v>
      </c>
      <c r="AD243" s="58">
        <v>8697990</v>
      </c>
      <c r="AE243" s="63">
        <f t="shared" si="62"/>
        <v>0</v>
      </c>
      <c r="AF243" s="58">
        <v>0</v>
      </c>
      <c r="AG243" s="58">
        <v>420993094</v>
      </c>
      <c r="AH243" s="60">
        <v>10129028</v>
      </c>
      <c r="AI243" s="61">
        <v>431122122</v>
      </c>
      <c r="AJ243" s="62">
        <f t="shared" si="63"/>
        <v>2.4059843603990331E-2</v>
      </c>
      <c r="AK243" s="58">
        <v>0</v>
      </c>
      <c r="AL243" s="58">
        <v>0</v>
      </c>
      <c r="AM243" s="25">
        <v>0</v>
      </c>
      <c r="AN243" s="64"/>
    </row>
    <row r="244" spans="1:40" x14ac:dyDescent="0.2">
      <c r="A244" s="55" t="s">
        <v>493</v>
      </c>
      <c r="B244" s="56" t="s">
        <v>492</v>
      </c>
      <c r="C244" s="24">
        <v>3</v>
      </c>
      <c r="D244" s="24"/>
      <c r="E244" s="57">
        <f t="shared" si="51"/>
        <v>3.8144928665164016E-2</v>
      </c>
      <c r="F244" s="58">
        <v>14087358</v>
      </c>
      <c r="G244" s="59">
        <f t="shared" si="52"/>
        <v>1.4342829999524574E-2</v>
      </c>
      <c r="H244" s="58">
        <v>5296971</v>
      </c>
      <c r="I244" s="59">
        <f t="shared" si="53"/>
        <v>2.4653764706429635E-2</v>
      </c>
      <c r="J244" s="58">
        <v>9104917</v>
      </c>
      <c r="K244" s="60">
        <v>41923</v>
      </c>
      <c r="L244" s="61">
        <f t="shared" si="64"/>
        <v>9146840</v>
      </c>
      <c r="M244" s="62">
        <f t="shared" si="54"/>
        <v>4.6044351639888646E-3</v>
      </c>
      <c r="N244" s="63">
        <f t="shared" si="55"/>
        <v>0.11792987417616481</v>
      </c>
      <c r="O244" s="58">
        <v>43552850</v>
      </c>
      <c r="P244" s="60">
        <v>-1740586</v>
      </c>
      <c r="Q244" s="61">
        <f t="shared" si="65"/>
        <v>41812264</v>
      </c>
      <c r="R244" s="62">
        <f t="shared" si="56"/>
        <v>-3.996491618803362E-2</v>
      </c>
      <c r="S244" s="63">
        <f t="shared" si="57"/>
        <v>5.9041877572452904E-2</v>
      </c>
      <c r="T244" s="58">
        <v>21804840</v>
      </c>
      <c r="U244" s="60">
        <v>0</v>
      </c>
      <c r="V244" s="61">
        <f t="shared" si="66"/>
        <v>21804840</v>
      </c>
      <c r="W244" s="62">
        <f t="shared" si="58"/>
        <v>0</v>
      </c>
      <c r="X244" s="63">
        <f t="shared" si="59"/>
        <v>0.72029134836461839</v>
      </c>
      <c r="Y244" s="58">
        <v>266011825</v>
      </c>
      <c r="Z244" s="60">
        <v>-3727203</v>
      </c>
      <c r="AA244" s="61">
        <f t="shared" si="67"/>
        <v>262284622</v>
      </c>
      <c r="AB244" s="62">
        <f t="shared" si="60"/>
        <v>-1.4011418477355283E-2</v>
      </c>
      <c r="AC244" s="63">
        <f t="shared" si="61"/>
        <v>2.5595376515645633E-2</v>
      </c>
      <c r="AD244" s="58">
        <v>9452665</v>
      </c>
      <c r="AE244" s="63">
        <f t="shared" si="62"/>
        <v>0</v>
      </c>
      <c r="AF244" s="58">
        <v>0</v>
      </c>
      <c r="AG244" s="58">
        <v>369311426</v>
      </c>
      <c r="AH244" s="60">
        <v>-5425866</v>
      </c>
      <c r="AI244" s="61">
        <v>363885560</v>
      </c>
      <c r="AJ244" s="62">
        <f t="shared" si="63"/>
        <v>-1.469184438393195E-2</v>
      </c>
      <c r="AK244" s="58">
        <v>0</v>
      </c>
      <c r="AL244" s="58">
        <v>0</v>
      </c>
      <c r="AM244" s="25">
        <v>0</v>
      </c>
      <c r="AN244" s="64"/>
    </row>
    <row r="245" spans="1:40" x14ac:dyDescent="0.2">
      <c r="A245" s="55" t="s">
        <v>495</v>
      </c>
      <c r="B245" s="56" t="s">
        <v>494</v>
      </c>
      <c r="C245" s="24">
        <v>3</v>
      </c>
      <c r="D245" s="24"/>
      <c r="E245" s="57">
        <f t="shared" si="51"/>
        <v>3.2058802597050372E-2</v>
      </c>
      <c r="F245" s="58">
        <v>11348280</v>
      </c>
      <c r="G245" s="59">
        <f t="shared" si="52"/>
        <v>3.075201205055797E-2</v>
      </c>
      <c r="H245" s="58">
        <v>10885698</v>
      </c>
      <c r="I245" s="59">
        <f t="shared" si="53"/>
        <v>2.5569837865532841E-2</v>
      </c>
      <c r="J245" s="58">
        <v>9051295</v>
      </c>
      <c r="K245" s="60">
        <v>41676</v>
      </c>
      <c r="L245" s="61">
        <f t="shared" si="64"/>
        <v>9092971</v>
      </c>
      <c r="M245" s="62">
        <f t="shared" si="54"/>
        <v>4.6044240078353428E-3</v>
      </c>
      <c r="N245" s="63">
        <f t="shared" si="55"/>
        <v>0.19261818687553423</v>
      </c>
      <c r="O245" s="58">
        <v>68183617</v>
      </c>
      <c r="P245" s="60">
        <v>-1383161</v>
      </c>
      <c r="Q245" s="61">
        <f t="shared" si="65"/>
        <v>66800456</v>
      </c>
      <c r="R245" s="62">
        <f t="shared" si="56"/>
        <v>-2.0285826139144248E-2</v>
      </c>
      <c r="S245" s="63">
        <f t="shared" si="57"/>
        <v>2.3525489877873524E-2</v>
      </c>
      <c r="T245" s="58">
        <v>8327630</v>
      </c>
      <c r="U245" s="60">
        <v>56977</v>
      </c>
      <c r="V245" s="61">
        <f t="shared" si="66"/>
        <v>8384607</v>
      </c>
      <c r="W245" s="62">
        <f t="shared" si="58"/>
        <v>6.84192261183554E-3</v>
      </c>
      <c r="X245" s="63">
        <f t="shared" si="59"/>
        <v>0.65990344227476039</v>
      </c>
      <c r="Y245" s="58">
        <v>233594783</v>
      </c>
      <c r="Z245" s="60">
        <v>-6094940</v>
      </c>
      <c r="AA245" s="61">
        <f t="shared" si="67"/>
        <v>227499843</v>
      </c>
      <c r="AB245" s="62">
        <f t="shared" si="60"/>
        <v>-2.6091935452171464E-2</v>
      </c>
      <c r="AC245" s="63">
        <f t="shared" si="61"/>
        <v>3.5572228458690722E-2</v>
      </c>
      <c r="AD245" s="58">
        <v>12591974</v>
      </c>
      <c r="AE245" s="63">
        <f t="shared" si="62"/>
        <v>0</v>
      </c>
      <c r="AF245" s="58">
        <v>0</v>
      </c>
      <c r="AG245" s="58">
        <v>353983277</v>
      </c>
      <c r="AH245" s="60">
        <v>-7379448</v>
      </c>
      <c r="AI245" s="61">
        <v>346603829</v>
      </c>
      <c r="AJ245" s="62">
        <f t="shared" si="63"/>
        <v>-2.084688311419864E-2</v>
      </c>
      <c r="AK245" s="58">
        <v>0</v>
      </c>
      <c r="AL245" s="58">
        <v>0</v>
      </c>
      <c r="AM245" s="25">
        <v>0</v>
      </c>
      <c r="AN245" s="64"/>
    </row>
    <row r="246" spans="1:40" x14ac:dyDescent="0.2">
      <c r="A246" s="55" t="s">
        <v>497</v>
      </c>
      <c r="B246" s="56" t="s">
        <v>496</v>
      </c>
      <c r="C246" s="24">
        <v>3</v>
      </c>
      <c r="D246" s="24"/>
      <c r="E246" s="57">
        <f t="shared" si="51"/>
        <v>2.9102728749333402E-2</v>
      </c>
      <c r="F246" s="58">
        <v>16846996</v>
      </c>
      <c r="G246" s="59">
        <f t="shared" si="52"/>
        <v>1.7149711617058896E-3</v>
      </c>
      <c r="H246" s="58">
        <v>992763</v>
      </c>
      <c r="I246" s="59">
        <f t="shared" si="53"/>
        <v>3.1685307619249938E-4</v>
      </c>
      <c r="J246" s="58">
        <v>183420</v>
      </c>
      <c r="K246" s="60">
        <v>845</v>
      </c>
      <c r="L246" s="61">
        <f t="shared" si="64"/>
        <v>184265</v>
      </c>
      <c r="M246" s="62">
        <f t="shared" si="54"/>
        <v>4.6069130956275213E-3</v>
      </c>
      <c r="N246" s="63">
        <f t="shared" si="55"/>
        <v>5.7857549642457339E-2</v>
      </c>
      <c r="O246" s="58">
        <v>33492595</v>
      </c>
      <c r="P246" s="60">
        <v>49388</v>
      </c>
      <c r="Q246" s="61">
        <f t="shared" si="65"/>
        <v>33541983</v>
      </c>
      <c r="R246" s="62">
        <f t="shared" si="56"/>
        <v>1.4745946081514436E-3</v>
      </c>
      <c r="S246" s="63">
        <f t="shared" si="57"/>
        <v>5.1406310798408116E-3</v>
      </c>
      <c r="T246" s="58">
        <v>2975810</v>
      </c>
      <c r="U246" s="60">
        <v>0</v>
      </c>
      <c r="V246" s="61">
        <f t="shared" si="66"/>
        <v>2975810</v>
      </c>
      <c r="W246" s="62">
        <f t="shared" si="58"/>
        <v>0</v>
      </c>
      <c r="X246" s="63">
        <f t="shared" si="59"/>
        <v>0.8589323704869356</v>
      </c>
      <c r="Y246" s="58">
        <v>497219018</v>
      </c>
      <c r="Z246" s="60">
        <v>-18586605</v>
      </c>
      <c r="AA246" s="61">
        <f t="shared" si="67"/>
        <v>478632413</v>
      </c>
      <c r="AB246" s="62">
        <f t="shared" si="60"/>
        <v>-3.7381122457387582E-2</v>
      </c>
      <c r="AC246" s="63">
        <f t="shared" si="61"/>
        <v>4.6934895803534424E-2</v>
      </c>
      <c r="AD246" s="58">
        <v>27169686</v>
      </c>
      <c r="AE246" s="63">
        <f t="shared" si="62"/>
        <v>0</v>
      </c>
      <c r="AF246" s="58">
        <v>0</v>
      </c>
      <c r="AG246" s="58">
        <v>578880288</v>
      </c>
      <c r="AH246" s="60">
        <v>-18536372</v>
      </c>
      <c r="AI246" s="61">
        <v>560343916</v>
      </c>
      <c r="AJ246" s="62">
        <f t="shared" si="63"/>
        <v>-3.2021079978456615E-2</v>
      </c>
      <c r="AK246" s="58">
        <v>0</v>
      </c>
      <c r="AL246" s="58">
        <v>0</v>
      </c>
      <c r="AM246" s="25">
        <v>0</v>
      </c>
      <c r="AN246" s="64"/>
    </row>
    <row r="247" spans="1:40" x14ac:dyDescent="0.2">
      <c r="A247" s="55" t="s">
        <v>499</v>
      </c>
      <c r="B247" s="56" t="s">
        <v>498</v>
      </c>
      <c r="C247" s="24">
        <v>3</v>
      </c>
      <c r="D247" s="24"/>
      <c r="E247" s="57">
        <f t="shared" si="51"/>
        <v>5.546735385466061E-2</v>
      </c>
      <c r="F247" s="58">
        <v>65358086</v>
      </c>
      <c r="G247" s="59">
        <f t="shared" si="52"/>
        <v>1.3135414723401271E-2</v>
      </c>
      <c r="H247" s="58">
        <v>15477673</v>
      </c>
      <c r="I247" s="59">
        <f t="shared" si="53"/>
        <v>2.6908490160985038E-2</v>
      </c>
      <c r="J247" s="58">
        <v>31706712</v>
      </c>
      <c r="K247" s="60">
        <v>145992</v>
      </c>
      <c r="L247" s="61">
        <f t="shared" si="64"/>
        <v>31852704</v>
      </c>
      <c r="M247" s="62">
        <f t="shared" si="54"/>
        <v>4.6044509440146299E-3</v>
      </c>
      <c r="N247" s="63">
        <f t="shared" si="55"/>
        <v>0.37870168387956221</v>
      </c>
      <c r="O247" s="58">
        <v>446230359</v>
      </c>
      <c r="P247" s="60">
        <v>-13522132</v>
      </c>
      <c r="Q247" s="61">
        <f t="shared" si="65"/>
        <v>432708227</v>
      </c>
      <c r="R247" s="62">
        <f t="shared" si="56"/>
        <v>-3.0303030099303487E-2</v>
      </c>
      <c r="S247" s="63">
        <f t="shared" si="57"/>
        <v>0.20853519668635589</v>
      </c>
      <c r="T247" s="58">
        <v>245720417</v>
      </c>
      <c r="U247" s="60">
        <v>-5001875</v>
      </c>
      <c r="V247" s="61">
        <f t="shared" si="66"/>
        <v>240718542</v>
      </c>
      <c r="W247" s="62">
        <f t="shared" si="58"/>
        <v>-2.0355960082877444E-2</v>
      </c>
      <c r="X247" s="63">
        <f t="shared" si="59"/>
        <v>0.30886705673697989</v>
      </c>
      <c r="Y247" s="58">
        <v>363943081</v>
      </c>
      <c r="Z247" s="60">
        <v>0</v>
      </c>
      <c r="AA247" s="61">
        <f t="shared" si="67"/>
        <v>363943081</v>
      </c>
      <c r="AB247" s="62">
        <f t="shared" si="60"/>
        <v>0</v>
      </c>
      <c r="AC247" s="63">
        <f t="shared" si="61"/>
        <v>8.3848039580551367E-3</v>
      </c>
      <c r="AD247" s="58">
        <v>9879951</v>
      </c>
      <c r="AE247" s="63">
        <f t="shared" si="62"/>
        <v>0</v>
      </c>
      <c r="AF247" s="58">
        <v>0</v>
      </c>
      <c r="AG247" s="58">
        <v>1178316279</v>
      </c>
      <c r="AH247" s="60">
        <v>-18378015</v>
      </c>
      <c r="AI247" s="61">
        <v>1159938264</v>
      </c>
      <c r="AJ247" s="62">
        <f t="shared" si="63"/>
        <v>-1.5596843841957987E-2</v>
      </c>
      <c r="AK247" s="58">
        <v>0</v>
      </c>
      <c r="AL247" s="58">
        <v>628485</v>
      </c>
      <c r="AM247" s="25">
        <v>0</v>
      </c>
      <c r="AN247" s="64"/>
    </row>
    <row r="248" spans="1:40" x14ac:dyDescent="0.2">
      <c r="A248" s="55" t="s">
        <v>501</v>
      </c>
      <c r="B248" s="56" t="s">
        <v>500</v>
      </c>
      <c r="C248" s="24">
        <v>3</v>
      </c>
      <c r="D248" s="24"/>
      <c r="E248" s="57">
        <f t="shared" si="51"/>
        <v>3.0847428844174272E-2</v>
      </c>
      <c r="F248" s="58">
        <v>10640604</v>
      </c>
      <c r="G248" s="59">
        <f t="shared" si="52"/>
        <v>2.7823787072935322E-3</v>
      </c>
      <c r="H248" s="58">
        <v>959762</v>
      </c>
      <c r="I248" s="59">
        <f t="shared" si="53"/>
        <v>3.7366175816554305E-4</v>
      </c>
      <c r="J248" s="58">
        <v>128892</v>
      </c>
      <c r="K248" s="60">
        <v>593</v>
      </c>
      <c r="L248" s="61">
        <f t="shared" si="64"/>
        <v>129485</v>
      </c>
      <c r="M248" s="62">
        <f t="shared" si="54"/>
        <v>4.6007510163547779E-3</v>
      </c>
      <c r="N248" s="63">
        <f t="shared" si="55"/>
        <v>0.16785284677442297</v>
      </c>
      <c r="O248" s="58">
        <v>57899661</v>
      </c>
      <c r="P248" s="60">
        <v>-1738918</v>
      </c>
      <c r="Q248" s="61">
        <f t="shared" si="65"/>
        <v>56160743</v>
      </c>
      <c r="R248" s="62">
        <f t="shared" si="56"/>
        <v>-3.0033301922095884E-2</v>
      </c>
      <c r="S248" s="63">
        <f t="shared" si="57"/>
        <v>2.8132641018329005E-2</v>
      </c>
      <c r="T248" s="58">
        <v>9704157</v>
      </c>
      <c r="U248" s="60">
        <v>-189912</v>
      </c>
      <c r="V248" s="61">
        <f t="shared" si="66"/>
        <v>9514245</v>
      </c>
      <c r="W248" s="62">
        <f t="shared" si="58"/>
        <v>-1.9570169773634124E-2</v>
      </c>
      <c r="X248" s="63">
        <f t="shared" si="59"/>
        <v>0.75171842822172652</v>
      </c>
      <c r="Y248" s="58">
        <v>259299994</v>
      </c>
      <c r="Z248" s="60">
        <v>-50030</v>
      </c>
      <c r="AA248" s="61">
        <f t="shared" si="67"/>
        <v>259249964</v>
      </c>
      <c r="AB248" s="62">
        <f t="shared" si="60"/>
        <v>-1.9294254206577422E-4</v>
      </c>
      <c r="AC248" s="63">
        <f t="shared" si="61"/>
        <v>1.8292614675888216E-2</v>
      </c>
      <c r="AD248" s="58">
        <v>6309909</v>
      </c>
      <c r="AE248" s="63">
        <f t="shared" si="62"/>
        <v>0</v>
      </c>
      <c r="AF248" s="58">
        <v>0</v>
      </c>
      <c r="AG248" s="58">
        <v>344942979</v>
      </c>
      <c r="AH248" s="60">
        <v>-1978267</v>
      </c>
      <c r="AI248" s="61">
        <v>342964712</v>
      </c>
      <c r="AJ248" s="62">
        <f t="shared" si="63"/>
        <v>-5.73505512631408E-3</v>
      </c>
      <c r="AK248" s="58">
        <v>265587</v>
      </c>
      <c r="AL248" s="58">
        <v>398484</v>
      </c>
      <c r="AM248" s="25">
        <v>0</v>
      </c>
      <c r="AN248" s="64"/>
    </row>
    <row r="249" spans="1:40" x14ac:dyDescent="0.2">
      <c r="A249" s="55" t="s">
        <v>503</v>
      </c>
      <c r="B249" s="56" t="s">
        <v>502</v>
      </c>
      <c r="C249" s="24">
        <v>3</v>
      </c>
      <c r="D249" s="24"/>
      <c r="E249" s="57">
        <f t="shared" si="51"/>
        <v>3.8261696047827379E-2</v>
      </c>
      <c r="F249" s="58">
        <v>29895212</v>
      </c>
      <c r="G249" s="59">
        <f t="shared" si="52"/>
        <v>8.1789116352863293E-3</v>
      </c>
      <c r="H249" s="58">
        <v>6390472</v>
      </c>
      <c r="I249" s="59">
        <f t="shared" si="53"/>
        <v>1.7466822250925849E-2</v>
      </c>
      <c r="J249" s="58">
        <v>13647444</v>
      </c>
      <c r="K249" s="60">
        <v>62838</v>
      </c>
      <c r="L249" s="61">
        <f t="shared" si="64"/>
        <v>13710282</v>
      </c>
      <c r="M249" s="62">
        <f t="shared" si="54"/>
        <v>4.6043786660710977E-3</v>
      </c>
      <c r="N249" s="63">
        <f t="shared" si="55"/>
        <v>0.15753982988715878</v>
      </c>
      <c r="O249" s="58">
        <v>123091423</v>
      </c>
      <c r="P249" s="60">
        <v>-3043638</v>
      </c>
      <c r="Q249" s="61">
        <f t="shared" si="65"/>
        <v>120047785</v>
      </c>
      <c r="R249" s="62">
        <f t="shared" si="56"/>
        <v>-2.4726645657512626E-2</v>
      </c>
      <c r="S249" s="63">
        <f t="shared" si="57"/>
        <v>2.5785481836200368E-2</v>
      </c>
      <c r="T249" s="58">
        <v>20147106</v>
      </c>
      <c r="U249" s="60">
        <v>-372192</v>
      </c>
      <c r="V249" s="61">
        <f t="shared" si="66"/>
        <v>19774914</v>
      </c>
      <c r="W249" s="62">
        <f t="shared" si="58"/>
        <v>-1.8473720245478432E-2</v>
      </c>
      <c r="X249" s="63">
        <f t="shared" si="59"/>
        <v>0.7186563771766018</v>
      </c>
      <c r="Y249" s="58">
        <v>561511563</v>
      </c>
      <c r="Z249" s="60">
        <v>-5087641</v>
      </c>
      <c r="AA249" s="61">
        <f t="shared" si="67"/>
        <v>556423922</v>
      </c>
      <c r="AB249" s="62">
        <f t="shared" si="60"/>
        <v>-9.060616619928805E-3</v>
      </c>
      <c r="AC249" s="63">
        <f t="shared" si="61"/>
        <v>3.4110881165999453E-2</v>
      </c>
      <c r="AD249" s="58">
        <v>26652034</v>
      </c>
      <c r="AE249" s="63">
        <f t="shared" si="62"/>
        <v>0</v>
      </c>
      <c r="AF249" s="58">
        <v>0</v>
      </c>
      <c r="AG249" s="58">
        <v>781335254</v>
      </c>
      <c r="AH249" s="60">
        <v>-8440633</v>
      </c>
      <c r="AI249" s="61">
        <v>772894621</v>
      </c>
      <c r="AJ249" s="62">
        <f t="shared" si="63"/>
        <v>-1.0802831379729348E-2</v>
      </c>
      <c r="AK249" s="58">
        <v>738096</v>
      </c>
      <c r="AL249" s="58">
        <v>0</v>
      </c>
      <c r="AM249" s="25">
        <v>0</v>
      </c>
      <c r="AN249" s="64"/>
    </row>
    <row r="250" spans="1:40" x14ac:dyDescent="0.2">
      <c r="A250" s="23"/>
      <c r="B250" s="65" t="s">
        <v>547</v>
      </c>
      <c r="C250" s="24"/>
      <c r="D250" s="24"/>
      <c r="E250" s="57">
        <f>+F250/$AG250</f>
        <v>3.8007176696988887E-2</v>
      </c>
      <c r="F250" s="66">
        <f>SUM(F6:F249)</f>
        <v>10267769056</v>
      </c>
      <c r="G250" s="59">
        <f t="shared" si="52"/>
        <v>1.334190057018475E-2</v>
      </c>
      <c r="H250" s="66">
        <f>SUM(H6:H249)</f>
        <v>3604360169</v>
      </c>
      <c r="I250" s="59">
        <f t="shared" si="53"/>
        <v>2.1896679304631992E-2</v>
      </c>
      <c r="J250" s="66">
        <f>SUM(J6:J249)</f>
        <v>5915462966</v>
      </c>
      <c r="K250" s="67">
        <f>SUM(K6:K249)</f>
        <v>27237389</v>
      </c>
      <c r="L250" s="68">
        <f>SUM(L6:L249)</f>
        <v>5942700355</v>
      </c>
      <c r="M250" s="69">
        <f t="shared" si="54"/>
        <v>4.604439104183549E-3</v>
      </c>
      <c r="N250" s="63">
        <f t="shared" si="55"/>
        <v>0.43387615026826032</v>
      </c>
      <c r="O250" s="66">
        <f>SUM(O6:O249)</f>
        <v>117213129125</v>
      </c>
      <c r="P250" s="70">
        <f>SUM(P6:P249)</f>
        <v>837093248</v>
      </c>
      <c r="Q250" s="68">
        <f>SUM(Q6:Q249)</f>
        <v>118050222373</v>
      </c>
      <c r="R250" s="69">
        <f t="shared" si="56"/>
        <v>7.1416338276175167E-3</v>
      </c>
      <c r="S250" s="63">
        <f t="shared" si="57"/>
        <v>0.15039524050914443</v>
      </c>
      <c r="T250" s="66">
        <f>SUM(T6:T249)</f>
        <v>40629789710</v>
      </c>
      <c r="U250" s="70">
        <f>SUM(U6:U249)</f>
        <v>396041161</v>
      </c>
      <c r="V250" s="68">
        <f>SUM(V6:V249)</f>
        <v>41025830871</v>
      </c>
      <c r="W250" s="69">
        <f t="shared" si="58"/>
        <v>9.7475562592568479E-3</v>
      </c>
      <c r="X250" s="63">
        <f t="shared" si="59"/>
        <v>0.32690349574146838</v>
      </c>
      <c r="Y250" s="66">
        <f>SUM(Y6:Y249)</f>
        <v>88314099851</v>
      </c>
      <c r="Z250" s="70">
        <f>SUM(Z6:Z249)</f>
        <v>226630211</v>
      </c>
      <c r="AA250" s="68">
        <f>SUM(AA6:AA249)</f>
        <v>88540730062</v>
      </c>
      <c r="AB250" s="69">
        <f t="shared" si="60"/>
        <v>2.5661837847225006E-3</v>
      </c>
      <c r="AC250" s="63">
        <f t="shared" si="61"/>
        <v>1.5321381444662729E-2</v>
      </c>
      <c r="AD250" s="66">
        <f>SUM(AD6:AD249)</f>
        <v>4139123712</v>
      </c>
      <c r="AE250" s="63">
        <f t="shared" si="62"/>
        <v>2.5797546836007145E-4</v>
      </c>
      <c r="AF250" s="66">
        <f>SUM(AF6:AF249)</f>
        <v>69692957</v>
      </c>
      <c r="AG250" s="66">
        <f>SUM(AG6:AG249)</f>
        <v>270153427545</v>
      </c>
      <c r="AH250" s="70">
        <f>SUM(AH6:AH249)</f>
        <v>1487002009</v>
      </c>
      <c r="AI250" s="68">
        <f>SUM(AI6:AI249)</f>
        <v>271640429555</v>
      </c>
      <c r="AJ250" s="69">
        <f t="shared" si="63"/>
        <v>5.5042870361224905E-3</v>
      </c>
      <c r="AK250" s="66">
        <f>SUM(AK6:AK249)</f>
        <v>256766260</v>
      </c>
      <c r="AL250" s="66">
        <f>SUM(AL6:AL249)</f>
        <v>1081343727</v>
      </c>
      <c r="AM250" s="66">
        <f>SUM(AM6:AM249)</f>
        <v>0</v>
      </c>
    </row>
    <row r="251" spans="1:40" x14ac:dyDescent="0.2">
      <c r="F251" s="38" t="s">
        <v>15</v>
      </c>
      <c r="G251" s="44" t="s">
        <v>513</v>
      </c>
      <c r="H251" s="38" t="s">
        <v>15</v>
      </c>
      <c r="I251" s="44" t="s">
        <v>514</v>
      </c>
      <c r="J251" s="38" t="s">
        <v>15</v>
      </c>
      <c r="K251" s="45" t="s">
        <v>515</v>
      </c>
      <c r="L251" s="40" t="s">
        <v>516</v>
      </c>
      <c r="M251" s="41" t="s">
        <v>517</v>
      </c>
      <c r="N251" s="44" t="s">
        <v>518</v>
      </c>
      <c r="O251" s="38" t="s">
        <v>15</v>
      </c>
      <c r="P251" s="45" t="s">
        <v>515</v>
      </c>
      <c r="Q251" s="40" t="s">
        <v>516</v>
      </c>
      <c r="R251" s="41" t="s">
        <v>517</v>
      </c>
      <c r="S251" s="44" t="s">
        <v>519</v>
      </c>
      <c r="T251" s="38" t="s">
        <v>15</v>
      </c>
      <c r="U251" s="45" t="s">
        <v>515</v>
      </c>
      <c r="V251" s="40" t="s">
        <v>516</v>
      </c>
      <c r="W251" s="41" t="s">
        <v>517</v>
      </c>
      <c r="X251" s="44" t="s">
        <v>520</v>
      </c>
      <c r="Y251" s="38" t="s">
        <v>15</v>
      </c>
      <c r="Z251" s="45" t="s">
        <v>521</v>
      </c>
      <c r="AA251" s="40" t="s">
        <v>516</v>
      </c>
      <c r="AB251" s="41" t="s">
        <v>517</v>
      </c>
      <c r="AC251" s="44" t="s">
        <v>522</v>
      </c>
      <c r="AD251" s="38" t="s">
        <v>15</v>
      </c>
      <c r="AE251" s="44" t="s">
        <v>523</v>
      </c>
      <c r="AF251" s="38" t="s">
        <v>15</v>
      </c>
      <c r="AG251" s="42" t="s">
        <v>524</v>
      </c>
      <c r="AH251" s="39" t="s">
        <v>525</v>
      </c>
      <c r="AI251" s="40" t="s">
        <v>526</v>
      </c>
      <c r="AJ251" s="41" t="s">
        <v>517</v>
      </c>
      <c r="AK251" s="43" t="s">
        <v>527</v>
      </c>
      <c r="AL251" s="38"/>
    </row>
    <row r="252" spans="1:40" x14ac:dyDescent="0.2">
      <c r="F252" s="46" t="s">
        <v>531</v>
      </c>
      <c r="G252" s="49" t="s">
        <v>530</v>
      </c>
      <c r="H252" s="46" t="s">
        <v>532</v>
      </c>
      <c r="I252" s="49" t="s">
        <v>530</v>
      </c>
      <c r="J252" s="46" t="s">
        <v>533</v>
      </c>
      <c r="K252" s="50" t="s">
        <v>534</v>
      </c>
      <c r="L252" s="51" t="s">
        <v>534</v>
      </c>
      <c r="M252" s="52" t="s">
        <v>534</v>
      </c>
      <c r="N252" s="49" t="s">
        <v>530</v>
      </c>
      <c r="O252" s="46" t="s">
        <v>535</v>
      </c>
      <c r="P252" s="50" t="s">
        <v>535</v>
      </c>
      <c r="Q252" s="51" t="s">
        <v>535</v>
      </c>
      <c r="R252" s="52" t="s">
        <v>535</v>
      </c>
      <c r="S252" s="49" t="s">
        <v>530</v>
      </c>
      <c r="T252" s="46" t="s">
        <v>536</v>
      </c>
      <c r="U252" s="50" t="s">
        <v>536</v>
      </c>
      <c r="V252" s="51" t="s">
        <v>536</v>
      </c>
      <c r="W252" s="52" t="s">
        <v>536</v>
      </c>
      <c r="X252" s="49" t="s">
        <v>530</v>
      </c>
      <c r="Y252" s="46" t="s">
        <v>537</v>
      </c>
      <c r="Z252" s="50" t="s">
        <v>537</v>
      </c>
      <c r="AA252" s="51" t="s">
        <v>537</v>
      </c>
      <c r="AB252" s="52" t="s">
        <v>537</v>
      </c>
      <c r="AC252" s="49" t="s">
        <v>530</v>
      </c>
      <c r="AD252" s="53" t="s">
        <v>538</v>
      </c>
      <c r="AE252" s="49" t="s">
        <v>530</v>
      </c>
      <c r="AF252" s="46" t="s">
        <v>539</v>
      </c>
      <c r="AG252" s="54" t="s">
        <v>540</v>
      </c>
      <c r="AH252" s="50" t="s">
        <v>14</v>
      </c>
      <c r="AI252" s="51" t="s">
        <v>541</v>
      </c>
      <c r="AJ252" s="52" t="s">
        <v>542</v>
      </c>
      <c r="AK252" s="46" t="s">
        <v>543</v>
      </c>
      <c r="AL252" s="46" t="s">
        <v>544</v>
      </c>
      <c r="AM252" s="46" t="s">
        <v>545</v>
      </c>
    </row>
    <row r="253" spans="1:40" x14ac:dyDescent="0.2">
      <c r="AF253" s="22" t="s">
        <v>548</v>
      </c>
      <c r="AG253" s="33">
        <f>+K250+P250+U250+Z250</f>
        <v>1487002009</v>
      </c>
    </row>
    <row r="254" spans="1:40" s="22" customFormat="1" x14ac:dyDescent="0.2">
      <c r="C254" s="36"/>
      <c r="D254" s="36"/>
      <c r="E254" s="36"/>
      <c r="M254" s="37"/>
      <c r="R254" s="37"/>
      <c r="W254" s="37"/>
      <c r="AB254" s="37"/>
      <c r="AF254" s="22" t="s">
        <v>549</v>
      </c>
      <c r="AG254" s="33">
        <f>F250+H250+L250+Q250+V250+AA250+AD250+AF250</f>
        <v>271640429555</v>
      </c>
      <c r="AJ254" s="37"/>
      <c r="AM254"/>
      <c r="AN254"/>
    </row>
    <row r="255" spans="1:40" s="22" customFormat="1" x14ac:dyDescent="0.2">
      <c r="C255" s="36"/>
      <c r="D255" s="36"/>
      <c r="E255" s="36"/>
      <c r="M255" s="37"/>
      <c r="R255" s="37"/>
      <c r="W255" s="37"/>
      <c r="AB255" s="37"/>
      <c r="AG255" s="33"/>
      <c r="AJ255" s="37"/>
      <c r="AM255"/>
      <c r="AN255"/>
    </row>
    <row r="256" spans="1:40" s="22" customFormat="1" x14ac:dyDescent="0.2">
      <c r="C256" s="36"/>
      <c r="D256" s="36"/>
      <c r="E256" s="36"/>
      <c r="M256" s="37"/>
      <c r="R256" s="37"/>
      <c r="W256" s="37"/>
      <c r="AB256" s="37"/>
      <c r="AF256" s="71" t="s">
        <v>550</v>
      </c>
      <c r="AG256" s="33">
        <f>+AG250+AG253</f>
        <v>271640429554</v>
      </c>
      <c r="AJ256" s="37"/>
      <c r="AM256"/>
      <c r="AN256"/>
    </row>
    <row r="258" spans="3:40" s="22" customFormat="1" x14ac:dyDescent="0.2">
      <c r="C258" s="36"/>
      <c r="D258" s="36"/>
      <c r="E258" s="36"/>
      <c r="M258" s="37"/>
      <c r="R258" s="37"/>
      <c r="W258" s="37"/>
      <c r="AB258" s="37"/>
      <c r="AF258" s="72" t="s">
        <v>551</v>
      </c>
      <c r="AG258" s="33">
        <f>+F250+H250+J250+O250+T250+Y250+AD250+AF250</f>
        <v>270153427546</v>
      </c>
      <c r="AJ258" s="37"/>
      <c r="AM258"/>
      <c r="AN258"/>
    </row>
  </sheetData>
  <printOptions horizontalCentered="1"/>
  <pageMargins left="0" right="0" top="0.25" bottom="0.25" header="0" footer="0"/>
  <pageSetup paperSize="5" scale="37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sysadj2021 Oct 7, 2021</vt:lpstr>
      <vt:lpstr>sysadj2021sectors cert10-7-2021</vt:lpstr>
      <vt:lpstr>'sysadj2021 Oct 7, 2021'!Print_Area</vt:lpstr>
      <vt:lpstr>'sysadj2021sectors cert10-7-2021'!Print_Area</vt:lpstr>
      <vt:lpstr>'sysadj2021 Oct 7, 2021'!Print_Titles</vt:lpstr>
      <vt:lpstr>'sysadj2021sectors cert10-7-2021'!Print_Titles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Gusman, Cathy</dc:creator>
  <cp:lastModifiedBy>Gusman, Cathy</cp:lastModifiedBy>
  <dcterms:created xsi:type="dcterms:W3CDTF">2021-10-05T12:43:39Z</dcterms:created>
  <dcterms:modified xsi:type="dcterms:W3CDTF">2021-10-05T12:45:44Z</dcterms:modified>
</cp:coreProperties>
</file>