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250" windowHeight="1042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<sst xmlns="http://schemas.openxmlformats.org/spreadsheetml/2006/main" count="5513" uniqueCount="136">
  <si>
    <t>11 Agriculture, Forestry, Fishing &amp; Hunting</t>
  </si>
  <si>
    <t>2006 and 2005 Sales Tax Statistics by Nebraska Business Classification by County</t>
  </si>
  <si>
    <t>21 Mining</t>
  </si>
  <si>
    <t>22 Utilities</t>
  </si>
  <si>
    <t>23 Construction</t>
  </si>
  <si>
    <t>31 Manufacturing - Food Products</t>
  </si>
  <si>
    <t>31-33 Manufacturing</t>
  </si>
  <si>
    <t>32 Manufacturing - Wood Products</t>
  </si>
  <si>
    <t>33 Manufacturing - Metal Products</t>
  </si>
  <si>
    <t>42 Wholesale Trade</t>
  </si>
  <si>
    <t>44 Retail Trade</t>
  </si>
  <si>
    <t>44-46 Retail Trade</t>
  </si>
  <si>
    <t>45 Retail Trade</t>
  </si>
  <si>
    <t>46 Retail Trade - Unclassifiable</t>
  </si>
  <si>
    <t>48 Transportation</t>
  </si>
  <si>
    <t>48-49 Transportation &amp; Warehousing</t>
  </si>
  <si>
    <t>49 Warehousing</t>
  </si>
  <si>
    <t>51 Information</t>
  </si>
  <si>
    <t>52 Finance &amp; Insurance</t>
  </si>
  <si>
    <t>53 Real Estate &amp; Rental &amp; Leasing</t>
  </si>
  <si>
    <t>54 Professional, Scientific &amp; Technical Services</t>
  </si>
  <si>
    <t>55 Management of Companies &amp; Enterprises</t>
  </si>
  <si>
    <t>56 Administrative, Support, Waste Management &amp; Remediation Services</t>
  </si>
  <si>
    <t>61 Educational Services</t>
  </si>
  <si>
    <t>62 Health Care &amp; Social Assistance</t>
  </si>
  <si>
    <t>71 Arts, Entertainment &amp; Recreation</t>
  </si>
  <si>
    <t>72 Accommodation &amp; Food Services</t>
  </si>
  <si>
    <t>81 Other Services</t>
  </si>
  <si>
    <t>92 Public Administration</t>
  </si>
  <si>
    <t>99 Unclassified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</si>
  <si>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</si>
  <si>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</si>
  <si>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</si>
  <si>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</si>
  <si>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</si>
  <si>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</si>
  <si>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</si>
  <si>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</si>
  <si>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</si>
  <si>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</si>
  <si>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</si>
  <si>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Business Classification Code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</si>
  <si>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</si>
  <si>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</si>
  <si>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</si>
  <si>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</si>
  <si>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</si>
  <si>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</si>
  <si>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</si>
  <si>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</si>
  <si>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Count</t>
  </si>
  <si>
    <t>County Name</t>
  </si>
  <si>
    <t>County Totals</t>
  </si>
  <si>
    <t>Cuming</t>
  </si>
  <si>
    <t>Custer</t>
  </si>
  <si>
    <t>D</t>
  </si>
  <si>
    <t>D = Withheld to avoid disclosure of confidential information.  Amounts are included in county totals.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</si>
  <si>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</si>
  <si>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</si>
  <si>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</si>
  <si>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</si>
  <si>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</si>
  <si>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</si>
  <si>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</si>
  <si>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</si>
  <si>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</si>
  <si>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</si>
  <si>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</si>
  <si>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</si>
  <si>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</si>
  <si>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</si>
  <si>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</si>
  <si>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</si>
  <si>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</si>
  <si>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</si>
  <si>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</si>
  <si>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</si>
  <si>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</si>
  <si>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</si>
  <si>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</si>
  <si>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</si>
  <si>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</si>
  <si>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</si>
  <si>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</si>
  <si>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</si>
  <si>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</si>
  <si>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</si>
  <si>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</si>
  <si>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</si>
  <si>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</si>
  <si>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</si>
  <si>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</si>
  <si>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</si>
  <si>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</si>
  <si>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</si>
  <si>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</si>
  <si>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</si>
  <si>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</si>
  <si>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</si>
  <si>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Nebraska</t>
  </si>
  <si>
    <t>Nebraska Total</t>
  </si>
  <si>
    <t>Nemaha</t>
  </si>
  <si>
    <t>Net Taxable</t>
  </si>
  <si>
    <t>Non Nebraska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</si>
  <si>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</si>
  <si>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</si>
  <si>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</si>
  <si>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</si>
  <si>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</si>
  <si>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</si>
  <si>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</si>
  <si>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</si>
  <si>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</si>
  <si>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</si>
  <si>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</si>
  <si>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Sales</t>
  </si>
  <si>
    <t>Sales Tax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</si>
  <si>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</si>
  <si>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</si>
  <si>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</si>
  <si>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</si>
  <si>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</si>
  <si>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</si>
  <si>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</si>
  <si>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</si>
  <si>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</si>
  <si>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</si>
  <si>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</si>
  <si>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</si>
  <si>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Total</t>
  </si>
  <si>
    <t>Valley</t>
  </si>
  <si>
    <t>Washington</t>
  </si>
  <si>
    <t>Wayne</t>
  </si>
  <si>
    <t>Webster</t>
  </si>
  <si>
    <t>Wheeler</t>
  </si>
  <si>
    <t>York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</si>
</sst>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indexed="49"/>
      <name val="Times New Roman"/>
      <family val="2"/>
    </font>
    <font>
      <b/>
      <sz val="11"/>
      <color indexed="43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50"/>
      <name val="Times New Roman"/>
      <family val="2"/>
    </font>
    <font>
      <sz val="11"/>
      <color indexed="36"/>
      <name val="Times New Roman"/>
      <family val="2"/>
    </font>
    <font>
      <b/>
      <sz val="11"/>
      <color indexed="21"/>
      <name val="Times New Roman"/>
      <family val="2"/>
    </font>
    <font>
      <sz val="11"/>
      <color indexed="50"/>
      <name val="Times New Roman"/>
      <family val="2"/>
    </font>
    <font>
      <sz val="11"/>
      <color indexed="43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21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top"/>
    </xf>
    <xf numFmtId="4" fontId="4" fillId="0" borderId="8" xfId="0" applyNumberFormat="1" applyFont="1" applyBorder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0" fillId="0" borderId="8" xfId="0" applyNumberForma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8" xfId="0" applyFont="1" applyBorder="1" applyAlignment="1">
      <alignment vertical="top"/>
    </xf>
    <xf numFmtId="1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8" xfId="0" applyBorder="1" applyAlignment="1">
      <alignment horizontal="right" vertical="top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4" fillId="0" borderId="0" xfId="0" applyNumberFormat="1" applyFont="1" applyAlignment="1">
      <alignment vertical="top"/>
    </xf>
    <xf numFmtId="165" fontId="0" fillId="0" borderId="0" xfId="0" applyNumberFormat="1" applyAlignment="1">
      <alignment horizontal="right" vertical="top"/>
    </xf>
    <xf numFmtId="165" fontId="0" fillId="0" borderId="8" xfId="0" applyNumberFormat="1" applyBorder="1" applyAlignment="1">
      <alignment horizontal="right" vertical="top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0" fillId="0" borderId="0" xfId="0" applyNumberFormat="1" applyAlignment="1">
      <alignment horizontal="right" vertical="top"/>
    </xf>
    <xf numFmtId="164" fontId="0" fillId="0" borderId="8" xfId="0" applyNumberFormat="1" applyBorder="1" applyAlignment="1">
      <alignment horizontal="right" vertical="top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FFFFFF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28125" style="0" customWidth="1"/>
    <col min="2" max="2" width="6.8515625" style="0" customWidth="1"/>
    <col min="3" max="4" width="19.8515625" style="0" customWidth="1"/>
    <col min="5" max="5" width="11.28125" style="0" customWidth="1"/>
    <col min="6" max="6" width="18.421875" style="0" customWidth="1"/>
    <col min="7" max="7" width="17.421875" style="0" customWidth="1"/>
  </cols>
  <sheetData>
    <row r="1" spans="1:7" ht="12.75">
      <c r="A1" s="1" t="s">
        <v>1</v>
      </c>
      <c r="B1" s="6"/>
      <c r="C1" s="4"/>
      <c r="D1" s="6"/>
      <c r="E1" s="6"/>
      <c r="F1" s="6"/>
      <c r="G1" s="6"/>
    </row>
    <row r="2" spans="1:7" ht="12.75">
      <c r="A2" s="2"/>
      <c r="B2" s="10"/>
      <c r="C2" s="10"/>
      <c r="D2" s="10"/>
      <c r="E2" s="10"/>
      <c r="F2" s="10"/>
      <c r="G2" s="10"/>
    </row>
    <row r="3" spans="1:7" ht="12.75">
      <c r="A3" s="3"/>
      <c r="B3" s="11"/>
      <c r="C3" s="11">
        <v>2006</v>
      </c>
      <c r="D3" s="11">
        <v>2006</v>
      </c>
      <c r="E3" s="11"/>
      <c r="F3" s="12">
        <v>2005</v>
      </c>
      <c r="G3" s="12">
        <v>2005</v>
      </c>
    </row>
    <row r="4" spans="1:7" ht="12.75">
      <c r="A4" s="4" t="s">
        <v>51</v>
      </c>
      <c r="B4" s="12">
        <v>2006</v>
      </c>
      <c r="C4" s="19" t="s">
        <v>102</v>
      </c>
      <c r="D4" s="24" t="s">
        <v>99</v>
      </c>
      <c r="E4" s="12">
        <v>2005</v>
      </c>
      <c r="F4" s="19" t="s">
        <v>102</v>
      </c>
      <c r="G4" s="24" t="s">
        <v>99</v>
      </c>
    </row>
    <row r="5" spans="1:7" ht="12.75">
      <c r="A5" s="5" t="s">
        <v>41</v>
      </c>
      <c r="B5" s="13" t="s">
        <v>50</v>
      </c>
      <c r="C5" s="20" t="s">
        <v>115</v>
      </c>
      <c r="D5" s="25" t="s">
        <v>116</v>
      </c>
      <c r="E5" s="13" t="s">
        <v>50</v>
      </c>
      <c r="F5" s="20" t="s">
        <v>115</v>
      </c>
      <c r="G5" s="25" t="s">
        <v>116</v>
      </c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1" t="s">
        <v>30</v>
      </c>
      <c r="B7" s="6"/>
      <c r="C7" s="6"/>
      <c r="D7" s="6"/>
      <c r="E7" s="6"/>
      <c r="F7" s="6"/>
      <c r="G7" s="6"/>
    </row>
    <row r="8" spans="1:7" ht="12.75">
      <c r="A8" s="4" t="s">
        <v>0</v>
      </c>
      <c r="B8" s="14">
        <v>31</v>
      </c>
      <c r="C8" s="21">
        <v>898517</v>
      </c>
      <c r="D8" s="26">
        <v>49277.09</v>
      </c>
      <c r="E8" s="14">
        <v>43</v>
      </c>
      <c r="F8" s="21">
        <v>1345750</v>
      </c>
      <c r="G8" s="26">
        <v>73932.09</v>
      </c>
    </row>
    <row r="9" spans="1:7" ht="12.75">
      <c r="A9" s="4" t="s">
        <v>2</v>
      </c>
      <c r="B9" s="15">
        <v>2</v>
      </c>
      <c r="C9" s="19">
        <v>176086</v>
      </c>
      <c r="D9" s="19">
        <v>9684.72</v>
      </c>
      <c r="E9" s="15" t="s">
        <v>55</v>
      </c>
      <c r="F9" s="15" t="s">
        <v>55</v>
      </c>
      <c r="G9" s="15" t="s">
        <v>55</v>
      </c>
    </row>
    <row r="10" spans="1:7" ht="12.75">
      <c r="A10" s="4" t="s">
        <v>3</v>
      </c>
      <c r="B10" s="15">
        <v>8</v>
      </c>
      <c r="C10" s="19">
        <v>29329766</v>
      </c>
      <c r="D10" s="19">
        <v>1613137.26</v>
      </c>
      <c r="E10" s="15" t="s">
        <v>55</v>
      </c>
      <c r="F10" s="15" t="s">
        <v>55</v>
      </c>
      <c r="G10" s="15" t="s">
        <v>55</v>
      </c>
    </row>
    <row r="11" spans="1:7" ht="12.75">
      <c r="A11" s="4" t="s">
        <v>4</v>
      </c>
      <c r="B11" s="14">
        <v>169</v>
      </c>
      <c r="C11" s="21">
        <v>10414069</v>
      </c>
      <c r="D11" s="26">
        <v>576553.8</v>
      </c>
      <c r="E11" s="14">
        <v>175</v>
      </c>
      <c r="F11" s="21">
        <v>9361643</v>
      </c>
      <c r="G11" s="26">
        <v>513734.06</v>
      </c>
    </row>
    <row r="12" spans="1:7" ht="12.75">
      <c r="A12" s="4" t="s">
        <v>6</v>
      </c>
      <c r="B12" s="14">
        <v>76</v>
      </c>
      <c r="C12" s="21">
        <v>9117140</v>
      </c>
      <c r="D12" s="26">
        <v>501443.27</v>
      </c>
      <c r="E12" s="14">
        <v>70</v>
      </c>
      <c r="F12" s="21">
        <v>8970645</v>
      </c>
      <c r="G12" s="26">
        <v>495063.17</v>
      </c>
    </row>
    <row r="13" spans="1:7" ht="12.75">
      <c r="A13" s="4" t="s">
        <v>9</v>
      </c>
      <c r="B13" s="14">
        <v>58</v>
      </c>
      <c r="C13" s="21">
        <v>58125930</v>
      </c>
      <c r="D13" s="26">
        <v>3196001.18</v>
      </c>
      <c r="E13" s="14">
        <v>55</v>
      </c>
      <c r="F13" s="21">
        <v>49940994</v>
      </c>
      <c r="G13" s="26">
        <v>2746766.08</v>
      </c>
    </row>
    <row r="14" spans="1:7" ht="12.75">
      <c r="A14" s="4" t="s">
        <v>11</v>
      </c>
      <c r="B14" s="14">
        <v>505</v>
      </c>
      <c r="C14" s="21">
        <v>146025434</v>
      </c>
      <c r="D14" s="26">
        <v>8028610.38</v>
      </c>
      <c r="E14" s="14">
        <v>512</v>
      </c>
      <c r="F14" s="21">
        <v>154378160</v>
      </c>
      <c r="G14" s="26">
        <v>8494217.98</v>
      </c>
    </row>
    <row r="15" spans="1:7" ht="12.75">
      <c r="A15" s="4" t="s">
        <v>15</v>
      </c>
      <c r="B15" s="14">
        <v>41</v>
      </c>
      <c r="C15" s="21">
        <v>1825243</v>
      </c>
      <c r="D15" s="26">
        <v>97801.76</v>
      </c>
      <c r="E15" s="14">
        <v>44</v>
      </c>
      <c r="F15" s="21">
        <v>1331392</v>
      </c>
      <c r="G15" s="26">
        <v>73226.76</v>
      </c>
    </row>
    <row r="16" spans="1:7" ht="12.75">
      <c r="A16" s="4" t="s">
        <v>17</v>
      </c>
      <c r="B16" s="15">
        <v>14</v>
      </c>
      <c r="C16" s="19">
        <v>10425980</v>
      </c>
      <c r="D16" s="19">
        <v>573429.22</v>
      </c>
      <c r="E16" s="15" t="s">
        <v>55</v>
      </c>
      <c r="F16" s="15" t="s">
        <v>55</v>
      </c>
      <c r="G16" s="15" t="s">
        <v>55</v>
      </c>
    </row>
    <row r="17" spans="1:7" ht="12.75">
      <c r="A17" s="4" t="s">
        <v>18</v>
      </c>
      <c r="B17" s="15">
        <v>8</v>
      </c>
      <c r="C17" s="19">
        <v>28762</v>
      </c>
      <c r="D17" s="19">
        <v>1581.98</v>
      </c>
      <c r="E17" s="15">
        <v>10</v>
      </c>
      <c r="F17" s="15">
        <v>24208</v>
      </c>
      <c r="G17" s="15">
        <v>1225.39</v>
      </c>
    </row>
    <row r="18" spans="1:7" ht="12.75">
      <c r="A18" s="4" t="s">
        <v>19</v>
      </c>
      <c r="B18" s="14">
        <v>21</v>
      </c>
      <c r="C18" s="21">
        <v>1508100</v>
      </c>
      <c r="D18" s="26">
        <v>82945.65</v>
      </c>
      <c r="E18" s="14">
        <v>17</v>
      </c>
      <c r="F18" s="21">
        <v>1319317</v>
      </c>
      <c r="G18" s="26">
        <v>72562.57</v>
      </c>
    </row>
    <row r="19" spans="1:7" ht="12.75">
      <c r="A19" s="4" t="s">
        <v>20</v>
      </c>
      <c r="B19" s="14">
        <v>38</v>
      </c>
      <c r="C19" s="21">
        <v>2616413</v>
      </c>
      <c r="D19" s="26">
        <v>143903.31</v>
      </c>
      <c r="E19" s="14">
        <v>24</v>
      </c>
      <c r="F19" s="21">
        <v>2454286</v>
      </c>
      <c r="G19" s="26">
        <v>134750.83</v>
      </c>
    </row>
    <row r="20" spans="1:7" ht="12.75">
      <c r="A20" s="4" t="s">
        <v>22</v>
      </c>
      <c r="B20" s="14">
        <v>93</v>
      </c>
      <c r="C20" s="21">
        <v>3555787</v>
      </c>
      <c r="D20" s="26">
        <v>221316.53</v>
      </c>
      <c r="E20" s="14">
        <v>91</v>
      </c>
      <c r="F20" s="21">
        <v>2503711</v>
      </c>
      <c r="G20" s="26">
        <v>137556.17</v>
      </c>
    </row>
    <row r="21" spans="1:7" ht="12.75">
      <c r="A21" s="4" t="s">
        <v>23</v>
      </c>
      <c r="B21" s="14">
        <v>11</v>
      </c>
      <c r="C21" s="21">
        <v>941652</v>
      </c>
      <c r="D21" s="26">
        <v>51790.88</v>
      </c>
      <c r="E21" s="14">
        <v>10</v>
      </c>
      <c r="F21" s="21">
        <v>960696</v>
      </c>
      <c r="G21" s="26">
        <v>52838.32</v>
      </c>
    </row>
    <row r="22" spans="1:7" ht="12.75">
      <c r="A22" s="4" t="s">
        <v>24</v>
      </c>
      <c r="B22" s="14">
        <v>65</v>
      </c>
      <c r="C22" s="21">
        <v>933455</v>
      </c>
      <c r="D22" s="26">
        <v>51340.25</v>
      </c>
      <c r="E22" s="14">
        <v>53</v>
      </c>
      <c r="F22" s="21">
        <v>912957</v>
      </c>
      <c r="G22" s="26">
        <v>50212.86</v>
      </c>
    </row>
    <row r="23" spans="1:7" ht="12.75">
      <c r="A23" s="4" t="s">
        <v>25</v>
      </c>
      <c r="B23" s="14">
        <v>17</v>
      </c>
      <c r="C23" s="21">
        <v>2851813</v>
      </c>
      <c r="D23" s="26">
        <v>156849.14</v>
      </c>
      <c r="E23" s="14">
        <v>20</v>
      </c>
      <c r="F23" s="21">
        <v>3471443</v>
      </c>
      <c r="G23" s="26">
        <v>190929.66</v>
      </c>
    </row>
    <row r="24" spans="1:7" ht="12.75">
      <c r="A24" s="4" t="s">
        <v>26</v>
      </c>
      <c r="B24" s="14">
        <v>109</v>
      </c>
      <c r="C24" s="21">
        <v>34391011</v>
      </c>
      <c r="D24" s="26">
        <v>1891556.34</v>
      </c>
      <c r="E24" s="14">
        <v>114</v>
      </c>
      <c r="F24" s="21">
        <v>34504629</v>
      </c>
      <c r="G24" s="26">
        <v>1900000.5</v>
      </c>
    </row>
    <row r="25" spans="1:7" ht="12.75">
      <c r="A25" s="4" t="s">
        <v>27</v>
      </c>
      <c r="B25" s="14">
        <v>239</v>
      </c>
      <c r="C25" s="21">
        <v>10317871</v>
      </c>
      <c r="D25" s="26">
        <v>571596.41</v>
      </c>
      <c r="E25" s="14">
        <v>254</v>
      </c>
      <c r="F25" s="21">
        <v>11598460</v>
      </c>
      <c r="G25" s="26">
        <v>637288.27</v>
      </c>
    </row>
    <row r="26" spans="1:7" ht="12.75">
      <c r="A26" s="4" t="s">
        <v>28</v>
      </c>
      <c r="B26" s="15">
        <v>8</v>
      </c>
      <c r="C26" s="19">
        <v>861689</v>
      </c>
      <c r="D26" s="19">
        <v>47007.66</v>
      </c>
      <c r="E26" s="15" t="s">
        <v>55</v>
      </c>
      <c r="F26" s="15" t="s">
        <v>55</v>
      </c>
      <c r="G26" s="15" t="s">
        <v>55</v>
      </c>
    </row>
    <row r="27" spans="1:7" ht="12.75">
      <c r="A27" s="4" t="s">
        <v>29</v>
      </c>
      <c r="B27" s="15">
        <v>4</v>
      </c>
      <c r="C27" s="19">
        <f>352551+69902</f>
        <v>422453</v>
      </c>
      <c r="D27" s="19">
        <f>19390.33+10518.04</f>
        <v>29908.370000000003</v>
      </c>
      <c r="E27" s="15" t="s">
        <v>55</v>
      </c>
      <c r="F27" s="15" t="s">
        <v>55</v>
      </c>
      <c r="G27" s="15" t="s">
        <v>55</v>
      </c>
    </row>
    <row r="28" spans="1:7" ht="12.75">
      <c r="A28" s="1" t="s">
        <v>129</v>
      </c>
      <c r="B28" s="17">
        <v>1517</v>
      </c>
      <c r="C28" s="23">
        <v>324767171</v>
      </c>
      <c r="D28" s="28">
        <v>17895735.2</v>
      </c>
      <c r="E28" s="17">
        <v>1528</v>
      </c>
      <c r="F28" s="23">
        <v>322979394</v>
      </c>
      <c r="G28" s="28">
        <v>17773059.25</v>
      </c>
    </row>
    <row r="29" spans="1:7" ht="12.75">
      <c r="A29" s="7"/>
      <c r="B29" s="16"/>
      <c r="C29" s="22"/>
      <c r="D29" s="27"/>
      <c r="E29" s="14"/>
      <c r="F29" s="21"/>
      <c r="G29" s="26"/>
    </row>
    <row r="30" spans="1:7" ht="12.75">
      <c r="A30" s="1" t="s">
        <v>31</v>
      </c>
      <c r="B30" s="16"/>
      <c r="C30" s="22"/>
      <c r="D30" s="27"/>
      <c r="E30" s="14"/>
      <c r="F30" s="21"/>
      <c r="G30" s="26"/>
    </row>
    <row r="31" spans="1:7" ht="12.75">
      <c r="A31" t="s">
        <v>0</v>
      </c>
      <c r="B31" s="14">
        <v>32</v>
      </c>
      <c r="C31" s="21">
        <v>1922189</v>
      </c>
      <c r="D31" s="26">
        <v>105585.09</v>
      </c>
      <c r="E31" s="14">
        <v>31</v>
      </c>
      <c r="F31" s="21">
        <v>2424781</v>
      </c>
      <c r="G31" s="26">
        <v>132562.19</v>
      </c>
    </row>
    <row r="32" spans="1:7" ht="12.75">
      <c r="A32" s="4" t="s">
        <v>2</v>
      </c>
      <c r="B32" s="15" t="s">
        <v>55</v>
      </c>
      <c r="C32" s="15" t="s">
        <v>55</v>
      </c>
      <c r="D32" s="15" t="s">
        <v>55</v>
      </c>
      <c r="E32" s="15" t="s">
        <v>55</v>
      </c>
      <c r="F32" s="15" t="s">
        <v>55</v>
      </c>
      <c r="G32" s="15" t="s">
        <v>55</v>
      </c>
    </row>
    <row r="33" spans="1:7" ht="12.75">
      <c r="A33" s="4" t="s">
        <v>3</v>
      </c>
      <c r="B33" s="15" t="s">
        <v>55</v>
      </c>
      <c r="C33" s="15" t="s">
        <v>55</v>
      </c>
      <c r="D33" s="15" t="s">
        <v>55</v>
      </c>
      <c r="E33" s="15" t="s">
        <v>55</v>
      </c>
      <c r="F33" s="15" t="s">
        <v>55</v>
      </c>
      <c r="G33" s="15" t="s">
        <v>55</v>
      </c>
    </row>
    <row r="34" spans="1:7" ht="12.75">
      <c r="A34" s="4" t="s">
        <v>4</v>
      </c>
      <c r="B34" s="14">
        <v>53</v>
      </c>
      <c r="C34" s="21">
        <v>4256412</v>
      </c>
      <c r="D34" s="26">
        <v>252686.17</v>
      </c>
      <c r="E34" s="14">
        <v>52</v>
      </c>
      <c r="F34" s="21">
        <v>5511033</v>
      </c>
      <c r="G34" s="26">
        <v>303867.73</v>
      </c>
    </row>
    <row r="35" spans="1:7" ht="12.75">
      <c r="A35" s="4" t="s">
        <v>6</v>
      </c>
      <c r="B35" s="14">
        <v>17</v>
      </c>
      <c r="C35" s="21">
        <v>1786352</v>
      </c>
      <c r="D35" s="26">
        <v>98249.49</v>
      </c>
      <c r="E35" s="14">
        <v>17</v>
      </c>
      <c r="F35" s="21">
        <v>1879057</v>
      </c>
      <c r="G35" s="26">
        <v>107178.71</v>
      </c>
    </row>
    <row r="36" spans="1:7" ht="12.75">
      <c r="A36" s="4" t="s">
        <v>9</v>
      </c>
      <c r="B36" s="14">
        <v>16</v>
      </c>
      <c r="C36" s="21">
        <v>1192970</v>
      </c>
      <c r="D36" s="26">
        <v>65265</v>
      </c>
      <c r="E36" s="14">
        <v>14</v>
      </c>
      <c r="F36" s="21">
        <v>1074592</v>
      </c>
      <c r="G36" s="26">
        <v>59017.04</v>
      </c>
    </row>
    <row r="37" spans="1:7" ht="12.75">
      <c r="A37" s="4" t="s">
        <v>11</v>
      </c>
      <c r="B37" s="14">
        <v>146</v>
      </c>
      <c r="C37" s="21">
        <v>15520628</v>
      </c>
      <c r="D37" s="26">
        <v>853341.99</v>
      </c>
      <c r="E37" s="14">
        <v>145</v>
      </c>
      <c r="F37" s="21">
        <v>14072649</v>
      </c>
      <c r="G37" s="26">
        <v>777803.52</v>
      </c>
    </row>
    <row r="38" spans="1:7" ht="12.75">
      <c r="A38" s="4" t="s">
        <v>15</v>
      </c>
      <c r="B38" s="14">
        <v>10</v>
      </c>
      <c r="C38" s="21">
        <v>205873</v>
      </c>
      <c r="D38" s="26">
        <v>11322.99</v>
      </c>
      <c r="E38" s="14">
        <v>13</v>
      </c>
      <c r="F38" s="21">
        <v>200599</v>
      </c>
      <c r="G38" s="26">
        <v>11033.01</v>
      </c>
    </row>
    <row r="39" spans="1:7" ht="12.75">
      <c r="A39" s="4" t="s">
        <v>17</v>
      </c>
      <c r="B39" s="15" t="s">
        <v>55</v>
      </c>
      <c r="C39" s="15" t="s">
        <v>55</v>
      </c>
      <c r="D39" s="15" t="s">
        <v>55</v>
      </c>
      <c r="E39" s="15" t="s">
        <v>55</v>
      </c>
      <c r="F39" s="15" t="s">
        <v>55</v>
      </c>
      <c r="G39" s="15" t="s">
        <v>55</v>
      </c>
    </row>
    <row r="40" spans="1:7" ht="12.75">
      <c r="A40" s="4" t="s">
        <v>20</v>
      </c>
      <c r="B40" s="15" t="s">
        <v>55</v>
      </c>
      <c r="C40" s="15" t="s">
        <v>55</v>
      </c>
      <c r="D40" s="15" t="s">
        <v>55</v>
      </c>
      <c r="E40" s="15" t="s">
        <v>55</v>
      </c>
      <c r="F40" s="15" t="s">
        <v>55</v>
      </c>
      <c r="G40" s="15" t="s">
        <v>55</v>
      </c>
    </row>
    <row r="41" spans="1:7" ht="12.75">
      <c r="A41" s="4" t="s">
        <v>22</v>
      </c>
      <c r="B41" s="14">
        <v>19</v>
      </c>
      <c r="C41" s="21">
        <v>1030661</v>
      </c>
      <c r="D41" s="26">
        <v>56686.51</v>
      </c>
      <c r="E41" s="14">
        <v>20</v>
      </c>
      <c r="F41" s="21">
        <v>729975</v>
      </c>
      <c r="G41" s="26">
        <v>40147.88</v>
      </c>
    </row>
    <row r="42" spans="1:7" ht="12.75">
      <c r="A42" s="4" t="s">
        <v>24</v>
      </c>
      <c r="B42" s="15" t="s">
        <v>55</v>
      </c>
      <c r="C42" s="15" t="s">
        <v>55</v>
      </c>
      <c r="D42" s="15" t="s">
        <v>55</v>
      </c>
      <c r="E42" s="15" t="s">
        <v>55</v>
      </c>
      <c r="F42" s="15" t="s">
        <v>55</v>
      </c>
      <c r="G42" s="15" t="s">
        <v>55</v>
      </c>
    </row>
    <row r="43" spans="1:7" ht="12.75">
      <c r="A43" s="4" t="s">
        <v>25</v>
      </c>
      <c r="B43" s="15">
        <v>10</v>
      </c>
      <c r="C43" s="19">
        <v>241300</v>
      </c>
      <c r="D43" s="19">
        <v>13271.55</v>
      </c>
      <c r="E43" s="15" t="s">
        <v>55</v>
      </c>
      <c r="F43" s="15" t="s">
        <v>55</v>
      </c>
      <c r="G43" s="15" t="s">
        <v>55</v>
      </c>
    </row>
    <row r="44" spans="1:7" ht="12.75">
      <c r="A44" s="4" t="s">
        <v>26</v>
      </c>
      <c r="B44" s="14">
        <v>33</v>
      </c>
      <c r="C44" s="21">
        <v>2182429</v>
      </c>
      <c r="D44" s="26">
        <v>121267.83</v>
      </c>
      <c r="E44" s="14">
        <v>34</v>
      </c>
      <c r="F44" s="21">
        <v>2328688</v>
      </c>
      <c r="G44" s="26">
        <v>130463.87</v>
      </c>
    </row>
    <row r="45" spans="1:7" ht="12.75">
      <c r="A45" s="4" t="s">
        <v>27</v>
      </c>
      <c r="B45" s="14">
        <v>83</v>
      </c>
      <c r="C45" s="21">
        <v>3945964</v>
      </c>
      <c r="D45" s="26">
        <v>217027</v>
      </c>
      <c r="E45" s="14">
        <v>82</v>
      </c>
      <c r="F45" s="21">
        <v>4355001</v>
      </c>
      <c r="G45" s="26">
        <v>242949.11</v>
      </c>
    </row>
    <row r="46" spans="1:7" ht="12.75">
      <c r="A46" s="4" t="s">
        <v>28</v>
      </c>
      <c r="B46" s="15" t="s">
        <v>55</v>
      </c>
      <c r="C46" s="15" t="s">
        <v>55</v>
      </c>
      <c r="D46" s="15" t="s">
        <v>55</v>
      </c>
      <c r="E46" s="14">
        <v>10</v>
      </c>
      <c r="F46" s="21">
        <v>1703877</v>
      </c>
      <c r="G46" s="26">
        <v>93691.31</v>
      </c>
    </row>
    <row r="47" spans="1:7" ht="12.75">
      <c r="A47" s="4" t="s">
        <v>29</v>
      </c>
      <c r="B47" s="15" t="s">
        <v>55</v>
      </c>
      <c r="C47" s="15" t="s">
        <v>55</v>
      </c>
      <c r="D47" s="15" t="s">
        <v>55</v>
      </c>
      <c r="E47" s="15" t="s">
        <v>55</v>
      </c>
      <c r="F47" s="15" t="s">
        <v>55</v>
      </c>
      <c r="G47" s="15" t="s">
        <v>55</v>
      </c>
    </row>
    <row r="48" spans="1:7" ht="12.75">
      <c r="A48" s="1" t="s">
        <v>129</v>
      </c>
      <c r="B48" s="17">
        <v>453</v>
      </c>
      <c r="C48" s="23">
        <v>35888714</v>
      </c>
      <c r="D48" s="28">
        <v>1994416.02</v>
      </c>
      <c r="E48" s="17">
        <v>448</v>
      </c>
      <c r="F48" s="23">
        <v>36337065</v>
      </c>
      <c r="G48" s="28">
        <v>2012407.79</v>
      </c>
    </row>
    <row r="49" spans="1:7" ht="12.75">
      <c r="A49" s="6"/>
      <c r="B49" s="16"/>
      <c r="C49" s="22"/>
      <c r="D49" s="27"/>
      <c r="E49" s="14"/>
      <c r="F49" s="21"/>
      <c r="G49" s="26"/>
    </row>
    <row r="50" spans="1:7" ht="12.75">
      <c r="A50" s="1" t="s">
        <v>32</v>
      </c>
      <c r="B50" s="16"/>
      <c r="C50" s="22"/>
      <c r="D50" s="27"/>
      <c r="E50" s="14"/>
      <c r="F50" s="21"/>
      <c r="G50" s="26"/>
    </row>
    <row r="51" spans="1:7" ht="12.75">
      <c r="A51" t="s">
        <v>11</v>
      </c>
      <c r="B51" s="14">
        <v>13</v>
      </c>
      <c r="C51" s="21">
        <v>699532</v>
      </c>
      <c r="D51" s="26">
        <v>38470.53</v>
      </c>
      <c r="E51" s="14">
        <v>15</v>
      </c>
      <c r="F51" s="21">
        <v>675667</v>
      </c>
      <c r="G51" s="26">
        <v>37162.23</v>
      </c>
    </row>
    <row r="52" spans="1:7" ht="12.75">
      <c r="A52" t="s">
        <v>26</v>
      </c>
      <c r="B52" s="15" t="s">
        <v>55</v>
      </c>
      <c r="C52" s="15" t="s">
        <v>55</v>
      </c>
      <c r="D52" s="15" t="s">
        <v>55</v>
      </c>
      <c r="E52" s="15" t="s">
        <v>55</v>
      </c>
      <c r="F52" s="15" t="s">
        <v>55</v>
      </c>
      <c r="G52" s="15" t="s">
        <v>55</v>
      </c>
    </row>
    <row r="53" spans="1:7" ht="12.75">
      <c r="A53" t="s">
        <v>27</v>
      </c>
      <c r="B53" s="15" t="s">
        <v>55</v>
      </c>
      <c r="C53" s="15" t="s">
        <v>55</v>
      </c>
      <c r="D53" s="15" t="s">
        <v>55</v>
      </c>
      <c r="E53" s="15" t="s">
        <v>55</v>
      </c>
      <c r="F53" s="15" t="s">
        <v>55</v>
      </c>
      <c r="G53" s="15" t="s">
        <v>55</v>
      </c>
    </row>
    <row r="54" spans="1:7" ht="12.75">
      <c r="A54" s="1" t="s">
        <v>129</v>
      </c>
      <c r="B54" s="17">
        <v>26</v>
      </c>
      <c r="C54" s="23">
        <v>1059649</v>
      </c>
      <c r="D54" s="28">
        <v>58280.87</v>
      </c>
      <c r="E54" s="17">
        <v>31</v>
      </c>
      <c r="F54" s="23">
        <v>930794</v>
      </c>
      <c r="G54" s="28">
        <v>51193.86</v>
      </c>
    </row>
    <row r="55" spans="1:7" ht="12.75">
      <c r="A55" s="8"/>
      <c r="B55" s="16"/>
      <c r="C55" s="22"/>
      <c r="D55" s="27"/>
      <c r="E55" s="14"/>
      <c r="F55" s="21"/>
      <c r="G55" s="26"/>
    </row>
    <row r="56" spans="1:7" ht="12.75">
      <c r="A56" s="1" t="s">
        <v>33</v>
      </c>
      <c r="B56" s="14"/>
      <c r="C56" s="21"/>
      <c r="D56" s="26"/>
      <c r="E56" s="14"/>
      <c r="F56" s="21"/>
      <c r="G56" s="26"/>
    </row>
    <row r="57" spans="1:7" ht="12.75">
      <c r="A57" t="s">
        <v>0</v>
      </c>
      <c r="B57" s="15" t="s">
        <v>55</v>
      </c>
      <c r="C57" s="15" t="s">
        <v>55</v>
      </c>
      <c r="D57" s="15" t="s">
        <v>55</v>
      </c>
      <c r="E57" s="14"/>
      <c r="F57" s="21"/>
      <c r="G57" s="26"/>
    </row>
    <row r="58" spans="1:7" ht="12.75">
      <c r="A58" t="s">
        <v>4</v>
      </c>
      <c r="B58" s="15" t="s">
        <v>55</v>
      </c>
      <c r="C58" s="15" t="s">
        <v>55</v>
      </c>
      <c r="D58" s="15" t="s">
        <v>55</v>
      </c>
      <c r="E58" s="15" t="s">
        <v>55</v>
      </c>
      <c r="F58" s="15" t="s">
        <v>55</v>
      </c>
      <c r="G58" s="15" t="s">
        <v>55</v>
      </c>
    </row>
    <row r="59" spans="1:7" ht="12.75">
      <c r="A59" t="s">
        <v>11</v>
      </c>
      <c r="B59" s="15" t="s">
        <v>55</v>
      </c>
      <c r="C59" s="15" t="s">
        <v>55</v>
      </c>
      <c r="D59" s="15" t="s">
        <v>55</v>
      </c>
      <c r="E59" s="15" t="s">
        <v>55</v>
      </c>
      <c r="F59" s="15" t="s">
        <v>55</v>
      </c>
      <c r="G59" s="15" t="s">
        <v>55</v>
      </c>
    </row>
    <row r="60" spans="1:7" ht="12.75">
      <c r="A60" t="s">
        <v>22</v>
      </c>
      <c r="B60" s="15" t="s">
        <v>55</v>
      </c>
      <c r="C60" s="15" t="s">
        <v>55</v>
      </c>
      <c r="D60" s="15" t="s">
        <v>55</v>
      </c>
      <c r="E60" s="15" t="s">
        <v>55</v>
      </c>
      <c r="F60" s="15" t="s">
        <v>55</v>
      </c>
      <c r="G60" s="15" t="s">
        <v>55</v>
      </c>
    </row>
    <row r="61" spans="1:7" ht="12.75">
      <c r="A61" t="s">
        <v>26</v>
      </c>
      <c r="B61" s="15" t="s">
        <v>55</v>
      </c>
      <c r="C61" s="15" t="s">
        <v>55</v>
      </c>
      <c r="D61" s="15" t="s">
        <v>55</v>
      </c>
      <c r="E61" s="15" t="s">
        <v>55</v>
      </c>
      <c r="F61" s="15" t="s">
        <v>55</v>
      </c>
      <c r="G61" s="15" t="s">
        <v>55</v>
      </c>
    </row>
    <row r="62" spans="1:7" ht="12.75">
      <c r="A62" t="s">
        <v>27</v>
      </c>
      <c r="B62" s="15" t="s">
        <v>55</v>
      </c>
      <c r="C62" s="15" t="s">
        <v>55</v>
      </c>
      <c r="D62" s="15" t="s">
        <v>55</v>
      </c>
      <c r="E62" s="15" t="s">
        <v>55</v>
      </c>
      <c r="F62" s="15" t="s">
        <v>55</v>
      </c>
      <c r="G62" s="15" t="s">
        <v>55</v>
      </c>
    </row>
    <row r="63" spans="1:7" ht="12.75">
      <c r="A63" s="1" t="s">
        <v>129</v>
      </c>
      <c r="B63" s="17">
        <v>28</v>
      </c>
      <c r="C63" s="23">
        <v>403204</v>
      </c>
      <c r="D63" s="28">
        <v>22176.29</v>
      </c>
      <c r="E63" s="17">
        <v>28</v>
      </c>
      <c r="F63" s="23">
        <v>438769</v>
      </c>
      <c r="G63" s="28">
        <v>24132.25</v>
      </c>
    </row>
    <row r="64" spans="1:7" ht="12.75">
      <c r="A64" s="8"/>
      <c r="B64" s="16"/>
      <c r="C64" s="22"/>
      <c r="D64" s="27"/>
      <c r="E64" s="14"/>
      <c r="F64" s="21"/>
      <c r="G64" s="26"/>
    </row>
    <row r="65" spans="1:7" ht="12.75">
      <c r="A65" s="1" t="s">
        <v>34</v>
      </c>
      <c r="B65" s="16"/>
      <c r="C65" s="22"/>
      <c r="D65" s="27"/>
      <c r="E65" s="14"/>
      <c r="F65" s="21"/>
      <c r="G65" s="26"/>
    </row>
    <row r="66" spans="1:7" ht="12.75">
      <c r="A66" t="s">
        <v>4</v>
      </c>
      <c r="B66" s="15" t="s">
        <v>55</v>
      </c>
      <c r="C66" s="15" t="s">
        <v>55</v>
      </c>
      <c r="D66" s="15" t="s">
        <v>55</v>
      </c>
      <c r="E66" s="14"/>
      <c r="F66" s="21"/>
      <c r="G66" s="26"/>
    </row>
    <row r="67" spans="1:7" ht="12.75">
      <c r="A67" s="4" t="s">
        <v>9</v>
      </c>
      <c r="B67" s="15" t="s">
        <v>55</v>
      </c>
      <c r="C67" s="15" t="s">
        <v>55</v>
      </c>
      <c r="D67" s="15" t="s">
        <v>55</v>
      </c>
      <c r="E67" s="15" t="s">
        <v>55</v>
      </c>
      <c r="F67" s="15" t="s">
        <v>55</v>
      </c>
      <c r="G67" s="15" t="s">
        <v>55</v>
      </c>
    </row>
    <row r="68" spans="1:7" ht="12.75">
      <c r="A68" t="s">
        <v>11</v>
      </c>
      <c r="B68" s="14">
        <v>12</v>
      </c>
      <c r="C68" s="21">
        <v>194152</v>
      </c>
      <c r="D68" s="26">
        <v>10678.65</v>
      </c>
      <c r="E68" s="14">
        <v>12</v>
      </c>
      <c r="F68" s="21">
        <v>127528</v>
      </c>
      <c r="G68" s="26">
        <v>7014.08</v>
      </c>
    </row>
    <row r="69" spans="1:7" ht="12.75">
      <c r="A69" t="s">
        <v>26</v>
      </c>
      <c r="B69" s="15" t="s">
        <v>55</v>
      </c>
      <c r="C69" s="15" t="s">
        <v>55</v>
      </c>
      <c r="D69" s="15" t="s">
        <v>55</v>
      </c>
      <c r="E69" s="15" t="s">
        <v>55</v>
      </c>
      <c r="F69" s="15" t="s">
        <v>55</v>
      </c>
      <c r="G69" s="15" t="s">
        <v>55</v>
      </c>
    </row>
    <row r="70" spans="1:7" ht="12.75">
      <c r="A70" t="s">
        <v>27</v>
      </c>
      <c r="B70" s="15">
        <v>10</v>
      </c>
      <c r="C70" s="19">
        <v>199874</v>
      </c>
      <c r="D70" s="19">
        <v>10992.82</v>
      </c>
      <c r="E70" s="15" t="s">
        <v>55</v>
      </c>
      <c r="F70" s="15" t="s">
        <v>55</v>
      </c>
      <c r="G70" s="15" t="s">
        <v>55</v>
      </c>
    </row>
    <row r="71" spans="1:7" ht="12.75">
      <c r="A71" s="4" t="s">
        <v>28</v>
      </c>
      <c r="B71" s="15" t="s">
        <v>55</v>
      </c>
      <c r="C71" s="15" t="s">
        <v>55</v>
      </c>
      <c r="D71" s="15" t="s">
        <v>55</v>
      </c>
      <c r="E71" s="15" t="s">
        <v>55</v>
      </c>
      <c r="F71" s="15" t="s">
        <v>55</v>
      </c>
      <c r="G71" s="15" t="s">
        <v>55</v>
      </c>
    </row>
    <row r="72" spans="1:7" ht="12.75">
      <c r="A72" s="1" t="s">
        <v>129</v>
      </c>
      <c r="B72" s="17">
        <v>47</v>
      </c>
      <c r="C72" s="23">
        <v>1355831</v>
      </c>
      <c r="D72" s="28">
        <v>74570.92</v>
      </c>
      <c r="E72" s="17">
        <v>49</v>
      </c>
      <c r="F72" s="23">
        <v>1201696</v>
      </c>
      <c r="G72" s="28">
        <v>66093.57</v>
      </c>
    </row>
    <row r="73" spans="1:7" ht="12.75">
      <c r="A73" s="8"/>
      <c r="B73" s="16"/>
      <c r="C73" s="22"/>
      <c r="D73" s="27"/>
      <c r="E73" s="14"/>
      <c r="F73" s="21"/>
      <c r="G73" s="26"/>
    </row>
    <row r="74" spans="1:7" ht="12.75">
      <c r="A74" s="1" t="s">
        <v>35</v>
      </c>
      <c r="B74" s="14"/>
      <c r="C74" s="21"/>
      <c r="D74" s="26"/>
      <c r="E74" s="14"/>
      <c r="F74" s="21"/>
      <c r="G74" s="26"/>
    </row>
    <row r="75" spans="1:7" ht="12.75">
      <c r="A75" t="s">
        <v>0</v>
      </c>
      <c r="B75" s="14">
        <v>18</v>
      </c>
      <c r="C75" s="21">
        <v>133053</v>
      </c>
      <c r="D75" s="26">
        <v>7318.84</v>
      </c>
      <c r="E75" s="14">
        <v>21</v>
      </c>
      <c r="F75" s="21">
        <v>289964</v>
      </c>
      <c r="G75" s="26">
        <v>15951.85</v>
      </c>
    </row>
    <row r="76" spans="1:7" ht="12.75">
      <c r="A76" s="4" t="s">
        <v>3</v>
      </c>
      <c r="B76" s="15" t="s">
        <v>55</v>
      </c>
      <c r="C76" s="15" t="s">
        <v>55</v>
      </c>
      <c r="D76" s="15" t="s">
        <v>55</v>
      </c>
      <c r="E76" s="15" t="s">
        <v>55</v>
      </c>
      <c r="F76" s="15" t="s">
        <v>55</v>
      </c>
      <c r="G76" s="15" t="s">
        <v>55</v>
      </c>
    </row>
    <row r="77" spans="1:7" ht="12.75">
      <c r="A77" t="s">
        <v>4</v>
      </c>
      <c r="B77" s="14">
        <v>48</v>
      </c>
      <c r="C77" s="21">
        <v>3084244</v>
      </c>
      <c r="D77" s="26">
        <v>169288.98</v>
      </c>
      <c r="E77" s="14">
        <v>48</v>
      </c>
      <c r="F77" s="21">
        <v>2343571</v>
      </c>
      <c r="G77" s="26">
        <v>130009.24</v>
      </c>
    </row>
    <row r="78" spans="1:7" ht="12.75">
      <c r="A78" t="s">
        <v>6</v>
      </c>
      <c r="B78" s="15" t="s">
        <v>55</v>
      </c>
      <c r="C78" s="15" t="s">
        <v>55</v>
      </c>
      <c r="D78" s="15" t="s">
        <v>55</v>
      </c>
      <c r="E78" s="15" t="s">
        <v>55</v>
      </c>
      <c r="F78" s="15" t="s">
        <v>55</v>
      </c>
      <c r="G78" s="15" t="s">
        <v>55</v>
      </c>
    </row>
    <row r="79" spans="1:7" ht="12.75">
      <c r="A79" t="s">
        <v>9</v>
      </c>
      <c r="B79" s="14">
        <v>14</v>
      </c>
      <c r="C79" s="21">
        <v>2808261</v>
      </c>
      <c r="D79" s="26">
        <v>154452.62</v>
      </c>
      <c r="E79" s="14">
        <v>16</v>
      </c>
      <c r="F79" s="21">
        <v>2513272</v>
      </c>
      <c r="G79" s="26">
        <v>138230.33</v>
      </c>
    </row>
    <row r="80" spans="1:7" ht="12.75">
      <c r="A80" t="s">
        <v>11</v>
      </c>
      <c r="B80" s="14">
        <v>140</v>
      </c>
      <c r="C80" s="21">
        <v>15941434</v>
      </c>
      <c r="D80" s="26">
        <v>879925.63</v>
      </c>
      <c r="E80" s="14">
        <v>143</v>
      </c>
      <c r="F80" s="21">
        <v>14049616</v>
      </c>
      <c r="G80" s="26">
        <v>773064.49</v>
      </c>
    </row>
    <row r="81" spans="1:7" ht="12.75">
      <c r="A81" t="s">
        <v>15</v>
      </c>
      <c r="B81" s="14">
        <v>28</v>
      </c>
      <c r="C81" s="21">
        <v>268613</v>
      </c>
      <c r="D81" s="26">
        <v>14773.75</v>
      </c>
      <c r="E81" s="14">
        <v>27</v>
      </c>
      <c r="F81" s="21">
        <v>419085</v>
      </c>
      <c r="G81" s="26">
        <v>23049.73</v>
      </c>
    </row>
    <row r="82" spans="1:7" ht="12.75">
      <c r="A82" s="4" t="s">
        <v>17</v>
      </c>
      <c r="B82" s="15" t="s">
        <v>55</v>
      </c>
      <c r="C82" s="15" t="s">
        <v>55</v>
      </c>
      <c r="D82" s="15" t="s">
        <v>55</v>
      </c>
      <c r="E82" s="15" t="s">
        <v>55</v>
      </c>
      <c r="F82" s="15" t="s">
        <v>55</v>
      </c>
      <c r="G82" s="15" t="s">
        <v>55</v>
      </c>
    </row>
    <row r="83" spans="1:7" ht="12.75">
      <c r="A83" t="s">
        <v>20</v>
      </c>
      <c r="B83" s="15">
        <v>11</v>
      </c>
      <c r="C83" s="19">
        <v>185572</v>
      </c>
      <c r="D83" s="19">
        <v>10206.49</v>
      </c>
      <c r="E83" s="15" t="s">
        <v>55</v>
      </c>
      <c r="F83" s="15" t="s">
        <v>55</v>
      </c>
      <c r="G83" s="15" t="s">
        <v>55</v>
      </c>
    </row>
    <row r="84" spans="1:7" ht="12.75">
      <c r="A84" t="s">
        <v>22</v>
      </c>
      <c r="B84" s="14">
        <v>18</v>
      </c>
      <c r="C84" s="21">
        <v>430752</v>
      </c>
      <c r="D84" s="26">
        <v>23691.53</v>
      </c>
      <c r="E84" s="14">
        <v>14</v>
      </c>
      <c r="F84" s="21">
        <v>354019</v>
      </c>
      <c r="G84" s="26">
        <v>19470.89</v>
      </c>
    </row>
    <row r="85" spans="1:7" ht="12.75">
      <c r="A85" t="s">
        <v>24</v>
      </c>
      <c r="B85" s="15" t="s">
        <v>55</v>
      </c>
      <c r="C85" s="15" t="s">
        <v>55</v>
      </c>
      <c r="D85" s="15" t="s">
        <v>55</v>
      </c>
      <c r="E85" s="15" t="s">
        <v>55</v>
      </c>
      <c r="F85" s="15" t="s">
        <v>55</v>
      </c>
      <c r="G85" s="15" t="s">
        <v>55</v>
      </c>
    </row>
    <row r="86" spans="1:7" ht="12.75">
      <c r="A86" s="4" t="s">
        <v>25</v>
      </c>
      <c r="B86" s="15" t="s">
        <v>55</v>
      </c>
      <c r="C86" s="15" t="s">
        <v>55</v>
      </c>
      <c r="D86" s="15" t="s">
        <v>55</v>
      </c>
      <c r="E86" s="15" t="s">
        <v>55</v>
      </c>
      <c r="F86" s="15" t="s">
        <v>55</v>
      </c>
      <c r="G86" s="15" t="s">
        <v>55</v>
      </c>
    </row>
    <row r="87" spans="1:7" ht="12.75">
      <c r="A87" t="s">
        <v>26</v>
      </c>
      <c r="B87" s="14">
        <v>24</v>
      </c>
      <c r="C87" s="21">
        <v>3237583</v>
      </c>
      <c r="D87" s="26">
        <v>178066.62</v>
      </c>
      <c r="E87" s="14">
        <v>20</v>
      </c>
      <c r="F87" s="21">
        <v>2707215</v>
      </c>
      <c r="G87" s="26">
        <v>148841.67</v>
      </c>
    </row>
    <row r="88" spans="1:7" ht="12.75">
      <c r="A88" t="s">
        <v>27</v>
      </c>
      <c r="B88" s="14">
        <v>71</v>
      </c>
      <c r="C88" s="21">
        <v>1990725</v>
      </c>
      <c r="D88" s="26">
        <v>109490.74</v>
      </c>
      <c r="E88" s="14">
        <v>75</v>
      </c>
      <c r="F88" s="21">
        <v>2187871</v>
      </c>
      <c r="G88" s="26">
        <v>120334.22</v>
      </c>
    </row>
    <row r="89" spans="1:7" ht="12.75">
      <c r="A89" s="4" t="s">
        <v>28</v>
      </c>
      <c r="B89" s="15" t="s">
        <v>55</v>
      </c>
      <c r="C89" s="15" t="s">
        <v>55</v>
      </c>
      <c r="D89" s="15" t="s">
        <v>55</v>
      </c>
      <c r="E89" s="15" t="s">
        <v>55</v>
      </c>
      <c r="F89" s="15" t="s">
        <v>55</v>
      </c>
      <c r="G89" s="15" t="s">
        <v>55</v>
      </c>
    </row>
    <row r="90" spans="1:7" ht="12.75">
      <c r="A90" s="4" t="s">
        <v>29</v>
      </c>
      <c r="B90" s="15" t="s">
        <v>55</v>
      </c>
      <c r="C90" s="15" t="s">
        <v>55</v>
      </c>
      <c r="D90" s="15" t="s">
        <v>55</v>
      </c>
      <c r="E90" s="15" t="s">
        <v>55</v>
      </c>
      <c r="F90" s="15" t="s">
        <v>55</v>
      </c>
      <c r="G90" s="15" t="s">
        <v>55</v>
      </c>
    </row>
    <row r="91" spans="1:7" ht="12.75">
      <c r="A91" s="1" t="s">
        <v>129</v>
      </c>
      <c r="B91" s="17">
        <v>419</v>
      </c>
      <c r="C91" s="23">
        <v>34968003</v>
      </c>
      <c r="D91" s="28">
        <v>1925937.86</v>
      </c>
      <c r="E91" s="17">
        <v>419</v>
      </c>
      <c r="F91" s="23">
        <v>31768160</v>
      </c>
      <c r="G91" s="28">
        <v>1748738.07</v>
      </c>
    </row>
    <row r="92" spans="1:7" ht="12.75">
      <c r="A92" s="6"/>
      <c r="B92" s="16"/>
      <c r="C92" s="22"/>
      <c r="D92" s="27"/>
      <c r="E92" s="14"/>
      <c r="F92" s="21"/>
      <c r="G92" s="26"/>
    </row>
    <row r="93" spans="1:7" ht="12.75">
      <c r="A93" s="1" t="s">
        <v>36</v>
      </c>
      <c r="B93" s="14"/>
      <c r="C93" s="21"/>
      <c r="D93" s="26"/>
      <c r="E93" s="14"/>
      <c r="F93" s="21"/>
      <c r="G93" s="26"/>
    </row>
    <row r="94" spans="1:7" ht="12.75">
      <c r="A94" t="s">
        <v>0</v>
      </c>
      <c r="B94" s="14">
        <v>15</v>
      </c>
      <c r="C94" s="21">
        <v>2299007</v>
      </c>
      <c r="D94" s="26">
        <v>126445.51</v>
      </c>
      <c r="E94" s="14">
        <v>23</v>
      </c>
      <c r="F94" s="21">
        <v>2099835</v>
      </c>
      <c r="G94" s="26">
        <v>115501.59</v>
      </c>
    </row>
    <row r="95" spans="1:7" ht="12.75">
      <c r="A95" s="4" t="s">
        <v>3</v>
      </c>
      <c r="B95" s="15" t="s">
        <v>55</v>
      </c>
      <c r="C95" s="15" t="s">
        <v>55</v>
      </c>
      <c r="D95" s="15" t="s">
        <v>55</v>
      </c>
      <c r="E95" s="15" t="s">
        <v>55</v>
      </c>
      <c r="F95" s="15" t="s">
        <v>55</v>
      </c>
      <c r="G95" s="15" t="s">
        <v>55</v>
      </c>
    </row>
    <row r="96" spans="1:7" ht="12.75">
      <c r="A96" t="s">
        <v>4</v>
      </c>
      <c r="B96" s="14">
        <v>55</v>
      </c>
      <c r="C96" s="21">
        <v>2600876</v>
      </c>
      <c r="D96" s="26">
        <v>143078.68</v>
      </c>
      <c r="E96" s="14">
        <v>59</v>
      </c>
      <c r="F96" s="21">
        <v>3175503</v>
      </c>
      <c r="G96" s="26">
        <v>174554.69</v>
      </c>
    </row>
    <row r="97" spans="1:7" ht="12.75">
      <c r="A97" t="s">
        <v>6</v>
      </c>
      <c r="B97" s="14">
        <v>20</v>
      </c>
      <c r="C97" s="21">
        <v>1776817</v>
      </c>
      <c r="D97" s="26">
        <v>97724.65</v>
      </c>
      <c r="E97" s="14">
        <v>22</v>
      </c>
      <c r="F97" s="21">
        <v>1839427</v>
      </c>
      <c r="G97" s="26">
        <v>101168.34</v>
      </c>
    </row>
    <row r="98" spans="1:7" ht="12.75">
      <c r="A98" t="s">
        <v>9</v>
      </c>
      <c r="B98" s="14">
        <v>16</v>
      </c>
      <c r="C98" s="21">
        <v>2448226</v>
      </c>
      <c r="D98" s="26">
        <v>134652.3</v>
      </c>
      <c r="E98" s="14">
        <v>17</v>
      </c>
      <c r="F98" s="21">
        <v>2973401</v>
      </c>
      <c r="G98" s="26">
        <v>163537.16</v>
      </c>
    </row>
    <row r="99" spans="1:7" ht="12.75">
      <c r="A99" t="s">
        <v>11</v>
      </c>
      <c r="B99" s="14">
        <v>192</v>
      </c>
      <c r="C99" s="21">
        <v>34279620</v>
      </c>
      <c r="D99" s="26">
        <v>1885438.12</v>
      </c>
      <c r="E99" s="14">
        <v>200</v>
      </c>
      <c r="F99" s="21">
        <v>32879697</v>
      </c>
      <c r="G99" s="26">
        <v>1806628.1</v>
      </c>
    </row>
    <row r="100" spans="1:7" ht="12.75">
      <c r="A100" t="s">
        <v>15</v>
      </c>
      <c r="B100" s="14">
        <v>17</v>
      </c>
      <c r="C100" s="21">
        <v>1704730</v>
      </c>
      <c r="D100" s="26">
        <v>93760.29</v>
      </c>
      <c r="E100" s="14">
        <v>17</v>
      </c>
      <c r="F100" s="21">
        <v>1120676</v>
      </c>
      <c r="G100" s="26">
        <v>61637.52</v>
      </c>
    </row>
    <row r="101" spans="1:7" ht="12.75">
      <c r="A101" s="4" t="s">
        <v>17</v>
      </c>
      <c r="B101" s="15">
        <v>13</v>
      </c>
      <c r="C101" s="19">
        <v>4284399</v>
      </c>
      <c r="D101" s="19">
        <v>235642.1</v>
      </c>
      <c r="E101" s="15" t="s">
        <v>55</v>
      </c>
      <c r="F101" s="15" t="s">
        <v>55</v>
      </c>
      <c r="G101" s="15" t="s">
        <v>55</v>
      </c>
    </row>
    <row r="102" spans="1:7" ht="12.75">
      <c r="A102" t="s">
        <v>18</v>
      </c>
      <c r="B102" s="15" t="s">
        <v>55</v>
      </c>
      <c r="C102" s="19" t="s">
        <v>55</v>
      </c>
      <c r="D102" s="19" t="s">
        <v>55</v>
      </c>
      <c r="E102" s="15" t="s">
        <v>55</v>
      </c>
      <c r="F102" s="15" t="s">
        <v>55</v>
      </c>
      <c r="G102" s="15" t="s">
        <v>55</v>
      </c>
    </row>
    <row r="103" spans="1:7" ht="12.75">
      <c r="A103" t="s">
        <v>19</v>
      </c>
      <c r="B103" s="15" t="s">
        <v>55</v>
      </c>
      <c r="C103" s="19" t="s">
        <v>55</v>
      </c>
      <c r="D103" s="19" t="s">
        <v>55</v>
      </c>
      <c r="E103" s="15" t="s">
        <v>55</v>
      </c>
      <c r="F103" s="15" t="s">
        <v>55</v>
      </c>
      <c r="G103" s="15" t="s">
        <v>55</v>
      </c>
    </row>
    <row r="104" spans="1:7" ht="12.75">
      <c r="A104" t="s">
        <v>20</v>
      </c>
      <c r="B104" s="15">
        <v>11</v>
      </c>
      <c r="C104" s="19">
        <v>170430</v>
      </c>
      <c r="D104" s="19">
        <v>9373.69</v>
      </c>
      <c r="E104" s="15" t="s">
        <v>55</v>
      </c>
      <c r="F104" s="15" t="s">
        <v>55</v>
      </c>
      <c r="G104" s="15" t="s">
        <v>55</v>
      </c>
    </row>
    <row r="105" spans="1:7" ht="12.75">
      <c r="A105" t="s">
        <v>22</v>
      </c>
      <c r="B105" s="14">
        <v>31</v>
      </c>
      <c r="C105" s="21">
        <v>1556648</v>
      </c>
      <c r="D105" s="26">
        <v>85626.55</v>
      </c>
      <c r="E105" s="14">
        <v>35</v>
      </c>
      <c r="F105" s="21">
        <v>1323389</v>
      </c>
      <c r="G105" s="26">
        <v>72809.97</v>
      </c>
    </row>
    <row r="106" spans="1:7" ht="12.75">
      <c r="A106" t="s">
        <v>23</v>
      </c>
      <c r="B106" s="15" t="s">
        <v>55</v>
      </c>
      <c r="C106" s="15" t="s">
        <v>55</v>
      </c>
      <c r="D106" s="15" t="s">
        <v>55</v>
      </c>
      <c r="E106" s="15" t="s">
        <v>55</v>
      </c>
      <c r="F106" s="15" t="s">
        <v>55</v>
      </c>
      <c r="G106" s="15" t="s">
        <v>55</v>
      </c>
    </row>
    <row r="107" spans="1:7" ht="12.75">
      <c r="A107" t="s">
        <v>24</v>
      </c>
      <c r="B107" s="14">
        <v>13</v>
      </c>
      <c r="C107" s="21">
        <v>86980</v>
      </c>
      <c r="D107" s="26">
        <v>4783.95</v>
      </c>
      <c r="E107" s="14">
        <v>12</v>
      </c>
      <c r="F107" s="21">
        <v>107025</v>
      </c>
      <c r="G107" s="26">
        <v>5886.62</v>
      </c>
    </row>
    <row r="108" spans="1:7" ht="12.75">
      <c r="A108" t="s">
        <v>25</v>
      </c>
      <c r="B108" s="14">
        <v>16</v>
      </c>
      <c r="C108" s="21">
        <v>468941</v>
      </c>
      <c r="D108" s="26">
        <v>26274.89</v>
      </c>
      <c r="E108" s="14">
        <v>13</v>
      </c>
      <c r="F108" s="21">
        <v>1025482</v>
      </c>
      <c r="G108" s="26">
        <v>56401.39</v>
      </c>
    </row>
    <row r="109" spans="1:7" ht="12.75">
      <c r="A109" t="s">
        <v>26</v>
      </c>
      <c r="B109" s="14">
        <v>49</v>
      </c>
      <c r="C109" s="21">
        <v>12306256</v>
      </c>
      <c r="D109" s="26">
        <v>676834.92</v>
      </c>
      <c r="E109" s="14">
        <v>51</v>
      </c>
      <c r="F109" s="21">
        <v>11080109</v>
      </c>
      <c r="G109" s="26">
        <v>609384.29</v>
      </c>
    </row>
    <row r="110" spans="1:7" ht="12.75">
      <c r="A110" t="s">
        <v>27</v>
      </c>
      <c r="B110" s="14">
        <v>98</v>
      </c>
      <c r="C110" s="21">
        <v>3491515</v>
      </c>
      <c r="D110" s="26">
        <v>192000.79</v>
      </c>
      <c r="E110" s="14">
        <v>103</v>
      </c>
      <c r="F110" s="21">
        <v>3801619</v>
      </c>
      <c r="G110" s="26">
        <v>209076.1</v>
      </c>
    </row>
    <row r="111" spans="1:7" ht="12.75">
      <c r="A111" t="s">
        <v>28</v>
      </c>
      <c r="B111" s="15">
        <v>11</v>
      </c>
      <c r="C111" s="19">
        <v>7382742</v>
      </c>
      <c r="D111" s="19">
        <v>406050.91</v>
      </c>
      <c r="E111" s="15" t="s">
        <v>55</v>
      </c>
      <c r="F111" s="15" t="s">
        <v>55</v>
      </c>
      <c r="G111" s="15" t="s">
        <v>55</v>
      </c>
    </row>
    <row r="112" spans="1:7" ht="12.75">
      <c r="A112" t="s">
        <v>29</v>
      </c>
      <c r="B112" s="15" t="s">
        <v>55</v>
      </c>
      <c r="C112" s="15" t="s">
        <v>55</v>
      </c>
      <c r="D112" s="15" t="s">
        <v>55</v>
      </c>
      <c r="E112" s="14">
        <v>10</v>
      </c>
      <c r="F112" s="21">
        <v>223164</v>
      </c>
      <c r="G112" s="26">
        <v>12274.02</v>
      </c>
    </row>
    <row r="113" spans="1:7" ht="12.75">
      <c r="A113" s="1" t="s">
        <v>129</v>
      </c>
      <c r="B113" s="17">
        <v>575</v>
      </c>
      <c r="C113" s="23">
        <v>83239288</v>
      </c>
      <c r="D113" s="28">
        <v>4578165.26</v>
      </c>
      <c r="E113" s="17">
        <v>597</v>
      </c>
      <c r="F113" s="23">
        <v>79382154</v>
      </c>
      <c r="G113" s="28">
        <v>4365925.3</v>
      </c>
    </row>
    <row r="114" spans="1:7" ht="12.75">
      <c r="A114" s="8"/>
      <c r="B114" s="16"/>
      <c r="C114" s="22"/>
      <c r="D114" s="27"/>
      <c r="E114" s="14"/>
      <c r="F114" s="21"/>
      <c r="G114" s="26"/>
    </row>
    <row r="115" spans="1:7" ht="12.75">
      <c r="A115" s="1" t="s">
        <v>37</v>
      </c>
      <c r="B115" s="14"/>
      <c r="C115" s="21"/>
      <c r="D115" s="26"/>
      <c r="E115" s="14"/>
      <c r="F115" s="21"/>
      <c r="G115" s="26"/>
    </row>
    <row r="116" spans="1:7" ht="12.75">
      <c r="A116" t="s">
        <v>0</v>
      </c>
      <c r="B116" s="15" t="s">
        <v>55</v>
      </c>
      <c r="C116" s="15" t="s">
        <v>55</v>
      </c>
      <c r="D116" s="15" t="s">
        <v>55</v>
      </c>
      <c r="E116" s="14">
        <v>12</v>
      </c>
      <c r="F116" s="21">
        <v>481747</v>
      </c>
      <c r="G116" s="26">
        <v>26496.16</v>
      </c>
    </row>
    <row r="117" spans="1:7" ht="12.75">
      <c r="A117" t="s">
        <v>3</v>
      </c>
      <c r="B117" s="15" t="s">
        <v>55</v>
      </c>
      <c r="C117" s="15" t="s">
        <v>55</v>
      </c>
      <c r="D117" s="15" t="s">
        <v>55</v>
      </c>
      <c r="E117" s="15" t="s">
        <v>55</v>
      </c>
      <c r="F117" s="15" t="s">
        <v>55</v>
      </c>
      <c r="G117" s="15" t="s">
        <v>55</v>
      </c>
    </row>
    <row r="118" spans="1:7" ht="12.75">
      <c r="A118" t="s">
        <v>4</v>
      </c>
      <c r="B118" s="14">
        <v>13</v>
      </c>
      <c r="C118" s="21">
        <v>367958</v>
      </c>
      <c r="D118" s="26">
        <v>20238.58</v>
      </c>
      <c r="E118" s="14">
        <v>12</v>
      </c>
      <c r="F118" s="21">
        <v>286414</v>
      </c>
      <c r="G118" s="26">
        <v>16754.37</v>
      </c>
    </row>
    <row r="119" spans="1:7" ht="12.75">
      <c r="A119" t="s">
        <v>6</v>
      </c>
      <c r="B119" s="15" t="s">
        <v>55</v>
      </c>
      <c r="C119" s="15" t="s">
        <v>55</v>
      </c>
      <c r="D119" s="15" t="s">
        <v>55</v>
      </c>
      <c r="E119" s="15" t="s">
        <v>55</v>
      </c>
      <c r="F119" s="15" t="s">
        <v>55</v>
      </c>
      <c r="G119" s="15" t="s">
        <v>55</v>
      </c>
    </row>
    <row r="120" spans="1:7" ht="12.75">
      <c r="A120" s="4" t="s">
        <v>9</v>
      </c>
      <c r="B120" s="15" t="s">
        <v>55</v>
      </c>
      <c r="C120" s="15" t="s">
        <v>55</v>
      </c>
      <c r="D120" s="15" t="s">
        <v>55</v>
      </c>
      <c r="E120" s="15" t="s">
        <v>55</v>
      </c>
      <c r="F120" s="15" t="s">
        <v>55</v>
      </c>
      <c r="G120" s="15" t="s">
        <v>55</v>
      </c>
    </row>
    <row r="121" spans="1:7" ht="12.75">
      <c r="A121" t="s">
        <v>11</v>
      </c>
      <c r="B121" s="14">
        <v>57</v>
      </c>
      <c r="C121" s="21">
        <v>2606019</v>
      </c>
      <c r="D121" s="26">
        <v>143335.47</v>
      </c>
      <c r="E121" s="14">
        <v>55</v>
      </c>
      <c r="F121" s="21">
        <v>2277541</v>
      </c>
      <c r="G121" s="26">
        <v>125286.59</v>
      </c>
    </row>
    <row r="122" spans="1:7" ht="12.75">
      <c r="A122" t="s">
        <v>15</v>
      </c>
      <c r="B122" s="14">
        <v>12</v>
      </c>
      <c r="C122" s="21">
        <v>115915</v>
      </c>
      <c r="D122" s="26">
        <v>6375.31</v>
      </c>
      <c r="E122" s="14">
        <v>14</v>
      </c>
      <c r="F122" s="21">
        <v>88668</v>
      </c>
      <c r="G122" s="26">
        <v>4877.29</v>
      </c>
    </row>
    <row r="123" spans="1:7" ht="12.75">
      <c r="A123" s="4" t="s">
        <v>17</v>
      </c>
      <c r="B123" s="15" t="s">
        <v>55</v>
      </c>
      <c r="C123" s="15" t="s">
        <v>55</v>
      </c>
      <c r="D123" s="15" t="s">
        <v>55</v>
      </c>
      <c r="E123" s="15" t="s">
        <v>55</v>
      </c>
      <c r="F123" s="15" t="s">
        <v>55</v>
      </c>
      <c r="G123" s="15" t="s">
        <v>55</v>
      </c>
    </row>
    <row r="124" spans="1:7" ht="12.75">
      <c r="A124" t="s">
        <v>18</v>
      </c>
      <c r="B124" s="15" t="s">
        <v>55</v>
      </c>
      <c r="C124" s="15" t="s">
        <v>55</v>
      </c>
      <c r="D124" s="15" t="s">
        <v>55</v>
      </c>
      <c r="E124" s="15" t="s">
        <v>55</v>
      </c>
      <c r="F124" s="15" t="s">
        <v>55</v>
      </c>
      <c r="G124" s="15" t="s">
        <v>55</v>
      </c>
    </row>
    <row r="125" spans="1:7" ht="12.75">
      <c r="A125" t="s">
        <v>20</v>
      </c>
      <c r="B125" s="15" t="s">
        <v>55</v>
      </c>
      <c r="C125" s="15" t="s">
        <v>55</v>
      </c>
      <c r="D125" s="15" t="s">
        <v>55</v>
      </c>
      <c r="E125" s="15" t="s">
        <v>55</v>
      </c>
      <c r="F125" s="15" t="s">
        <v>55</v>
      </c>
      <c r="G125" s="15" t="s">
        <v>55</v>
      </c>
    </row>
    <row r="126" spans="1:7" ht="12.75">
      <c r="A126" t="s">
        <v>22</v>
      </c>
      <c r="B126" s="15" t="s">
        <v>55</v>
      </c>
      <c r="C126" s="15" t="s">
        <v>55</v>
      </c>
      <c r="D126" s="15" t="s">
        <v>55</v>
      </c>
      <c r="E126" s="15" t="s">
        <v>55</v>
      </c>
      <c r="F126" s="15" t="s">
        <v>55</v>
      </c>
      <c r="G126" s="15" t="s">
        <v>55</v>
      </c>
    </row>
    <row r="127" spans="1:7" ht="12.75">
      <c r="A127" t="s">
        <v>25</v>
      </c>
      <c r="B127" s="15" t="s">
        <v>55</v>
      </c>
      <c r="C127" s="15" t="s">
        <v>55</v>
      </c>
      <c r="D127" s="15" t="s">
        <v>55</v>
      </c>
      <c r="E127" s="15" t="s">
        <v>55</v>
      </c>
      <c r="F127" s="15" t="s">
        <v>55</v>
      </c>
      <c r="G127" s="15" t="s">
        <v>55</v>
      </c>
    </row>
    <row r="128" spans="1:7" ht="12.75">
      <c r="A128" t="s">
        <v>26</v>
      </c>
      <c r="B128" s="14">
        <v>16</v>
      </c>
      <c r="C128" s="21">
        <v>1018941</v>
      </c>
      <c r="D128" s="26">
        <v>56011.98</v>
      </c>
      <c r="E128" s="14">
        <v>18</v>
      </c>
      <c r="F128" s="21">
        <v>1239642</v>
      </c>
      <c r="G128" s="26">
        <v>67771.64</v>
      </c>
    </row>
    <row r="129" spans="1:7" ht="12.75">
      <c r="A129" t="s">
        <v>27</v>
      </c>
      <c r="B129" s="14">
        <v>35</v>
      </c>
      <c r="C129" s="21">
        <v>729939</v>
      </c>
      <c r="D129" s="26">
        <v>40089.25</v>
      </c>
      <c r="E129" s="14">
        <v>43</v>
      </c>
      <c r="F129" s="21">
        <v>651588</v>
      </c>
      <c r="G129" s="26">
        <v>35838.38</v>
      </c>
    </row>
    <row r="130" spans="1:7" ht="12.75">
      <c r="A130" t="s">
        <v>28</v>
      </c>
      <c r="B130" s="15" t="s">
        <v>55</v>
      </c>
      <c r="C130" s="15" t="s">
        <v>55</v>
      </c>
      <c r="D130" s="15" t="s">
        <v>55</v>
      </c>
      <c r="E130" s="15" t="s">
        <v>55</v>
      </c>
      <c r="F130" s="15" t="s">
        <v>55</v>
      </c>
      <c r="G130" s="15" t="s">
        <v>55</v>
      </c>
    </row>
    <row r="131" spans="1:7" ht="12.75">
      <c r="A131" t="s">
        <v>29</v>
      </c>
      <c r="B131" s="15" t="s">
        <v>55</v>
      </c>
      <c r="C131" s="15" t="s">
        <v>55</v>
      </c>
      <c r="D131" s="15" t="s">
        <v>55</v>
      </c>
      <c r="E131" s="15" t="s">
        <v>55</v>
      </c>
      <c r="F131" s="15" t="s">
        <v>55</v>
      </c>
      <c r="G131" s="15" t="s">
        <v>55</v>
      </c>
    </row>
    <row r="132" spans="1:7" ht="12.75">
      <c r="A132" s="1" t="s">
        <v>129</v>
      </c>
      <c r="B132" s="17">
        <v>183</v>
      </c>
      <c r="C132" s="23">
        <v>7910342</v>
      </c>
      <c r="D132" s="28">
        <v>434897.48</v>
      </c>
      <c r="E132" s="17">
        <v>191</v>
      </c>
      <c r="F132" s="23">
        <v>7771777</v>
      </c>
      <c r="G132" s="28">
        <v>428450.17</v>
      </c>
    </row>
    <row r="133" spans="1:7" ht="12.75">
      <c r="A133" s="8"/>
      <c r="B133" s="16"/>
      <c r="C133" s="22"/>
      <c r="D133" s="27"/>
      <c r="E133" s="14"/>
      <c r="F133" s="21"/>
      <c r="G133" s="26"/>
    </row>
    <row r="134" spans="1:7" ht="12.75">
      <c r="A134" s="1" t="s">
        <v>38</v>
      </c>
      <c r="B134" s="14"/>
      <c r="C134" s="21"/>
      <c r="D134" s="26"/>
      <c r="E134" s="14"/>
      <c r="F134" s="21"/>
      <c r="G134" s="26"/>
    </row>
    <row r="135" spans="1:7" ht="12.75">
      <c r="A135" t="s">
        <v>0</v>
      </c>
      <c r="B135" s="14">
        <v>10</v>
      </c>
      <c r="C135" s="21">
        <v>404278</v>
      </c>
      <c r="D135" s="26">
        <v>22235.33</v>
      </c>
      <c r="E135" s="14">
        <v>11</v>
      </c>
      <c r="F135" s="21">
        <v>298182</v>
      </c>
      <c r="G135" s="26">
        <v>16400.02</v>
      </c>
    </row>
    <row r="136" spans="1:7" ht="12.75">
      <c r="A136" s="4" t="s">
        <v>2</v>
      </c>
      <c r="B136" s="15" t="s">
        <v>55</v>
      </c>
      <c r="C136" s="15" t="s">
        <v>55</v>
      </c>
      <c r="D136" s="15" t="s">
        <v>55</v>
      </c>
      <c r="E136" s="15" t="s">
        <v>55</v>
      </c>
      <c r="F136" s="15" t="s">
        <v>55</v>
      </c>
      <c r="G136" s="15" t="s">
        <v>55</v>
      </c>
    </row>
    <row r="137" spans="1:7" ht="12.75">
      <c r="A137" s="4" t="s">
        <v>3</v>
      </c>
      <c r="B137" s="15" t="s">
        <v>55</v>
      </c>
      <c r="C137" s="15" t="s">
        <v>55</v>
      </c>
      <c r="D137" s="15" t="s">
        <v>55</v>
      </c>
      <c r="E137" s="15" t="s">
        <v>55</v>
      </c>
      <c r="F137" s="15" t="s">
        <v>55</v>
      </c>
      <c r="G137" s="15" t="s">
        <v>55</v>
      </c>
    </row>
    <row r="138" spans="1:7" ht="12.75">
      <c r="A138" t="s">
        <v>4</v>
      </c>
      <c r="B138" s="14">
        <v>26</v>
      </c>
      <c r="C138" s="21">
        <v>1948828</v>
      </c>
      <c r="D138" s="26">
        <v>107184.98</v>
      </c>
      <c r="E138" s="14">
        <v>27</v>
      </c>
      <c r="F138" s="21">
        <v>2039877</v>
      </c>
      <c r="G138" s="26">
        <v>111510.07</v>
      </c>
    </row>
    <row r="139" spans="1:7" ht="12.75">
      <c r="A139" t="s">
        <v>6</v>
      </c>
      <c r="B139" s="15" t="s">
        <v>55</v>
      </c>
      <c r="C139" s="15" t="s">
        <v>55</v>
      </c>
      <c r="D139" s="15" t="s">
        <v>55</v>
      </c>
      <c r="E139" s="15" t="s">
        <v>55</v>
      </c>
      <c r="F139" s="15" t="s">
        <v>55</v>
      </c>
      <c r="G139" s="15" t="s">
        <v>55</v>
      </c>
    </row>
    <row r="140" spans="1:7" ht="12.75">
      <c r="A140" s="4" t="s">
        <v>9</v>
      </c>
      <c r="B140" s="15" t="s">
        <v>55</v>
      </c>
      <c r="C140" s="15" t="s">
        <v>55</v>
      </c>
      <c r="D140" s="15" t="s">
        <v>55</v>
      </c>
      <c r="E140" s="15" t="s">
        <v>55</v>
      </c>
      <c r="F140" s="15" t="s">
        <v>55</v>
      </c>
      <c r="G140" s="15" t="s">
        <v>55</v>
      </c>
    </row>
    <row r="141" spans="1:7" ht="12.75">
      <c r="A141" t="s">
        <v>11</v>
      </c>
      <c r="B141" s="14">
        <v>110</v>
      </c>
      <c r="C141" s="21">
        <v>14426427</v>
      </c>
      <c r="D141" s="26">
        <v>797046.53</v>
      </c>
      <c r="E141" s="14">
        <v>113</v>
      </c>
      <c r="F141" s="21">
        <v>14427659</v>
      </c>
      <c r="G141" s="26">
        <v>793531.94</v>
      </c>
    </row>
    <row r="142" spans="1:7" ht="12.75">
      <c r="A142" t="s">
        <v>15</v>
      </c>
      <c r="B142" s="14">
        <v>12</v>
      </c>
      <c r="C142" s="21">
        <v>9607</v>
      </c>
      <c r="D142" s="26">
        <v>528.38</v>
      </c>
      <c r="E142" s="14">
        <v>11</v>
      </c>
      <c r="F142" s="21">
        <v>9815</v>
      </c>
      <c r="G142" s="26">
        <v>539.83</v>
      </c>
    </row>
    <row r="143" spans="1:7" ht="12.75">
      <c r="A143" s="4" t="s">
        <v>17</v>
      </c>
      <c r="B143" s="15" t="s">
        <v>55</v>
      </c>
      <c r="C143" s="15" t="s">
        <v>55</v>
      </c>
      <c r="D143" s="15" t="s">
        <v>55</v>
      </c>
      <c r="E143" s="15" t="s">
        <v>55</v>
      </c>
      <c r="F143" s="15" t="s">
        <v>55</v>
      </c>
      <c r="G143" s="15" t="s">
        <v>55</v>
      </c>
    </row>
    <row r="144" spans="1:7" ht="12.75">
      <c r="A144" t="s">
        <v>19</v>
      </c>
      <c r="B144" s="15" t="s">
        <v>55</v>
      </c>
      <c r="C144" s="15" t="s">
        <v>55</v>
      </c>
      <c r="D144" s="15" t="s">
        <v>55</v>
      </c>
      <c r="E144" s="15" t="s">
        <v>55</v>
      </c>
      <c r="F144" s="15" t="s">
        <v>55</v>
      </c>
      <c r="G144" s="15" t="s">
        <v>55</v>
      </c>
    </row>
    <row r="145" spans="1:7" ht="12.75">
      <c r="A145" t="s">
        <v>20</v>
      </c>
      <c r="B145" s="15" t="s">
        <v>55</v>
      </c>
      <c r="C145" s="15" t="s">
        <v>55</v>
      </c>
      <c r="D145" s="15" t="s">
        <v>55</v>
      </c>
      <c r="E145" s="15" t="s">
        <v>55</v>
      </c>
      <c r="F145" s="15" t="s">
        <v>55</v>
      </c>
      <c r="G145" s="15" t="s">
        <v>55</v>
      </c>
    </row>
    <row r="146" spans="1:7" ht="12.75">
      <c r="A146" t="s">
        <v>22</v>
      </c>
      <c r="B146" s="15" t="s">
        <v>55</v>
      </c>
      <c r="C146" s="15" t="s">
        <v>55</v>
      </c>
      <c r="D146" s="15" t="s">
        <v>55</v>
      </c>
      <c r="E146" s="15" t="s">
        <v>55</v>
      </c>
      <c r="F146" s="15" t="s">
        <v>55</v>
      </c>
      <c r="G146" s="15" t="s">
        <v>55</v>
      </c>
    </row>
    <row r="147" spans="1:7" ht="12.75">
      <c r="A147" t="s">
        <v>24</v>
      </c>
      <c r="B147" s="15" t="s">
        <v>55</v>
      </c>
      <c r="C147" s="15" t="s">
        <v>55</v>
      </c>
      <c r="D147" s="15" t="s">
        <v>55</v>
      </c>
      <c r="E147" s="15" t="s">
        <v>55</v>
      </c>
      <c r="F147" s="15" t="s">
        <v>55</v>
      </c>
      <c r="G147" s="15" t="s">
        <v>55</v>
      </c>
    </row>
    <row r="148" spans="1:7" ht="12.75">
      <c r="A148" t="s">
        <v>25</v>
      </c>
      <c r="B148" s="15" t="s">
        <v>55</v>
      </c>
      <c r="C148" s="15" t="s">
        <v>55</v>
      </c>
      <c r="D148" s="15" t="s">
        <v>55</v>
      </c>
      <c r="E148" s="15" t="s">
        <v>55</v>
      </c>
      <c r="F148" s="15" t="s">
        <v>55</v>
      </c>
      <c r="G148" s="15" t="s">
        <v>55</v>
      </c>
    </row>
    <row r="149" spans="1:7" ht="12.75">
      <c r="A149" t="s">
        <v>26</v>
      </c>
      <c r="B149" s="14">
        <v>31</v>
      </c>
      <c r="C149" s="21">
        <v>2710915</v>
      </c>
      <c r="D149" s="26">
        <v>148290.35</v>
      </c>
      <c r="E149" s="14">
        <v>29</v>
      </c>
      <c r="F149" s="21">
        <v>2851638</v>
      </c>
      <c r="G149" s="26">
        <v>156225.48</v>
      </c>
    </row>
    <row r="150" spans="1:7" ht="12.75">
      <c r="A150" t="s">
        <v>27</v>
      </c>
      <c r="B150" s="14">
        <v>46</v>
      </c>
      <c r="C150" s="21">
        <v>1186668</v>
      </c>
      <c r="D150" s="26">
        <v>65267.55</v>
      </c>
      <c r="E150" s="14">
        <v>51</v>
      </c>
      <c r="F150" s="21">
        <v>1188801</v>
      </c>
      <c r="G150" s="26">
        <v>65600.28</v>
      </c>
    </row>
    <row r="151" spans="1:7" ht="12.75">
      <c r="A151" t="s">
        <v>28</v>
      </c>
      <c r="B151" s="15" t="s">
        <v>55</v>
      </c>
      <c r="C151" s="15" t="s">
        <v>55</v>
      </c>
      <c r="D151" s="15" t="s">
        <v>55</v>
      </c>
      <c r="E151" s="15" t="s">
        <v>55</v>
      </c>
      <c r="F151" s="15" t="s">
        <v>55</v>
      </c>
      <c r="G151" s="15" t="s">
        <v>55</v>
      </c>
    </row>
    <row r="152" spans="1:7" ht="12.75">
      <c r="A152" s="1" t="s">
        <v>129</v>
      </c>
      <c r="B152" s="17">
        <v>306</v>
      </c>
      <c r="C152" s="23">
        <v>27836022</v>
      </c>
      <c r="D152" s="28">
        <v>1538123.73</v>
      </c>
      <c r="E152" s="17">
        <v>305</v>
      </c>
      <c r="F152" s="23">
        <v>28224204</v>
      </c>
      <c r="G152" s="28">
        <v>1552333.74</v>
      </c>
    </row>
    <row r="153" spans="1:7" ht="12.75">
      <c r="A153" s="8"/>
      <c r="B153" s="16"/>
      <c r="C153" s="22"/>
      <c r="D153" s="27"/>
      <c r="E153" s="14"/>
      <c r="F153" s="21"/>
      <c r="G153" s="26"/>
    </row>
    <row r="154" spans="1:7" ht="12.75">
      <c r="A154" s="1" t="s">
        <v>39</v>
      </c>
      <c r="B154" s="14"/>
      <c r="C154" s="21"/>
      <c r="D154" s="26"/>
      <c r="E154" s="14"/>
      <c r="F154" s="21"/>
      <c r="G154" s="26"/>
    </row>
    <row r="155" spans="1:7" ht="12.75">
      <c r="A155" t="s">
        <v>0</v>
      </c>
      <c r="B155" s="14">
        <v>30</v>
      </c>
      <c r="C155" s="21">
        <v>1524617</v>
      </c>
      <c r="D155" s="26">
        <v>83855.74</v>
      </c>
      <c r="E155" s="14">
        <v>51</v>
      </c>
      <c r="F155" s="21">
        <v>2938406</v>
      </c>
      <c r="G155" s="26">
        <v>161611.45</v>
      </c>
    </row>
    <row r="156" spans="1:7" ht="12.75">
      <c r="A156" s="4" t="s">
        <v>2</v>
      </c>
      <c r="B156" s="15" t="s">
        <v>55</v>
      </c>
      <c r="C156" s="15" t="s">
        <v>55</v>
      </c>
      <c r="D156" s="15" t="s">
        <v>55</v>
      </c>
      <c r="E156" s="15" t="s">
        <v>55</v>
      </c>
      <c r="F156" s="15" t="s">
        <v>55</v>
      </c>
      <c r="G156" s="15" t="s">
        <v>55</v>
      </c>
    </row>
    <row r="157" spans="1:7" ht="12.75">
      <c r="A157" s="4" t="s">
        <v>3</v>
      </c>
      <c r="B157" s="14">
        <v>11</v>
      </c>
      <c r="C157" s="21">
        <v>42304431</v>
      </c>
      <c r="D157" s="26">
        <v>2326743.79</v>
      </c>
      <c r="E157" s="14">
        <v>11</v>
      </c>
      <c r="F157" s="21">
        <v>42278222</v>
      </c>
      <c r="G157" s="26">
        <v>2325302.37</v>
      </c>
    </row>
    <row r="158" spans="1:7" ht="12.75">
      <c r="A158" t="s">
        <v>4</v>
      </c>
      <c r="B158" s="14">
        <v>331</v>
      </c>
      <c r="C158" s="21">
        <v>18695405</v>
      </c>
      <c r="D158" s="26">
        <v>1026477.85</v>
      </c>
      <c r="E158" s="14">
        <v>326</v>
      </c>
      <c r="F158" s="21">
        <v>18640111</v>
      </c>
      <c r="G158" s="26">
        <v>1017629.08</v>
      </c>
    </row>
    <row r="159" spans="1:7" ht="12.75">
      <c r="A159" t="s">
        <v>6</v>
      </c>
      <c r="B159" s="14">
        <v>64</v>
      </c>
      <c r="C159" s="21">
        <v>10178098</v>
      </c>
      <c r="D159" s="26">
        <v>559795.33</v>
      </c>
      <c r="E159" s="14">
        <v>66</v>
      </c>
      <c r="F159" s="21">
        <v>9206172</v>
      </c>
      <c r="G159" s="26">
        <v>514454.46</v>
      </c>
    </row>
    <row r="160" spans="1:7" ht="12.75">
      <c r="A160" s="4" t="s">
        <v>9</v>
      </c>
      <c r="B160" s="14">
        <v>82</v>
      </c>
      <c r="C160" s="21">
        <v>44693409</v>
      </c>
      <c r="D160" s="26">
        <v>2458139.12</v>
      </c>
      <c r="E160" s="14">
        <v>76</v>
      </c>
      <c r="F160" s="21">
        <v>39647300</v>
      </c>
      <c r="G160" s="26">
        <v>2180597.59</v>
      </c>
    </row>
    <row r="161" spans="1:7" ht="12.75">
      <c r="A161" s="4" t="s">
        <v>11</v>
      </c>
      <c r="B161" s="14">
        <v>711</v>
      </c>
      <c r="C161" s="21">
        <v>317044712</v>
      </c>
      <c r="D161" s="26">
        <v>17433550.09</v>
      </c>
      <c r="E161" s="14">
        <v>751</v>
      </c>
      <c r="F161" s="21">
        <v>309337411</v>
      </c>
      <c r="G161" s="26">
        <v>17013659.51</v>
      </c>
    </row>
    <row r="162" spans="1:7" ht="12.75">
      <c r="A162" s="4" t="s">
        <v>15</v>
      </c>
      <c r="B162" s="14">
        <v>64</v>
      </c>
      <c r="C162" s="21">
        <v>1546867</v>
      </c>
      <c r="D162" s="26">
        <v>85077.82</v>
      </c>
      <c r="E162" s="14">
        <v>63</v>
      </c>
      <c r="F162" s="21">
        <v>1102217</v>
      </c>
      <c r="G162" s="26">
        <v>60622.72</v>
      </c>
    </row>
    <row r="163" spans="1:7" ht="12.75">
      <c r="A163" s="4" t="s">
        <v>17</v>
      </c>
      <c r="B163">
        <v>34</v>
      </c>
      <c r="C163" s="21">
        <v>23681257</v>
      </c>
      <c r="D163" s="26">
        <v>1302465.42</v>
      </c>
      <c r="E163">
        <v>31</v>
      </c>
      <c r="F163" s="21">
        <v>21844702</v>
      </c>
      <c r="G163" s="26">
        <v>1201468.71</v>
      </c>
    </row>
    <row r="164" spans="1:7" ht="12.75">
      <c r="A164" t="s">
        <v>18</v>
      </c>
      <c r="B164" s="15" t="s">
        <v>55</v>
      </c>
      <c r="C164" s="15" t="s">
        <v>55</v>
      </c>
      <c r="D164" s="15" t="s">
        <v>55</v>
      </c>
      <c r="E164" s="14">
        <v>10</v>
      </c>
      <c r="F164" s="21">
        <v>578225</v>
      </c>
      <c r="G164" s="26">
        <v>31802.11</v>
      </c>
    </row>
    <row r="165" spans="1:7" ht="12.75">
      <c r="A165" t="s">
        <v>19</v>
      </c>
      <c r="B165" s="14">
        <v>28</v>
      </c>
      <c r="C165" s="21">
        <v>3604439</v>
      </c>
      <c r="D165" s="26">
        <v>200630.07</v>
      </c>
      <c r="E165" s="14">
        <v>17</v>
      </c>
      <c r="F165" s="21">
        <v>3246633</v>
      </c>
      <c r="G165" s="26">
        <v>178564.54</v>
      </c>
    </row>
    <row r="166" spans="1:7" ht="12.75">
      <c r="A166" t="s">
        <v>20</v>
      </c>
      <c r="B166" s="14">
        <v>70</v>
      </c>
      <c r="C166" s="21">
        <v>6468864</v>
      </c>
      <c r="D166" s="26">
        <v>355816</v>
      </c>
      <c r="E166" s="14">
        <v>48</v>
      </c>
      <c r="F166" s="21">
        <v>6036789</v>
      </c>
      <c r="G166" s="26">
        <v>332025.12</v>
      </c>
    </row>
    <row r="167" spans="1:7" ht="12.75">
      <c r="A167" t="s">
        <v>22</v>
      </c>
      <c r="B167" s="14">
        <v>148</v>
      </c>
      <c r="C167" s="21">
        <v>11670156</v>
      </c>
      <c r="D167" s="26">
        <v>643175.01</v>
      </c>
      <c r="E167" s="14">
        <v>148</v>
      </c>
      <c r="F167" s="21">
        <v>10175870</v>
      </c>
      <c r="G167" s="26">
        <v>555326.97</v>
      </c>
    </row>
    <row r="168" spans="1:7" ht="12.75">
      <c r="A168" t="s">
        <v>23</v>
      </c>
      <c r="B168" s="14">
        <v>13</v>
      </c>
      <c r="C168" s="21">
        <v>125271</v>
      </c>
      <c r="D168" s="26">
        <v>6889.95</v>
      </c>
      <c r="E168" s="14">
        <v>14</v>
      </c>
      <c r="F168" s="21">
        <v>168646</v>
      </c>
      <c r="G168" s="26">
        <v>9275.92</v>
      </c>
    </row>
    <row r="169" spans="1:7" ht="12.75">
      <c r="A169" t="s">
        <v>24</v>
      </c>
      <c r="B169" s="14">
        <v>75</v>
      </c>
      <c r="C169" s="21">
        <v>2002226</v>
      </c>
      <c r="D169" s="26">
        <v>120205.74</v>
      </c>
      <c r="E169" s="14">
        <v>61</v>
      </c>
      <c r="F169" s="21">
        <v>1847989</v>
      </c>
      <c r="G169" s="26">
        <v>101639.46</v>
      </c>
    </row>
    <row r="170" spans="1:7" ht="12.75">
      <c r="A170" t="s">
        <v>25</v>
      </c>
      <c r="B170" s="14">
        <v>45</v>
      </c>
      <c r="C170" s="21">
        <v>7398214</v>
      </c>
      <c r="D170" s="26">
        <v>405733.85</v>
      </c>
      <c r="E170" s="14">
        <v>37</v>
      </c>
      <c r="F170" s="21">
        <v>7424074</v>
      </c>
      <c r="G170" s="26">
        <v>408324.33</v>
      </c>
    </row>
    <row r="171" spans="1:7" ht="12.75">
      <c r="A171" t="s">
        <v>26</v>
      </c>
      <c r="B171" s="14">
        <v>180</v>
      </c>
      <c r="C171" s="21">
        <v>83471520</v>
      </c>
      <c r="D171" s="26">
        <v>4605289.79</v>
      </c>
      <c r="E171" s="14">
        <v>173</v>
      </c>
      <c r="F171" s="21">
        <v>78915993</v>
      </c>
      <c r="G171" s="26">
        <v>4344074.16</v>
      </c>
    </row>
    <row r="172" spans="1:7" ht="12.75">
      <c r="A172" t="s">
        <v>27</v>
      </c>
      <c r="B172" s="14">
        <v>333</v>
      </c>
      <c r="C172" s="21">
        <v>19615418</v>
      </c>
      <c r="D172" s="26">
        <v>1080728.42</v>
      </c>
      <c r="E172" s="14">
        <v>337</v>
      </c>
      <c r="F172" s="21">
        <v>20853855</v>
      </c>
      <c r="G172" s="26">
        <v>1146098.84</v>
      </c>
    </row>
    <row r="173" spans="1:7" ht="12.75">
      <c r="A173" t="s">
        <v>28</v>
      </c>
      <c r="B173" s="14">
        <v>21</v>
      </c>
      <c r="C173" s="21">
        <v>8171199</v>
      </c>
      <c r="D173" s="26">
        <v>449402.57</v>
      </c>
      <c r="E173" s="14">
        <v>20</v>
      </c>
      <c r="F173" s="21">
        <v>8431834</v>
      </c>
      <c r="G173" s="26">
        <v>463774.49</v>
      </c>
    </row>
    <row r="174" spans="1:7" ht="12.75">
      <c r="A174" t="s">
        <v>29</v>
      </c>
      <c r="B174" s="15" t="s">
        <v>55</v>
      </c>
      <c r="C174" s="15" t="s">
        <v>55</v>
      </c>
      <c r="D174" s="15" t="s">
        <v>55</v>
      </c>
      <c r="E174" s="14">
        <v>27</v>
      </c>
      <c r="F174" s="21">
        <v>318882</v>
      </c>
      <c r="G174" s="26">
        <v>17538.51</v>
      </c>
    </row>
    <row r="175" spans="1:7" ht="12.75">
      <c r="A175" s="1" t="s">
        <v>129</v>
      </c>
      <c r="B175" s="17">
        <v>2258</v>
      </c>
      <c r="C175" s="23">
        <v>604191680</v>
      </c>
      <c r="D175" s="28">
        <v>33263219.36</v>
      </c>
      <c r="E175" s="17">
        <v>2273</v>
      </c>
      <c r="F175" s="23">
        <v>584680853</v>
      </c>
      <c r="G175" s="28">
        <v>32164234.64</v>
      </c>
    </row>
    <row r="176" spans="1:7" ht="12.75">
      <c r="A176" s="8"/>
      <c r="B176" s="16"/>
      <c r="C176" s="22"/>
      <c r="D176" s="27"/>
      <c r="E176" s="14"/>
      <c r="F176" s="21"/>
      <c r="G176" s="26"/>
    </row>
    <row r="177" spans="1:7" ht="12.75">
      <c r="A177" s="1" t="s">
        <v>40</v>
      </c>
      <c r="B177" s="14"/>
      <c r="C177" s="21"/>
      <c r="D177" s="26"/>
      <c r="E177" s="14"/>
      <c r="F177" s="21"/>
      <c r="G177" s="26"/>
    </row>
    <row r="178" spans="1:7" ht="12.75">
      <c r="A178" t="s">
        <v>0</v>
      </c>
      <c r="B178" s="14">
        <v>12</v>
      </c>
      <c r="C178" s="21">
        <v>253379</v>
      </c>
      <c r="D178" s="26">
        <v>13935.91</v>
      </c>
      <c r="E178" s="14">
        <v>20</v>
      </c>
      <c r="F178" s="21">
        <v>481481</v>
      </c>
      <c r="G178" s="26">
        <v>26483.26</v>
      </c>
    </row>
    <row r="179" spans="1:7" ht="12.75">
      <c r="A179" t="s">
        <v>3</v>
      </c>
      <c r="B179" s="14">
        <v>10</v>
      </c>
      <c r="C179" s="21">
        <v>6420372</v>
      </c>
      <c r="D179" s="26">
        <v>353120.67</v>
      </c>
      <c r="E179" s="14">
        <v>10</v>
      </c>
      <c r="F179" s="21">
        <v>6275734</v>
      </c>
      <c r="G179" s="26">
        <v>345165.77</v>
      </c>
    </row>
    <row r="180" spans="1:7" ht="12.75">
      <c r="A180" t="s">
        <v>4</v>
      </c>
      <c r="B180" s="14">
        <v>45</v>
      </c>
      <c r="C180" s="21">
        <v>1709668</v>
      </c>
      <c r="D180" s="26">
        <v>106108.97</v>
      </c>
      <c r="E180" s="14">
        <v>48</v>
      </c>
      <c r="F180" s="21">
        <v>2096801</v>
      </c>
      <c r="G180" s="26">
        <v>120068.29</v>
      </c>
    </row>
    <row r="181" spans="1:7" ht="12.75">
      <c r="A181" t="s">
        <v>6</v>
      </c>
      <c r="B181" s="14">
        <v>19</v>
      </c>
      <c r="C181" s="21">
        <v>3533482</v>
      </c>
      <c r="D181" s="26">
        <v>194326.3</v>
      </c>
      <c r="E181" s="14">
        <v>18</v>
      </c>
      <c r="F181" s="21">
        <v>3180539</v>
      </c>
      <c r="G181" s="26">
        <v>187241.11</v>
      </c>
    </row>
    <row r="182" spans="1:7" ht="12.75">
      <c r="A182" s="4" t="s">
        <v>9</v>
      </c>
      <c r="B182" s="15" t="s">
        <v>55</v>
      </c>
      <c r="C182" s="15" t="s">
        <v>55</v>
      </c>
      <c r="D182" s="15" t="s">
        <v>55</v>
      </c>
      <c r="E182" s="14">
        <v>11</v>
      </c>
      <c r="F182" s="21">
        <v>859494</v>
      </c>
      <c r="G182" s="26">
        <v>47272.23</v>
      </c>
    </row>
    <row r="183" spans="1:7" ht="12.75">
      <c r="A183" s="4" t="s">
        <v>11</v>
      </c>
      <c r="B183" s="14">
        <v>135</v>
      </c>
      <c r="C183" s="21">
        <v>11194641</v>
      </c>
      <c r="D183" s="26">
        <v>618863.86</v>
      </c>
      <c r="E183" s="14">
        <v>143</v>
      </c>
      <c r="F183" s="21">
        <v>11024359</v>
      </c>
      <c r="G183" s="26">
        <v>607199.5</v>
      </c>
    </row>
    <row r="184" spans="1:7" ht="12.75">
      <c r="A184" s="4" t="s">
        <v>15</v>
      </c>
      <c r="B184" s="14">
        <v>36</v>
      </c>
      <c r="C184" s="21">
        <v>1217331</v>
      </c>
      <c r="D184" s="26">
        <v>66953.41</v>
      </c>
      <c r="E184" s="14">
        <v>38</v>
      </c>
      <c r="F184" s="21">
        <v>1291013</v>
      </c>
      <c r="G184" s="26">
        <v>71006</v>
      </c>
    </row>
    <row r="185" spans="1:7" ht="12.75">
      <c r="A185" s="4" t="s">
        <v>17</v>
      </c>
      <c r="B185" s="15" t="s">
        <v>55</v>
      </c>
      <c r="C185" s="15" t="s">
        <v>55</v>
      </c>
      <c r="D185" s="15" t="s">
        <v>55</v>
      </c>
      <c r="E185" s="15" t="s">
        <v>55</v>
      </c>
      <c r="F185" s="15" t="s">
        <v>55</v>
      </c>
      <c r="G185" s="15" t="s">
        <v>55</v>
      </c>
    </row>
    <row r="186" spans="1:7" ht="12.75">
      <c r="A186" t="s">
        <v>18</v>
      </c>
      <c r="B186" s="15" t="s">
        <v>55</v>
      </c>
      <c r="C186" s="15" t="s">
        <v>55</v>
      </c>
      <c r="D186" s="15" t="s">
        <v>55</v>
      </c>
      <c r="E186" s="15" t="s">
        <v>55</v>
      </c>
      <c r="F186" s="15" t="s">
        <v>55</v>
      </c>
      <c r="G186" s="15" t="s">
        <v>55</v>
      </c>
    </row>
    <row r="187" spans="1:7" ht="12.75">
      <c r="A187" t="s">
        <v>19</v>
      </c>
      <c r="B187" s="15" t="s">
        <v>55</v>
      </c>
      <c r="C187" s="15" t="s">
        <v>55</v>
      </c>
      <c r="D187" s="15" t="s">
        <v>55</v>
      </c>
      <c r="E187" s="15" t="s">
        <v>55</v>
      </c>
      <c r="F187" s="15" t="s">
        <v>55</v>
      </c>
      <c r="G187" s="15" t="s">
        <v>55</v>
      </c>
    </row>
    <row r="188" spans="1:7" ht="12.75">
      <c r="A188" t="s">
        <v>20</v>
      </c>
      <c r="B188" s="15">
        <v>13</v>
      </c>
      <c r="C188" s="15">
        <v>234723</v>
      </c>
      <c r="D188" s="15">
        <v>12910.8</v>
      </c>
      <c r="E188" s="15" t="s">
        <v>55</v>
      </c>
      <c r="F188" s="15" t="s">
        <v>55</v>
      </c>
      <c r="G188" s="15" t="s">
        <v>55</v>
      </c>
    </row>
    <row r="189" spans="1:7" ht="12.75">
      <c r="A189" t="s">
        <v>22</v>
      </c>
      <c r="B189" s="14">
        <v>15</v>
      </c>
      <c r="C189" s="21">
        <v>2321843</v>
      </c>
      <c r="D189" s="26">
        <v>127701.97</v>
      </c>
      <c r="E189" s="14">
        <v>16</v>
      </c>
      <c r="F189" s="21">
        <v>5701387</v>
      </c>
      <c r="G189" s="26">
        <v>314717.76</v>
      </c>
    </row>
    <row r="190" spans="1:7" ht="12.75">
      <c r="A190" t="s">
        <v>24</v>
      </c>
      <c r="B190" s="15" t="s">
        <v>55</v>
      </c>
      <c r="C190" s="15" t="s">
        <v>55</v>
      </c>
      <c r="D190" s="15" t="s">
        <v>55</v>
      </c>
      <c r="E190" s="15" t="s">
        <v>55</v>
      </c>
      <c r="F190" s="15" t="s">
        <v>55</v>
      </c>
      <c r="G190" s="15" t="s">
        <v>55</v>
      </c>
    </row>
    <row r="191" spans="1:7" ht="12.75">
      <c r="A191" t="s">
        <v>25</v>
      </c>
      <c r="B191" s="15">
        <v>12</v>
      </c>
      <c r="C191" s="15">
        <v>599474</v>
      </c>
      <c r="D191" s="15">
        <v>32968.99</v>
      </c>
      <c r="E191" s="15" t="s">
        <v>55</v>
      </c>
      <c r="F191" s="15" t="s">
        <v>55</v>
      </c>
      <c r="G191" s="15" t="s">
        <v>55</v>
      </c>
    </row>
    <row r="192" spans="1:7" ht="12.75">
      <c r="A192" t="s">
        <v>26</v>
      </c>
      <c r="B192" s="14">
        <v>34</v>
      </c>
      <c r="C192" s="21">
        <v>3298476</v>
      </c>
      <c r="D192" s="26">
        <v>182933.71</v>
      </c>
      <c r="E192" s="14">
        <v>37</v>
      </c>
      <c r="F192" s="21">
        <v>3007848</v>
      </c>
      <c r="G192" s="26">
        <v>167797.11</v>
      </c>
    </row>
    <row r="193" spans="1:7" ht="12.75">
      <c r="A193" t="s">
        <v>27</v>
      </c>
      <c r="B193" s="14">
        <v>68</v>
      </c>
      <c r="C193" s="21">
        <v>1671626</v>
      </c>
      <c r="D193" s="26">
        <v>91937</v>
      </c>
      <c r="E193" s="14">
        <v>72</v>
      </c>
      <c r="F193" s="21">
        <v>2347333</v>
      </c>
      <c r="G193" s="26">
        <v>130107.16</v>
      </c>
    </row>
    <row r="194" spans="1:7" ht="12.75">
      <c r="A194" t="s">
        <v>29</v>
      </c>
      <c r="B194" s="15" t="s">
        <v>55</v>
      </c>
      <c r="C194" s="15" t="s">
        <v>55</v>
      </c>
      <c r="D194" s="15" t="s">
        <v>55</v>
      </c>
      <c r="E194" s="15" t="s">
        <v>55</v>
      </c>
      <c r="F194" s="15" t="s">
        <v>55</v>
      </c>
      <c r="G194" s="15" t="s">
        <v>55</v>
      </c>
    </row>
    <row r="195" spans="1:7" ht="12.75">
      <c r="A195" s="1" t="s">
        <v>129</v>
      </c>
      <c r="B195" s="17">
        <v>442</v>
      </c>
      <c r="C195" s="23">
        <v>34683244</v>
      </c>
      <c r="D195" s="28">
        <v>1919569.11</v>
      </c>
      <c r="E195" s="17">
        <v>459</v>
      </c>
      <c r="F195" s="23">
        <v>37903082</v>
      </c>
      <c r="G195" s="28">
        <v>2107821.17</v>
      </c>
    </row>
    <row r="196" spans="1:7" ht="12.75">
      <c r="A196" s="8"/>
      <c r="B196" s="16"/>
      <c r="C196" s="22"/>
      <c r="D196" s="27"/>
      <c r="E196" s="14"/>
      <c r="F196" s="21"/>
      <c r="G196" s="26"/>
    </row>
    <row r="197" spans="1:7" ht="12.75">
      <c r="A197" s="1" t="s">
        <v>42</v>
      </c>
      <c r="B197" s="14"/>
      <c r="C197" s="21"/>
      <c r="D197" s="26"/>
      <c r="E197" s="14"/>
      <c r="F197" s="21"/>
      <c r="G197" s="26"/>
    </row>
    <row r="198" spans="1:7" ht="12.75">
      <c r="A198" t="s">
        <v>0</v>
      </c>
      <c r="B198" s="14">
        <v>16</v>
      </c>
      <c r="C198" s="21">
        <v>1111889</v>
      </c>
      <c r="D198" s="26">
        <v>61153.98</v>
      </c>
      <c r="E198" s="14">
        <v>19</v>
      </c>
      <c r="F198" s="21">
        <v>1133972</v>
      </c>
      <c r="G198" s="26">
        <v>62368.55</v>
      </c>
    </row>
    <row r="199" spans="1:7" ht="12.75">
      <c r="A199" s="4" t="s">
        <v>3</v>
      </c>
      <c r="B199" s="14">
        <v>10</v>
      </c>
      <c r="C199" s="21">
        <v>7667484</v>
      </c>
      <c r="D199" s="26">
        <v>455294.91</v>
      </c>
      <c r="E199" s="14">
        <v>11</v>
      </c>
      <c r="F199" s="21">
        <v>7824701</v>
      </c>
      <c r="G199" s="26">
        <v>430358.93</v>
      </c>
    </row>
    <row r="200" spans="1:7" ht="12.75">
      <c r="A200" t="s">
        <v>4</v>
      </c>
      <c r="B200" s="14">
        <v>60</v>
      </c>
      <c r="C200" s="21">
        <v>1677392</v>
      </c>
      <c r="D200" s="26">
        <v>97352.66</v>
      </c>
      <c r="E200" s="14">
        <v>61</v>
      </c>
      <c r="F200" s="21">
        <v>1823231</v>
      </c>
      <c r="G200" s="26">
        <v>100285.15</v>
      </c>
    </row>
    <row r="201" spans="1:7" ht="12.75">
      <c r="A201" t="s">
        <v>6</v>
      </c>
      <c r="B201" s="14">
        <v>14</v>
      </c>
      <c r="C201" s="21">
        <v>200162</v>
      </c>
      <c r="D201" s="26">
        <v>11008.92</v>
      </c>
      <c r="E201" s="14">
        <v>14</v>
      </c>
      <c r="F201" s="21">
        <v>161031</v>
      </c>
      <c r="G201" s="26">
        <v>8856.8</v>
      </c>
    </row>
    <row r="202" spans="1:7" ht="12.75">
      <c r="A202" s="4" t="s">
        <v>9</v>
      </c>
      <c r="B202" s="14">
        <v>25</v>
      </c>
      <c r="C202" s="21">
        <v>1449935</v>
      </c>
      <c r="D202" s="26">
        <v>78805.62</v>
      </c>
      <c r="E202" s="14">
        <v>20</v>
      </c>
      <c r="F202" s="21">
        <v>1316557</v>
      </c>
      <c r="G202" s="26">
        <v>72253.34</v>
      </c>
    </row>
    <row r="203" spans="1:7" ht="12.75">
      <c r="A203" s="4" t="s">
        <v>11</v>
      </c>
      <c r="B203" s="14">
        <v>135</v>
      </c>
      <c r="C203" s="21">
        <v>9993070</v>
      </c>
      <c r="D203" s="26">
        <v>552907.16</v>
      </c>
      <c r="E203" s="14">
        <v>147</v>
      </c>
      <c r="F203" s="21">
        <v>9927778</v>
      </c>
      <c r="G203" s="26">
        <v>546027.22</v>
      </c>
    </row>
    <row r="204" spans="1:7" ht="12.75">
      <c r="A204" s="4" t="s">
        <v>15</v>
      </c>
      <c r="B204" s="14">
        <v>15</v>
      </c>
      <c r="C204" s="21">
        <v>17974</v>
      </c>
      <c r="D204" s="26">
        <v>988.57</v>
      </c>
      <c r="E204" s="14">
        <v>13</v>
      </c>
      <c r="F204" s="21">
        <v>17729</v>
      </c>
      <c r="G204" s="26">
        <v>975.1</v>
      </c>
    </row>
    <row r="205" spans="1:7" ht="12.75">
      <c r="A205" t="s">
        <v>20</v>
      </c>
      <c r="B205" s="15">
        <v>10</v>
      </c>
      <c r="C205" s="15">
        <v>218547</v>
      </c>
      <c r="D205" s="15">
        <v>12020.1</v>
      </c>
      <c r="E205" s="15" t="s">
        <v>55</v>
      </c>
      <c r="F205" s="15" t="s">
        <v>55</v>
      </c>
      <c r="G205" s="15" t="s">
        <v>55</v>
      </c>
    </row>
    <row r="206" spans="1:7" ht="12.75">
      <c r="A206" t="s">
        <v>22</v>
      </c>
      <c r="B206" s="14">
        <v>34</v>
      </c>
      <c r="C206" s="21">
        <v>2019703</v>
      </c>
      <c r="D206" s="26">
        <v>110865.45</v>
      </c>
      <c r="E206" s="14">
        <v>34</v>
      </c>
      <c r="F206" s="21">
        <v>1505535</v>
      </c>
      <c r="G206" s="26">
        <v>82589.54</v>
      </c>
    </row>
    <row r="207" spans="1:7" ht="12.75">
      <c r="A207" t="s">
        <v>24</v>
      </c>
      <c r="B207" s="15" t="s">
        <v>55</v>
      </c>
      <c r="C207" s="15" t="s">
        <v>55</v>
      </c>
      <c r="D207" s="15" t="s">
        <v>55</v>
      </c>
      <c r="E207" s="15" t="s">
        <v>55</v>
      </c>
      <c r="F207" s="15" t="s">
        <v>55</v>
      </c>
      <c r="G207" s="15" t="s">
        <v>55</v>
      </c>
    </row>
    <row r="208" spans="1:7" ht="12.75">
      <c r="A208" t="s">
        <v>25</v>
      </c>
      <c r="B208" s="15" t="s">
        <v>55</v>
      </c>
      <c r="C208" s="15" t="s">
        <v>55</v>
      </c>
      <c r="D208" s="15" t="s">
        <v>55</v>
      </c>
      <c r="E208" s="15" t="s">
        <v>55</v>
      </c>
      <c r="F208" s="15" t="s">
        <v>55</v>
      </c>
      <c r="G208" s="15" t="s">
        <v>55</v>
      </c>
    </row>
    <row r="209" spans="1:7" ht="12.75">
      <c r="A209" t="s">
        <v>26</v>
      </c>
      <c r="B209" s="14">
        <v>39</v>
      </c>
      <c r="C209" s="21">
        <v>3486913</v>
      </c>
      <c r="D209" s="26">
        <v>191273.46</v>
      </c>
      <c r="E209" s="14">
        <v>39</v>
      </c>
      <c r="F209" s="21">
        <v>3350188</v>
      </c>
      <c r="G209" s="26">
        <v>184042.16</v>
      </c>
    </row>
    <row r="210" spans="1:7" ht="12.75">
      <c r="A210" t="s">
        <v>27</v>
      </c>
      <c r="B210" s="14">
        <v>86</v>
      </c>
      <c r="C210" s="21">
        <v>2540592</v>
      </c>
      <c r="D210" s="26">
        <v>139565.97</v>
      </c>
      <c r="E210" s="14">
        <v>82</v>
      </c>
      <c r="F210" s="21">
        <v>2406436</v>
      </c>
      <c r="G210" s="26">
        <v>132307.43</v>
      </c>
    </row>
    <row r="211" spans="1:7" ht="12.75">
      <c r="A211" t="s">
        <v>28</v>
      </c>
      <c r="B211" s="15">
        <v>13</v>
      </c>
      <c r="C211" s="15">
        <v>540587</v>
      </c>
      <c r="D211" s="15">
        <v>29722.25</v>
      </c>
      <c r="E211" s="15" t="s">
        <v>55</v>
      </c>
      <c r="F211" s="15" t="s">
        <v>55</v>
      </c>
      <c r="G211" s="15" t="s">
        <v>55</v>
      </c>
    </row>
    <row r="212" spans="1:7" ht="12.75">
      <c r="A212" s="1" t="s">
        <v>129</v>
      </c>
      <c r="B212" s="17">
        <v>480</v>
      </c>
      <c r="C212" s="23">
        <v>31311595</v>
      </c>
      <c r="D212" s="28">
        <v>1760894.85</v>
      </c>
      <c r="E212" s="17">
        <v>491</v>
      </c>
      <c r="F212" s="23">
        <v>30227522</v>
      </c>
      <c r="G212" s="28">
        <v>1662965.02</v>
      </c>
    </row>
    <row r="213" spans="1:7" ht="12.75">
      <c r="A213" s="8"/>
      <c r="B213" s="16"/>
      <c r="C213" s="22"/>
      <c r="D213" s="27"/>
      <c r="E213" s="14"/>
      <c r="F213" s="21"/>
      <c r="G213" s="26"/>
    </row>
    <row r="214" spans="1:7" ht="12.75">
      <c r="A214" s="1" t="s">
        <v>43</v>
      </c>
      <c r="B214" s="14"/>
      <c r="C214" s="21"/>
      <c r="D214" s="26"/>
      <c r="E214" s="14"/>
      <c r="F214" s="21"/>
      <c r="G214" s="26"/>
    </row>
    <row r="215" spans="1:7" ht="12.75">
      <c r="A215" t="s">
        <v>0</v>
      </c>
      <c r="B215" s="14">
        <v>23</v>
      </c>
      <c r="C215" s="21">
        <v>225749</v>
      </c>
      <c r="D215" s="26">
        <v>12416.27</v>
      </c>
      <c r="E215" s="14">
        <v>38</v>
      </c>
      <c r="F215" s="21">
        <v>1091857</v>
      </c>
      <c r="G215" s="26">
        <v>60052.19</v>
      </c>
    </row>
    <row r="216" spans="1:7" ht="12.75">
      <c r="A216" s="4" t="s">
        <v>2</v>
      </c>
      <c r="B216" s="15" t="s">
        <v>55</v>
      </c>
      <c r="C216" s="15" t="s">
        <v>55</v>
      </c>
      <c r="D216" s="15" t="s">
        <v>55</v>
      </c>
      <c r="E216" s="15" t="s">
        <v>55</v>
      </c>
      <c r="F216" s="15" t="s">
        <v>55</v>
      </c>
      <c r="G216" s="15" t="s">
        <v>55</v>
      </c>
    </row>
    <row r="217" spans="1:7" ht="12.75">
      <c r="A217" s="4" t="s">
        <v>3</v>
      </c>
      <c r="B217" s="14">
        <v>21</v>
      </c>
      <c r="C217" s="21">
        <v>14343821</v>
      </c>
      <c r="D217" s="26">
        <v>788910.52</v>
      </c>
      <c r="E217" s="14">
        <v>22</v>
      </c>
      <c r="F217" s="21">
        <v>14670346</v>
      </c>
      <c r="G217" s="26">
        <v>806869.6</v>
      </c>
    </row>
    <row r="218" spans="1:7" ht="12.75">
      <c r="A218" t="s">
        <v>4</v>
      </c>
      <c r="B218" s="14">
        <v>134</v>
      </c>
      <c r="C218" s="21">
        <v>3146537</v>
      </c>
      <c r="D218" s="26">
        <v>173124.46</v>
      </c>
      <c r="E218" s="14">
        <v>136</v>
      </c>
      <c r="F218" s="21">
        <v>4457444</v>
      </c>
      <c r="G218" s="26">
        <v>244532.85</v>
      </c>
    </row>
    <row r="219" spans="1:7" ht="12.75">
      <c r="A219" t="s">
        <v>6</v>
      </c>
      <c r="B219" s="14">
        <v>38</v>
      </c>
      <c r="C219" s="21">
        <v>5642406</v>
      </c>
      <c r="D219" s="26">
        <v>308442.17</v>
      </c>
      <c r="E219" s="14">
        <v>27</v>
      </c>
      <c r="F219" s="21">
        <v>5537758</v>
      </c>
      <c r="G219" s="26">
        <v>304577.46</v>
      </c>
    </row>
    <row r="220" spans="1:7" ht="12.75">
      <c r="A220" s="4" t="s">
        <v>9</v>
      </c>
      <c r="B220" s="14">
        <v>34</v>
      </c>
      <c r="C220" s="21">
        <v>3171700</v>
      </c>
      <c r="D220" s="26">
        <v>174447.11</v>
      </c>
      <c r="E220" s="14">
        <v>24</v>
      </c>
      <c r="F220" s="21">
        <v>3177222</v>
      </c>
      <c r="G220" s="26">
        <v>174747.56</v>
      </c>
    </row>
    <row r="221" spans="1:7" ht="12.75">
      <c r="A221" s="4" t="s">
        <v>11</v>
      </c>
      <c r="B221" s="14">
        <v>369</v>
      </c>
      <c r="C221" s="21">
        <v>37503835</v>
      </c>
      <c r="D221" s="26">
        <v>2064557.93</v>
      </c>
      <c r="E221" s="14">
        <v>386</v>
      </c>
      <c r="F221" s="21">
        <v>35768263</v>
      </c>
      <c r="G221" s="26">
        <v>1969958.25</v>
      </c>
    </row>
    <row r="222" spans="1:7" ht="12.75">
      <c r="A222" t="s">
        <v>15</v>
      </c>
      <c r="B222" s="14">
        <v>58</v>
      </c>
      <c r="C222" s="21">
        <v>3497956</v>
      </c>
      <c r="D222" s="26">
        <v>192387.84</v>
      </c>
      <c r="E222" s="14">
        <v>55</v>
      </c>
      <c r="F222" s="21">
        <v>3869480</v>
      </c>
      <c r="G222" s="26">
        <v>214025.56</v>
      </c>
    </row>
    <row r="223" spans="1:7" ht="12.75">
      <c r="A223" s="4" t="s">
        <v>17</v>
      </c>
      <c r="B223" s="15" t="s">
        <v>55</v>
      </c>
      <c r="C223" s="15" t="s">
        <v>55</v>
      </c>
      <c r="D223" s="15" t="s">
        <v>55</v>
      </c>
      <c r="E223" s="15" t="s">
        <v>55</v>
      </c>
      <c r="F223" s="15" t="s">
        <v>55</v>
      </c>
      <c r="G223" s="15" t="s">
        <v>55</v>
      </c>
    </row>
    <row r="224" spans="1:7" ht="12.75">
      <c r="A224" t="s">
        <v>18</v>
      </c>
      <c r="B224" s="15" t="s">
        <v>55</v>
      </c>
      <c r="C224" s="15" t="s">
        <v>55</v>
      </c>
      <c r="D224" s="15" t="s">
        <v>55</v>
      </c>
      <c r="E224" s="15" t="s">
        <v>55</v>
      </c>
      <c r="F224" s="15" t="s">
        <v>55</v>
      </c>
      <c r="G224" s="15" t="s">
        <v>55</v>
      </c>
    </row>
    <row r="225" spans="1:7" ht="12.75">
      <c r="A225" t="s">
        <v>19</v>
      </c>
      <c r="B225" s="15" t="s">
        <v>55</v>
      </c>
      <c r="C225" s="15" t="s">
        <v>55</v>
      </c>
      <c r="D225" s="15" t="s">
        <v>55</v>
      </c>
      <c r="E225" s="15" t="s">
        <v>55</v>
      </c>
      <c r="F225" s="15" t="s">
        <v>55</v>
      </c>
      <c r="G225" s="15" t="s">
        <v>55</v>
      </c>
    </row>
    <row r="226" spans="1:7" ht="12.75">
      <c r="A226" t="s">
        <v>20</v>
      </c>
      <c r="B226" s="14">
        <v>39</v>
      </c>
      <c r="C226" s="21">
        <v>1043855</v>
      </c>
      <c r="D226" s="26">
        <v>55529.95</v>
      </c>
      <c r="E226" s="14">
        <v>17</v>
      </c>
      <c r="F226" s="21">
        <v>133369</v>
      </c>
      <c r="G226" s="26">
        <v>7390.3</v>
      </c>
    </row>
    <row r="227" spans="1:7" ht="12.75">
      <c r="A227" t="s">
        <v>22</v>
      </c>
      <c r="B227" s="14">
        <v>70</v>
      </c>
      <c r="C227" s="21">
        <v>2068905</v>
      </c>
      <c r="D227" s="26">
        <v>120255.32</v>
      </c>
      <c r="E227" s="14">
        <v>80</v>
      </c>
      <c r="F227" s="21">
        <v>2284812</v>
      </c>
      <c r="G227" s="26">
        <v>125480.01</v>
      </c>
    </row>
    <row r="228" spans="1:7" ht="12.75">
      <c r="A228" t="s">
        <v>23</v>
      </c>
      <c r="B228" s="15" t="s">
        <v>55</v>
      </c>
      <c r="C228" s="15" t="s">
        <v>55</v>
      </c>
      <c r="D228" s="15" t="s">
        <v>55</v>
      </c>
      <c r="E228" s="15" t="s">
        <v>55</v>
      </c>
      <c r="F228" s="15" t="s">
        <v>55</v>
      </c>
      <c r="G228" s="15" t="s">
        <v>55</v>
      </c>
    </row>
    <row r="229" spans="1:7" ht="12.75">
      <c r="A229" t="s">
        <v>24</v>
      </c>
      <c r="B229" s="14">
        <v>14</v>
      </c>
      <c r="C229" s="21">
        <v>14728</v>
      </c>
      <c r="D229" s="26">
        <v>810.08</v>
      </c>
      <c r="E229" s="14">
        <v>11</v>
      </c>
      <c r="F229" s="21">
        <v>14535</v>
      </c>
      <c r="G229" s="26">
        <v>769.46</v>
      </c>
    </row>
    <row r="230" spans="1:7" ht="12.75">
      <c r="A230" t="s">
        <v>25</v>
      </c>
      <c r="B230" s="14">
        <v>26</v>
      </c>
      <c r="C230" s="21">
        <v>8605228</v>
      </c>
      <c r="D230" s="26">
        <v>473288.63</v>
      </c>
      <c r="E230" s="14">
        <v>21</v>
      </c>
      <c r="F230" s="21">
        <v>3575399</v>
      </c>
      <c r="G230" s="26">
        <v>199495.23</v>
      </c>
    </row>
    <row r="231" spans="1:7" ht="12.75">
      <c r="A231" t="s">
        <v>26</v>
      </c>
      <c r="B231" s="14">
        <v>74</v>
      </c>
      <c r="C231" s="21">
        <v>14362320</v>
      </c>
      <c r="D231" s="26">
        <v>787802.26</v>
      </c>
      <c r="E231" s="14">
        <v>82</v>
      </c>
      <c r="F231" s="21">
        <v>19722819</v>
      </c>
      <c r="G231" s="26">
        <v>1094518.43</v>
      </c>
    </row>
    <row r="232" spans="1:7" ht="12.75">
      <c r="A232" t="s">
        <v>27</v>
      </c>
      <c r="B232" s="14">
        <v>162</v>
      </c>
      <c r="C232" s="21">
        <v>4313507</v>
      </c>
      <c r="D232" s="26">
        <v>238431.94</v>
      </c>
      <c r="E232" s="14">
        <v>160</v>
      </c>
      <c r="F232" s="21">
        <v>4165553</v>
      </c>
      <c r="G232" s="26">
        <v>231126.11</v>
      </c>
    </row>
    <row r="233" spans="1:7" ht="12.75">
      <c r="A233" t="s">
        <v>28</v>
      </c>
      <c r="B233" s="14">
        <v>17</v>
      </c>
      <c r="C233" s="21">
        <v>3248389</v>
      </c>
      <c r="D233" s="26">
        <v>176784.13</v>
      </c>
      <c r="E233" s="14">
        <v>13</v>
      </c>
      <c r="F233" s="21">
        <v>3239957</v>
      </c>
      <c r="G233" s="26">
        <v>178186.18</v>
      </c>
    </row>
    <row r="234" spans="1:7" ht="12.75">
      <c r="A234" t="s">
        <v>29</v>
      </c>
      <c r="B234" s="15" t="s">
        <v>55</v>
      </c>
      <c r="C234" s="15" t="s">
        <v>55</v>
      </c>
      <c r="D234" s="15" t="s">
        <v>55</v>
      </c>
      <c r="E234" s="14">
        <v>15</v>
      </c>
      <c r="F234" s="21">
        <v>205583</v>
      </c>
      <c r="G234" s="26">
        <v>11307.065</v>
      </c>
    </row>
    <row r="235" spans="1:7" ht="12.75">
      <c r="A235" s="1" t="s">
        <v>129</v>
      </c>
      <c r="B235" s="17">
        <v>1118</v>
      </c>
      <c r="C235" s="23">
        <v>106133225</v>
      </c>
      <c r="D235" s="28">
        <v>5847080.67</v>
      </c>
      <c r="E235" s="17">
        <v>1114</v>
      </c>
      <c r="F235" s="23">
        <v>106891488</v>
      </c>
      <c r="G235" s="28">
        <v>5898916.51</v>
      </c>
    </row>
    <row r="236" spans="1:7" ht="12.75">
      <c r="A236" s="8"/>
      <c r="B236" s="16"/>
      <c r="C236" s="22"/>
      <c r="D236" s="27"/>
      <c r="E236" s="14"/>
      <c r="F236" s="21"/>
      <c r="G236" s="26"/>
    </row>
    <row r="237" spans="1:7" ht="12.75">
      <c r="A237" s="1" t="s">
        <v>44</v>
      </c>
      <c r="B237" s="14"/>
      <c r="C237" s="21"/>
      <c r="D237" s="26"/>
      <c r="E237" s="14"/>
      <c r="F237" s="21"/>
      <c r="G237" s="26"/>
    </row>
    <row r="238" spans="1:7" ht="12.75">
      <c r="A238" t="s">
        <v>0</v>
      </c>
      <c r="B238" s="14">
        <v>18</v>
      </c>
      <c r="C238" s="21">
        <v>1381244</v>
      </c>
      <c r="D238" s="26">
        <v>75968.56</v>
      </c>
      <c r="E238" s="14">
        <v>22</v>
      </c>
      <c r="F238" s="21">
        <v>1311333</v>
      </c>
      <c r="G238" s="26">
        <v>72123.51</v>
      </c>
    </row>
    <row r="239" spans="1:7" ht="12.75">
      <c r="A239" s="4" t="s">
        <v>3</v>
      </c>
      <c r="B239" s="15" t="s">
        <v>55</v>
      </c>
      <c r="C239" s="15" t="s">
        <v>55</v>
      </c>
      <c r="D239" s="15" t="s">
        <v>55</v>
      </c>
      <c r="E239" s="15" t="s">
        <v>55</v>
      </c>
      <c r="F239" s="15" t="s">
        <v>55</v>
      </c>
      <c r="G239" s="15" t="s">
        <v>55</v>
      </c>
    </row>
    <row r="240" spans="1:7" ht="12.75">
      <c r="A240" t="s">
        <v>4</v>
      </c>
      <c r="B240" s="14">
        <v>69</v>
      </c>
      <c r="C240" s="21">
        <v>4664456</v>
      </c>
      <c r="D240" s="26">
        <v>264858.52</v>
      </c>
      <c r="E240" s="14">
        <v>72</v>
      </c>
      <c r="F240" s="21">
        <v>4173935</v>
      </c>
      <c r="G240" s="26">
        <v>228953.78</v>
      </c>
    </row>
    <row r="241" spans="1:7" ht="12.75">
      <c r="A241" t="s">
        <v>6</v>
      </c>
      <c r="B241" s="15">
        <v>11</v>
      </c>
      <c r="C241" s="21">
        <v>124587</v>
      </c>
      <c r="D241" s="26">
        <v>6852.38</v>
      </c>
      <c r="E241" s="15">
        <v>10</v>
      </c>
      <c r="F241" s="21">
        <v>83174</v>
      </c>
      <c r="G241" s="26">
        <v>4574.61</v>
      </c>
    </row>
    <row r="242" spans="1:7" ht="12.75">
      <c r="A242" s="4" t="s">
        <v>9</v>
      </c>
      <c r="B242" s="14">
        <v>17</v>
      </c>
      <c r="C242" s="21">
        <v>3791651</v>
      </c>
      <c r="D242" s="26">
        <v>208541.58</v>
      </c>
      <c r="E242" s="14">
        <v>18</v>
      </c>
      <c r="F242" s="21">
        <v>3610985</v>
      </c>
      <c r="G242" s="26">
        <v>198604.3</v>
      </c>
    </row>
    <row r="243" spans="1:7" ht="12.75">
      <c r="A243" s="4" t="s">
        <v>11</v>
      </c>
      <c r="B243" s="14">
        <v>166</v>
      </c>
      <c r="C243" s="21">
        <v>16745114</v>
      </c>
      <c r="D243" s="26">
        <v>920887.57</v>
      </c>
      <c r="E243" s="14">
        <v>183</v>
      </c>
      <c r="F243" s="21">
        <v>17025626</v>
      </c>
      <c r="G243" s="26">
        <v>936645.25</v>
      </c>
    </row>
    <row r="244" spans="1:7" ht="12.75">
      <c r="A244" t="s">
        <v>15</v>
      </c>
      <c r="B244" s="14">
        <v>30</v>
      </c>
      <c r="C244" s="21">
        <v>1361640</v>
      </c>
      <c r="D244" s="26">
        <v>74890.27</v>
      </c>
      <c r="E244" s="14">
        <v>30</v>
      </c>
      <c r="F244" s="21">
        <v>1294368</v>
      </c>
      <c r="G244" s="26">
        <v>71190.23</v>
      </c>
    </row>
    <row r="245" spans="1:7" ht="12.75">
      <c r="A245" s="4" t="s">
        <v>17</v>
      </c>
      <c r="B245" s="15" t="s">
        <v>55</v>
      </c>
      <c r="C245" s="15" t="s">
        <v>55</v>
      </c>
      <c r="D245" s="15" t="s">
        <v>55</v>
      </c>
      <c r="E245" s="15" t="s">
        <v>55</v>
      </c>
      <c r="F245" s="15" t="s">
        <v>55</v>
      </c>
      <c r="G245" s="15" t="s">
        <v>55</v>
      </c>
    </row>
    <row r="246" spans="1:7" ht="12.75">
      <c r="A246" t="s">
        <v>19</v>
      </c>
      <c r="B246" s="15" t="s">
        <v>55</v>
      </c>
      <c r="C246" s="15" t="s">
        <v>55</v>
      </c>
      <c r="D246" s="15" t="s">
        <v>55</v>
      </c>
      <c r="E246" s="15" t="s">
        <v>55</v>
      </c>
      <c r="F246" s="15" t="s">
        <v>55</v>
      </c>
      <c r="G246" s="15" t="s">
        <v>55</v>
      </c>
    </row>
    <row r="247" spans="1:7" ht="12.75">
      <c r="A247" t="s">
        <v>20</v>
      </c>
      <c r="B247" s="14">
        <v>15</v>
      </c>
      <c r="C247" s="21">
        <v>281363</v>
      </c>
      <c r="D247" s="26">
        <v>15274.38</v>
      </c>
      <c r="E247" s="14">
        <v>10</v>
      </c>
      <c r="F247" s="21">
        <v>224038</v>
      </c>
      <c r="G247" s="26">
        <v>12322.56</v>
      </c>
    </row>
    <row r="248" spans="1:7" ht="12.75">
      <c r="A248" t="s">
        <v>22</v>
      </c>
      <c r="B248" s="14">
        <v>30</v>
      </c>
      <c r="C248" s="21">
        <v>946741</v>
      </c>
      <c r="D248" s="26">
        <v>52071.4</v>
      </c>
      <c r="E248" s="14">
        <v>28</v>
      </c>
      <c r="F248" s="21">
        <v>1000902</v>
      </c>
      <c r="G248" s="26">
        <v>55067.22</v>
      </c>
    </row>
    <row r="249" spans="1:7" ht="12.75">
      <c r="A249" t="s">
        <v>24</v>
      </c>
      <c r="B249" s="15" t="s">
        <v>55</v>
      </c>
      <c r="C249" s="15" t="s">
        <v>55</v>
      </c>
      <c r="D249" s="15" t="s">
        <v>55</v>
      </c>
      <c r="E249" s="15" t="s">
        <v>55</v>
      </c>
      <c r="F249" s="15" t="s">
        <v>55</v>
      </c>
      <c r="G249" s="15" t="s">
        <v>55</v>
      </c>
    </row>
    <row r="250" spans="1:7" ht="12.75">
      <c r="A250" t="s">
        <v>25</v>
      </c>
      <c r="B250" s="14">
        <v>16</v>
      </c>
      <c r="C250" s="21">
        <v>314385</v>
      </c>
      <c r="D250" s="26">
        <v>17291.22</v>
      </c>
      <c r="E250" s="14">
        <v>14</v>
      </c>
      <c r="F250" s="21">
        <v>562449</v>
      </c>
      <c r="G250" s="26">
        <v>30934.67</v>
      </c>
    </row>
    <row r="251" spans="1:7" ht="12.75">
      <c r="A251" t="s">
        <v>26</v>
      </c>
      <c r="B251" s="14">
        <v>37</v>
      </c>
      <c r="C251" s="21">
        <v>3199883</v>
      </c>
      <c r="D251" s="26">
        <v>175993.5</v>
      </c>
      <c r="E251" s="14">
        <v>42</v>
      </c>
      <c r="F251" s="21">
        <v>2530839</v>
      </c>
      <c r="G251" s="26">
        <v>139439.18</v>
      </c>
    </row>
    <row r="252" spans="1:7" ht="12.75">
      <c r="A252" t="s">
        <v>27</v>
      </c>
      <c r="B252" s="14">
        <v>100</v>
      </c>
      <c r="C252" s="21">
        <v>5415033</v>
      </c>
      <c r="D252" s="26">
        <v>297827.26</v>
      </c>
      <c r="E252" s="14">
        <v>100</v>
      </c>
      <c r="F252" s="21">
        <v>4529977</v>
      </c>
      <c r="G252" s="26">
        <v>249127.19</v>
      </c>
    </row>
    <row r="253" spans="1:7" ht="12.75">
      <c r="A253" t="s">
        <v>28</v>
      </c>
      <c r="B253" s="15" t="s">
        <v>55</v>
      </c>
      <c r="C253" s="15" t="s">
        <v>55</v>
      </c>
      <c r="D253" s="15" t="s">
        <v>55</v>
      </c>
      <c r="E253" s="15" t="s">
        <v>55</v>
      </c>
      <c r="F253" s="15" t="s">
        <v>55</v>
      </c>
      <c r="G253" s="15" t="s">
        <v>55</v>
      </c>
    </row>
    <row r="254" spans="1:7" ht="12.75">
      <c r="A254" s="1" t="s">
        <v>129</v>
      </c>
      <c r="B254" s="17">
        <v>542</v>
      </c>
      <c r="C254" s="23">
        <v>47909972</v>
      </c>
      <c r="D254" s="28">
        <v>2643367.82</v>
      </c>
      <c r="E254" s="17">
        <v>566</v>
      </c>
      <c r="F254" s="23">
        <v>45830525</v>
      </c>
      <c r="G254" s="28">
        <v>2521041.77</v>
      </c>
    </row>
    <row r="255" spans="1:7" ht="12.75">
      <c r="A255" s="8"/>
      <c r="B255" s="16"/>
      <c r="C255" s="22"/>
      <c r="D255" s="27"/>
      <c r="E255" s="14"/>
      <c r="F255" s="21"/>
      <c r="G255" s="26"/>
    </row>
    <row r="256" spans="1:7" ht="12.75">
      <c r="A256" s="1" t="s">
        <v>45</v>
      </c>
      <c r="B256" s="14"/>
      <c r="C256" s="21"/>
      <c r="D256" s="26"/>
      <c r="E256" s="14"/>
      <c r="F256" s="21"/>
      <c r="G256" s="26"/>
    </row>
    <row r="257" spans="1:7" ht="12.75">
      <c r="A257" t="s">
        <v>0</v>
      </c>
      <c r="B257" s="14">
        <v>14</v>
      </c>
      <c r="C257" s="21">
        <v>58364</v>
      </c>
      <c r="D257" s="26">
        <v>3210.05</v>
      </c>
      <c r="E257" s="14">
        <v>22</v>
      </c>
      <c r="F257" s="21">
        <v>323867</v>
      </c>
      <c r="G257" s="26">
        <v>17872.73</v>
      </c>
    </row>
    <row r="258" spans="1:7" ht="12.75">
      <c r="A258" s="4" t="s">
        <v>2</v>
      </c>
      <c r="B258" s="15" t="s">
        <v>55</v>
      </c>
      <c r="C258" s="15" t="s">
        <v>55</v>
      </c>
      <c r="D258" s="15" t="s">
        <v>55</v>
      </c>
      <c r="E258" s="15" t="s">
        <v>55</v>
      </c>
      <c r="F258" s="15" t="s">
        <v>55</v>
      </c>
      <c r="G258" s="15" t="s">
        <v>55</v>
      </c>
    </row>
    <row r="259" spans="1:7" ht="12.75">
      <c r="A259" s="4" t="s">
        <v>3</v>
      </c>
      <c r="B259" s="15" t="s">
        <v>55</v>
      </c>
      <c r="C259" s="15" t="s">
        <v>55</v>
      </c>
      <c r="D259" s="15" t="s">
        <v>55</v>
      </c>
      <c r="E259" s="15" t="s">
        <v>55</v>
      </c>
      <c r="F259" s="15" t="s">
        <v>55</v>
      </c>
      <c r="G259" s="15" t="s">
        <v>55</v>
      </c>
    </row>
    <row r="260" spans="1:7" ht="12.75">
      <c r="A260" t="s">
        <v>4</v>
      </c>
      <c r="B260" s="14">
        <v>22</v>
      </c>
      <c r="C260" s="21">
        <v>1229604</v>
      </c>
      <c r="D260" s="26">
        <v>67628.22</v>
      </c>
      <c r="E260" s="14">
        <v>24</v>
      </c>
      <c r="F260" s="21">
        <v>1271862</v>
      </c>
      <c r="G260" s="26">
        <v>69111.19</v>
      </c>
    </row>
    <row r="261" spans="1:7" ht="12.75">
      <c r="A261" t="s">
        <v>6</v>
      </c>
      <c r="B261" s="15" t="s">
        <v>55</v>
      </c>
      <c r="C261" s="15" t="s">
        <v>55</v>
      </c>
      <c r="D261" s="15" t="s">
        <v>55</v>
      </c>
      <c r="E261" s="14">
        <v>12</v>
      </c>
      <c r="F261" s="21">
        <v>148886</v>
      </c>
      <c r="G261" s="26">
        <v>8189.16</v>
      </c>
    </row>
    <row r="262" spans="1:7" ht="12.75">
      <c r="A262" s="4" t="s">
        <v>9</v>
      </c>
      <c r="B262" s="14">
        <v>12</v>
      </c>
      <c r="C262" s="21">
        <v>4185563</v>
      </c>
      <c r="D262" s="26">
        <v>230206.14</v>
      </c>
      <c r="E262" s="14">
        <v>12</v>
      </c>
      <c r="F262" s="21">
        <v>3694608</v>
      </c>
      <c r="G262" s="26">
        <v>203203.6</v>
      </c>
    </row>
    <row r="263" spans="1:7" ht="12.75">
      <c r="A263" s="4" t="s">
        <v>11</v>
      </c>
      <c r="B263" s="14">
        <v>110</v>
      </c>
      <c r="C263" s="21">
        <v>13661766</v>
      </c>
      <c r="D263" s="26">
        <v>751736.31</v>
      </c>
      <c r="E263" s="14">
        <v>115</v>
      </c>
      <c r="F263" s="21">
        <v>13142798</v>
      </c>
      <c r="G263" s="26">
        <v>722106.83</v>
      </c>
    </row>
    <row r="264" spans="1:7" ht="12.75">
      <c r="A264" t="s">
        <v>15</v>
      </c>
      <c r="B264" s="15" t="s">
        <v>55</v>
      </c>
      <c r="C264" s="15" t="s">
        <v>55</v>
      </c>
      <c r="D264" s="15" t="s">
        <v>55</v>
      </c>
      <c r="E264" s="15" t="s">
        <v>55</v>
      </c>
      <c r="F264" s="15" t="s">
        <v>55</v>
      </c>
      <c r="G264" s="15" t="s">
        <v>55</v>
      </c>
    </row>
    <row r="265" spans="1:7" ht="12.75">
      <c r="A265" s="4" t="s">
        <v>17</v>
      </c>
      <c r="B265" s="15" t="s">
        <v>55</v>
      </c>
      <c r="C265" s="15" t="s">
        <v>55</v>
      </c>
      <c r="D265" s="15" t="s">
        <v>55</v>
      </c>
      <c r="E265" s="15" t="s">
        <v>55</v>
      </c>
      <c r="F265" s="15" t="s">
        <v>55</v>
      </c>
      <c r="G265" s="15" t="s">
        <v>55</v>
      </c>
    </row>
    <row r="266" spans="1:7" ht="12.75">
      <c r="A266" t="s">
        <v>20</v>
      </c>
      <c r="B266" s="15" t="s">
        <v>55</v>
      </c>
      <c r="C266" s="15" t="s">
        <v>55</v>
      </c>
      <c r="D266" s="15" t="s">
        <v>55</v>
      </c>
      <c r="E266" s="15" t="s">
        <v>55</v>
      </c>
      <c r="F266" s="15" t="s">
        <v>55</v>
      </c>
      <c r="G266" s="15" t="s">
        <v>55</v>
      </c>
    </row>
    <row r="267" spans="1:7" ht="12.75">
      <c r="A267" t="s">
        <v>22</v>
      </c>
      <c r="B267" s="14">
        <v>17</v>
      </c>
      <c r="C267" s="21">
        <v>454681</v>
      </c>
      <c r="D267" s="26">
        <v>24393.39</v>
      </c>
      <c r="E267" s="14">
        <v>17</v>
      </c>
      <c r="F267" s="21">
        <v>628805</v>
      </c>
      <c r="G267" s="26">
        <v>34261.47</v>
      </c>
    </row>
    <row r="268" spans="1:7" ht="12.75">
      <c r="A268" t="s">
        <v>24</v>
      </c>
      <c r="B268" s="15" t="s">
        <v>55</v>
      </c>
      <c r="C268" s="15" t="s">
        <v>55</v>
      </c>
      <c r="D268" s="15" t="s">
        <v>55</v>
      </c>
      <c r="E268" s="15" t="s">
        <v>55</v>
      </c>
      <c r="F268" s="15" t="s">
        <v>55</v>
      </c>
      <c r="G268" s="15" t="s">
        <v>55</v>
      </c>
    </row>
    <row r="269" spans="1:7" ht="12.75">
      <c r="A269" t="s">
        <v>25</v>
      </c>
      <c r="B269" s="15" t="s">
        <v>55</v>
      </c>
      <c r="C269" s="15" t="s">
        <v>55</v>
      </c>
      <c r="D269" s="15" t="s">
        <v>55</v>
      </c>
      <c r="E269" s="15" t="s">
        <v>55</v>
      </c>
      <c r="F269" s="15" t="s">
        <v>55</v>
      </c>
      <c r="G269" s="15" t="s">
        <v>55</v>
      </c>
    </row>
    <row r="270" spans="1:7" ht="12.75">
      <c r="A270" t="s">
        <v>26</v>
      </c>
      <c r="B270" s="14">
        <v>23</v>
      </c>
      <c r="C270" s="21">
        <v>2310675</v>
      </c>
      <c r="D270" s="26">
        <v>130171.58</v>
      </c>
      <c r="E270" s="14">
        <v>24</v>
      </c>
      <c r="F270" s="21">
        <v>2445573</v>
      </c>
      <c r="G270" s="26">
        <v>134353.7</v>
      </c>
    </row>
    <row r="271" spans="1:7" ht="12.75">
      <c r="A271" t="s">
        <v>27</v>
      </c>
      <c r="B271" s="14">
        <v>48</v>
      </c>
      <c r="C271" s="21">
        <v>3977729</v>
      </c>
      <c r="D271" s="26">
        <v>218775.37</v>
      </c>
      <c r="E271" s="14">
        <v>57</v>
      </c>
      <c r="F271" s="21">
        <v>3692085</v>
      </c>
      <c r="G271" s="26">
        <v>202922.32</v>
      </c>
    </row>
    <row r="272" spans="1:7" ht="12.75">
      <c r="A272" s="1" t="s">
        <v>129</v>
      </c>
      <c r="B272" s="17">
        <v>299</v>
      </c>
      <c r="C272" s="23">
        <v>34416701</v>
      </c>
      <c r="D272" s="28">
        <v>1896209.08</v>
      </c>
      <c r="E272" s="17">
        <v>323</v>
      </c>
      <c r="F272" s="23">
        <v>32171759</v>
      </c>
      <c r="G272" s="28">
        <v>1769450.31</v>
      </c>
    </row>
    <row r="273" spans="1:7" ht="12.75">
      <c r="A273" s="8"/>
      <c r="B273" s="16"/>
      <c r="C273" s="22"/>
      <c r="D273" s="27"/>
      <c r="E273" s="14"/>
      <c r="F273" s="21"/>
      <c r="G273" s="26"/>
    </row>
    <row r="274" spans="1:7" ht="12.75">
      <c r="A274" s="1" t="s">
        <v>46</v>
      </c>
      <c r="B274" s="14"/>
      <c r="C274" s="21"/>
      <c r="D274" s="26"/>
      <c r="E274" s="14"/>
      <c r="F274" s="21"/>
      <c r="G274" s="26"/>
    </row>
    <row r="275" spans="1:7" ht="12.75">
      <c r="A275" t="s">
        <v>0</v>
      </c>
      <c r="B275" s="14">
        <v>19</v>
      </c>
      <c r="C275" s="21">
        <v>787918</v>
      </c>
      <c r="D275" s="26">
        <v>43351.67</v>
      </c>
      <c r="E275" s="14">
        <v>18</v>
      </c>
      <c r="F275" s="21">
        <v>685377</v>
      </c>
      <c r="G275" s="26">
        <v>37695.33</v>
      </c>
    </row>
    <row r="276" spans="1:7" ht="12.75">
      <c r="A276" t="s">
        <v>3</v>
      </c>
      <c r="B276" s="15" t="s">
        <v>55</v>
      </c>
      <c r="C276" s="15" t="s">
        <v>55</v>
      </c>
      <c r="D276" s="15" t="s">
        <v>55</v>
      </c>
      <c r="E276" s="15" t="s">
        <v>55</v>
      </c>
      <c r="F276" s="15" t="s">
        <v>55</v>
      </c>
      <c r="G276" s="15" t="s">
        <v>55</v>
      </c>
    </row>
    <row r="277" spans="1:7" ht="12.75">
      <c r="A277" t="s">
        <v>4</v>
      </c>
      <c r="B277" s="14">
        <v>33</v>
      </c>
      <c r="C277" s="21">
        <v>2649992</v>
      </c>
      <c r="D277" s="26">
        <v>145751.61</v>
      </c>
      <c r="E277" s="14">
        <v>33</v>
      </c>
      <c r="F277" s="21">
        <v>2605983</v>
      </c>
      <c r="G277" s="26">
        <v>142451.76</v>
      </c>
    </row>
    <row r="278" spans="1:7" ht="12.75">
      <c r="A278" t="s">
        <v>6</v>
      </c>
      <c r="B278" s="14">
        <v>13</v>
      </c>
      <c r="C278" s="21">
        <v>689329</v>
      </c>
      <c r="D278" s="26">
        <v>37913.79</v>
      </c>
      <c r="E278" s="14">
        <v>16</v>
      </c>
      <c r="F278" s="21">
        <v>1122199</v>
      </c>
      <c r="G278" s="26">
        <v>61721.18</v>
      </c>
    </row>
    <row r="279" spans="1:7" ht="12.75">
      <c r="A279" t="s">
        <v>9</v>
      </c>
      <c r="B279">
        <v>13</v>
      </c>
      <c r="C279" s="21">
        <v>2642701</v>
      </c>
      <c r="D279" s="26">
        <v>144719.5</v>
      </c>
      <c r="E279">
        <v>14</v>
      </c>
      <c r="F279" s="21">
        <v>2481324</v>
      </c>
      <c r="G279" s="26">
        <v>134689.69</v>
      </c>
    </row>
    <row r="280" spans="1:7" ht="12.75">
      <c r="A280" t="s">
        <v>11</v>
      </c>
      <c r="B280" s="14">
        <v>148</v>
      </c>
      <c r="C280" s="21">
        <v>22226199</v>
      </c>
      <c r="D280" s="26">
        <v>1222291.29</v>
      </c>
      <c r="E280" s="14">
        <v>146</v>
      </c>
      <c r="F280" s="21">
        <v>22574764</v>
      </c>
      <c r="G280" s="26">
        <v>1239715.16</v>
      </c>
    </row>
    <row r="281" spans="1:7" ht="12.75">
      <c r="A281" t="s">
        <v>15</v>
      </c>
      <c r="B281" s="14">
        <v>11</v>
      </c>
      <c r="C281" s="21">
        <v>905413</v>
      </c>
      <c r="D281" s="26">
        <v>49797.82</v>
      </c>
      <c r="E281" s="14">
        <v>12</v>
      </c>
      <c r="F281" s="21">
        <v>935969</v>
      </c>
      <c r="G281" s="26">
        <v>51478.35</v>
      </c>
    </row>
    <row r="282" spans="1:7" ht="12.75">
      <c r="A282" s="4" t="s">
        <v>17</v>
      </c>
      <c r="B282" s="15" t="s">
        <v>55</v>
      </c>
      <c r="C282" s="15" t="s">
        <v>55</v>
      </c>
      <c r="D282" s="15" t="s">
        <v>55</v>
      </c>
      <c r="E282" s="15" t="s">
        <v>55</v>
      </c>
      <c r="F282" s="15" t="s">
        <v>55</v>
      </c>
      <c r="G282" s="15" t="s">
        <v>55</v>
      </c>
    </row>
    <row r="283" spans="1:7" ht="12.75">
      <c r="A283" t="s">
        <v>18</v>
      </c>
      <c r="B283" s="15" t="s">
        <v>55</v>
      </c>
      <c r="C283" s="15" t="s">
        <v>55</v>
      </c>
      <c r="D283" s="15" t="s">
        <v>55</v>
      </c>
      <c r="E283" s="15" t="s">
        <v>55</v>
      </c>
      <c r="F283" s="15" t="s">
        <v>55</v>
      </c>
      <c r="G283" s="15" t="s">
        <v>55</v>
      </c>
    </row>
    <row r="284" spans="1:7" ht="12.75">
      <c r="A284" t="s">
        <v>19</v>
      </c>
      <c r="B284" s="15" t="s">
        <v>55</v>
      </c>
      <c r="C284" s="15" t="s">
        <v>55</v>
      </c>
      <c r="D284" s="15" t="s">
        <v>55</v>
      </c>
      <c r="E284" s="15" t="s">
        <v>55</v>
      </c>
      <c r="F284" s="15" t="s">
        <v>55</v>
      </c>
      <c r="G284" s="15" t="s">
        <v>55</v>
      </c>
    </row>
    <row r="285" spans="1:7" ht="12.75">
      <c r="A285" t="s">
        <v>20</v>
      </c>
      <c r="B285" s="15" t="s">
        <v>55</v>
      </c>
      <c r="C285" s="15" t="s">
        <v>55</v>
      </c>
      <c r="D285" s="15" t="s">
        <v>55</v>
      </c>
      <c r="E285" s="15" t="s">
        <v>55</v>
      </c>
      <c r="F285" s="15" t="s">
        <v>55</v>
      </c>
      <c r="G285" s="15" t="s">
        <v>55</v>
      </c>
    </row>
    <row r="286" spans="1:7" ht="12.75">
      <c r="A286" t="s">
        <v>22</v>
      </c>
      <c r="B286" s="14">
        <v>19</v>
      </c>
      <c r="C286" s="21">
        <v>238374</v>
      </c>
      <c r="D286" s="26">
        <v>13110.58</v>
      </c>
      <c r="E286" s="14">
        <v>16</v>
      </c>
      <c r="F286" s="21">
        <v>330364</v>
      </c>
      <c r="G286" s="26">
        <v>18170.05</v>
      </c>
    </row>
    <row r="287" spans="1:7" ht="12.75">
      <c r="A287" t="s">
        <v>24</v>
      </c>
      <c r="B287" s="14">
        <v>14</v>
      </c>
      <c r="C287" s="21">
        <v>28572</v>
      </c>
      <c r="D287" s="26">
        <v>1571.49</v>
      </c>
      <c r="E287" s="14">
        <v>13</v>
      </c>
      <c r="F287" s="21">
        <v>26660</v>
      </c>
      <c r="G287" s="26">
        <v>1466.33</v>
      </c>
    </row>
    <row r="288" spans="1:7" ht="12.75">
      <c r="A288" t="s">
        <v>25</v>
      </c>
      <c r="B288" s="14">
        <v>11</v>
      </c>
      <c r="C288" s="21">
        <v>175856</v>
      </c>
      <c r="D288" s="26">
        <v>9672.29</v>
      </c>
      <c r="E288" s="14">
        <v>10</v>
      </c>
      <c r="F288" s="21">
        <v>522034</v>
      </c>
      <c r="G288" s="26">
        <v>28723.08</v>
      </c>
    </row>
    <row r="289" spans="1:7" ht="12.75">
      <c r="A289" t="s">
        <v>26</v>
      </c>
      <c r="B289" s="14">
        <v>63</v>
      </c>
      <c r="C289" s="21">
        <v>10211844</v>
      </c>
      <c r="D289" s="26">
        <v>559809.61</v>
      </c>
      <c r="E289" s="14">
        <v>66</v>
      </c>
      <c r="F289" s="21">
        <v>9978636</v>
      </c>
      <c r="G289" s="26">
        <v>547952.5</v>
      </c>
    </row>
    <row r="290" spans="1:7" ht="12.75">
      <c r="A290" t="s">
        <v>27</v>
      </c>
      <c r="B290" s="14">
        <v>63</v>
      </c>
      <c r="C290" s="21">
        <v>2622346</v>
      </c>
      <c r="D290" s="26">
        <v>144215.06</v>
      </c>
      <c r="E290" s="14">
        <v>66</v>
      </c>
      <c r="F290" s="21">
        <v>2353150</v>
      </c>
      <c r="G290" s="26">
        <v>129357.36</v>
      </c>
    </row>
    <row r="291" spans="1:7" ht="12.75">
      <c r="A291" t="s">
        <v>28</v>
      </c>
      <c r="B291" s="15" t="s">
        <v>55</v>
      </c>
      <c r="C291" s="15" t="s">
        <v>55</v>
      </c>
      <c r="D291" s="15" t="s">
        <v>55</v>
      </c>
      <c r="E291" s="15" t="s">
        <v>55</v>
      </c>
      <c r="F291" s="15" t="s">
        <v>55</v>
      </c>
      <c r="G291" s="15" t="s">
        <v>55</v>
      </c>
    </row>
    <row r="292" spans="1:7" ht="12.75">
      <c r="A292" s="1" t="s">
        <v>129</v>
      </c>
      <c r="B292" s="17">
        <v>436</v>
      </c>
      <c r="C292" s="23">
        <v>57856363</v>
      </c>
      <c r="D292" s="28">
        <v>3184365.99</v>
      </c>
      <c r="E292" s="17">
        <v>445</v>
      </c>
      <c r="F292" s="23">
        <v>59479685</v>
      </c>
      <c r="G292" s="28">
        <v>3272392.69</v>
      </c>
    </row>
    <row r="293" spans="1:7" ht="12.75">
      <c r="A293" s="8"/>
      <c r="B293" s="16"/>
      <c r="C293" s="22"/>
      <c r="D293" s="27"/>
      <c r="E293" s="14"/>
      <c r="F293" s="21"/>
      <c r="G293" s="26"/>
    </row>
    <row r="294" spans="1:7" ht="12.75">
      <c r="A294" s="1" t="s">
        <v>47</v>
      </c>
      <c r="B294" s="14"/>
      <c r="C294" s="21"/>
      <c r="D294" s="26"/>
      <c r="E294" s="14"/>
      <c r="F294" s="21"/>
      <c r="G294" s="26"/>
    </row>
    <row r="295" spans="1:7" ht="12.75">
      <c r="A295" t="s">
        <v>0</v>
      </c>
      <c r="B295" s="14">
        <v>19</v>
      </c>
      <c r="C295" s="21">
        <v>75051</v>
      </c>
      <c r="D295" s="26">
        <v>4127.85</v>
      </c>
      <c r="E295" s="14">
        <v>25</v>
      </c>
      <c r="F295" s="21">
        <v>176509</v>
      </c>
      <c r="G295" s="26">
        <v>9708.11</v>
      </c>
    </row>
    <row r="296" spans="1:7" ht="12.75">
      <c r="A296" s="4" t="s">
        <v>2</v>
      </c>
      <c r="B296" s="15" t="s">
        <v>55</v>
      </c>
      <c r="C296" s="15" t="s">
        <v>55</v>
      </c>
      <c r="D296" s="15" t="s">
        <v>55</v>
      </c>
      <c r="E296" s="15" t="s">
        <v>55</v>
      </c>
      <c r="F296" s="15" t="s">
        <v>55</v>
      </c>
      <c r="G296" s="15" t="s">
        <v>55</v>
      </c>
    </row>
    <row r="297" spans="1:7" ht="12.75">
      <c r="A297" s="4" t="s">
        <v>3</v>
      </c>
      <c r="B297" s="15" t="s">
        <v>55</v>
      </c>
      <c r="C297" s="15" t="s">
        <v>55</v>
      </c>
      <c r="D297" s="15" t="s">
        <v>55</v>
      </c>
      <c r="E297" s="15" t="s">
        <v>55</v>
      </c>
      <c r="F297" s="15" t="s">
        <v>55</v>
      </c>
      <c r="G297" s="15" t="s">
        <v>55</v>
      </c>
    </row>
    <row r="298" spans="1:7" ht="12.75">
      <c r="A298" t="s">
        <v>4</v>
      </c>
      <c r="B298" s="14">
        <v>49</v>
      </c>
      <c r="C298" s="21">
        <v>3025089</v>
      </c>
      <c r="D298" s="26">
        <v>168657.43</v>
      </c>
      <c r="E298" s="14">
        <v>50</v>
      </c>
      <c r="F298" s="21">
        <v>2835603</v>
      </c>
      <c r="G298" s="26">
        <v>150204.14</v>
      </c>
    </row>
    <row r="299" spans="1:7" ht="12.75">
      <c r="A299" t="s">
        <v>6</v>
      </c>
      <c r="B299" s="14">
        <v>18</v>
      </c>
      <c r="C299" s="21">
        <v>1155015</v>
      </c>
      <c r="D299" s="26">
        <v>63525.49</v>
      </c>
      <c r="E299" s="14">
        <v>18</v>
      </c>
      <c r="F299" s="21">
        <v>1175557</v>
      </c>
      <c r="G299" s="26">
        <v>64640.2</v>
      </c>
    </row>
    <row r="300" spans="1:7" ht="12.75">
      <c r="A300" t="s">
        <v>9</v>
      </c>
      <c r="B300" s="14">
        <v>12</v>
      </c>
      <c r="C300" s="21">
        <v>1359938</v>
      </c>
      <c r="D300" s="26">
        <v>74796.67</v>
      </c>
      <c r="E300" s="14">
        <v>12</v>
      </c>
      <c r="F300" s="21">
        <v>785659</v>
      </c>
      <c r="G300" s="26">
        <v>43211.36</v>
      </c>
    </row>
    <row r="301" spans="1:7" ht="12.75">
      <c r="A301" t="s">
        <v>11</v>
      </c>
      <c r="B301" s="14">
        <v>203</v>
      </c>
      <c r="C301" s="21">
        <v>77873698</v>
      </c>
      <c r="D301" s="26">
        <v>4283099.24</v>
      </c>
      <c r="E301" s="14">
        <v>204</v>
      </c>
      <c r="F301" s="21">
        <v>80482953</v>
      </c>
      <c r="G301" s="26">
        <v>4251065.45</v>
      </c>
    </row>
    <row r="302" spans="1:7" ht="12.75">
      <c r="A302" t="s">
        <v>15</v>
      </c>
      <c r="B302" s="14">
        <v>30</v>
      </c>
      <c r="C302" s="21">
        <v>1000392</v>
      </c>
      <c r="D302" s="26">
        <v>55021.71</v>
      </c>
      <c r="E302" s="14">
        <v>28</v>
      </c>
      <c r="F302" s="21">
        <v>841691</v>
      </c>
      <c r="G302" s="26">
        <v>46293.01</v>
      </c>
    </row>
    <row r="303" spans="1:7" ht="12.75">
      <c r="A303" s="4" t="s">
        <v>17</v>
      </c>
      <c r="B303" s="15" t="s">
        <v>55</v>
      </c>
      <c r="C303" s="15" t="s">
        <v>55</v>
      </c>
      <c r="D303" s="15" t="s">
        <v>55</v>
      </c>
      <c r="E303" s="15" t="s">
        <v>55</v>
      </c>
      <c r="F303" s="15" t="s">
        <v>55</v>
      </c>
      <c r="G303" s="15" t="s">
        <v>55</v>
      </c>
    </row>
    <row r="304" spans="1:7" ht="12.75">
      <c r="A304" t="s">
        <v>19</v>
      </c>
      <c r="B304" s="15" t="s">
        <v>55</v>
      </c>
      <c r="C304" s="15" t="s">
        <v>55</v>
      </c>
      <c r="D304" s="15" t="s">
        <v>55</v>
      </c>
      <c r="E304" s="15" t="s">
        <v>55</v>
      </c>
      <c r="F304" s="15" t="s">
        <v>55</v>
      </c>
      <c r="G304" s="15" t="s">
        <v>55</v>
      </c>
    </row>
    <row r="305" spans="1:7" ht="12.75">
      <c r="A305" t="s">
        <v>20</v>
      </c>
      <c r="B305" s="15">
        <v>12</v>
      </c>
      <c r="C305" s="15">
        <v>245963</v>
      </c>
      <c r="D305" s="15">
        <v>13528.65</v>
      </c>
      <c r="E305" s="15" t="s">
        <v>55</v>
      </c>
      <c r="F305" s="15" t="s">
        <v>55</v>
      </c>
      <c r="G305" s="15" t="s">
        <v>55</v>
      </c>
    </row>
    <row r="306" spans="1:7" ht="12.75">
      <c r="A306" t="s">
        <v>22</v>
      </c>
      <c r="B306" s="14">
        <v>37</v>
      </c>
      <c r="C306" s="21">
        <v>689575</v>
      </c>
      <c r="D306" s="26">
        <v>37926.79</v>
      </c>
      <c r="E306" s="14">
        <v>37</v>
      </c>
      <c r="F306" s="21">
        <v>826255</v>
      </c>
      <c r="G306" s="26">
        <v>45444.25</v>
      </c>
    </row>
    <row r="307" spans="1:7" ht="12.75">
      <c r="A307" t="s">
        <v>24</v>
      </c>
      <c r="B307" s="14">
        <v>10</v>
      </c>
      <c r="C307" s="21">
        <v>109867</v>
      </c>
      <c r="D307" s="26">
        <v>6042.86</v>
      </c>
      <c r="E307" s="14">
        <v>11</v>
      </c>
      <c r="F307" s="21">
        <v>106733</v>
      </c>
      <c r="G307" s="26">
        <v>5870.4</v>
      </c>
    </row>
    <row r="308" spans="1:7" ht="12.75">
      <c r="A308" t="s">
        <v>25</v>
      </c>
      <c r="B308" s="15" t="s">
        <v>55</v>
      </c>
      <c r="C308" s="15" t="s">
        <v>55</v>
      </c>
      <c r="D308" s="15" t="s">
        <v>55</v>
      </c>
      <c r="E308" s="15" t="s">
        <v>55</v>
      </c>
      <c r="F308" s="15" t="s">
        <v>55</v>
      </c>
      <c r="G308" s="15" t="s">
        <v>55</v>
      </c>
    </row>
    <row r="309" spans="1:7" ht="12.75">
      <c r="A309" t="s">
        <v>26</v>
      </c>
      <c r="B309" s="14">
        <v>60</v>
      </c>
      <c r="C309" s="21">
        <v>19324893</v>
      </c>
      <c r="D309" s="26">
        <v>1063049.8</v>
      </c>
      <c r="E309" s="14">
        <v>62</v>
      </c>
      <c r="F309" s="21">
        <v>18549473</v>
      </c>
      <c r="G309" s="26">
        <v>1020222.51</v>
      </c>
    </row>
    <row r="310" spans="1:7" ht="12.75">
      <c r="A310" t="s">
        <v>27</v>
      </c>
      <c r="B310" s="14">
        <v>104</v>
      </c>
      <c r="C310" s="21">
        <v>4026530</v>
      </c>
      <c r="D310" s="26">
        <v>224657.57</v>
      </c>
      <c r="E310" s="14">
        <v>99</v>
      </c>
      <c r="F310" s="21">
        <v>4288808</v>
      </c>
      <c r="G310" s="26">
        <v>237004.09</v>
      </c>
    </row>
    <row r="311" spans="1:7" ht="12.75">
      <c r="A311" t="s">
        <v>28</v>
      </c>
      <c r="B311" s="15">
        <v>10</v>
      </c>
      <c r="C311" s="15">
        <v>736042</v>
      </c>
      <c r="D311" s="15">
        <v>40482.77</v>
      </c>
      <c r="E311" s="15" t="s">
        <v>55</v>
      </c>
      <c r="F311" s="15" t="s">
        <v>55</v>
      </c>
      <c r="G311" s="15" t="s">
        <v>55</v>
      </c>
    </row>
    <row r="312" spans="1:7" ht="12.75">
      <c r="A312" t="s">
        <v>29</v>
      </c>
      <c r="B312" s="15" t="s">
        <v>55</v>
      </c>
      <c r="C312" s="15" t="s">
        <v>55</v>
      </c>
      <c r="D312" s="15" t="s">
        <v>55</v>
      </c>
      <c r="E312" s="15" t="s">
        <v>55</v>
      </c>
      <c r="F312" s="15" t="s">
        <v>55</v>
      </c>
      <c r="G312" s="15" t="s">
        <v>55</v>
      </c>
    </row>
    <row r="313" spans="1:7" ht="12.75">
      <c r="A313" s="1" t="s">
        <v>129</v>
      </c>
      <c r="B313" s="17">
        <v>603</v>
      </c>
      <c r="C313" s="23">
        <v>130660876</v>
      </c>
      <c r="D313" s="28">
        <v>7192107.36</v>
      </c>
      <c r="E313" s="17">
        <v>604</v>
      </c>
      <c r="F313" s="23">
        <v>129718957</v>
      </c>
      <c r="G313" s="28">
        <v>7135666.67</v>
      </c>
    </row>
    <row r="314" spans="1:7" ht="12.75">
      <c r="A314" s="8"/>
      <c r="B314" s="16"/>
      <c r="C314" s="22"/>
      <c r="D314" s="27"/>
      <c r="E314" s="14"/>
      <c r="F314" s="21"/>
      <c r="G314" s="26"/>
    </row>
    <row r="315" spans="1:7" ht="12.75">
      <c r="A315" s="1" t="s">
        <v>48</v>
      </c>
      <c r="B315" s="16"/>
      <c r="C315" s="22"/>
      <c r="D315" s="27"/>
      <c r="E315" s="14"/>
      <c r="F315" s="21"/>
      <c r="G315" s="26"/>
    </row>
    <row r="316" spans="1:7" ht="12.75">
      <c r="A316" t="s">
        <v>0</v>
      </c>
      <c r="B316" s="14">
        <v>23</v>
      </c>
      <c r="C316" s="21">
        <v>241096</v>
      </c>
      <c r="D316" s="26">
        <v>13260.28</v>
      </c>
      <c r="E316" s="14">
        <v>29</v>
      </c>
      <c r="F316" s="21">
        <v>629816</v>
      </c>
      <c r="G316" s="26">
        <v>34539.96</v>
      </c>
    </row>
    <row r="317" spans="1:7" ht="12.75">
      <c r="A317" s="4" t="s">
        <v>3</v>
      </c>
      <c r="B317" s="15" t="s">
        <v>55</v>
      </c>
      <c r="C317" s="15" t="s">
        <v>55</v>
      </c>
      <c r="D317" s="15" t="s">
        <v>55</v>
      </c>
      <c r="E317" s="15" t="s">
        <v>55</v>
      </c>
      <c r="F317" s="15" t="s">
        <v>55</v>
      </c>
      <c r="G317" s="15" t="s">
        <v>55</v>
      </c>
    </row>
    <row r="318" spans="1:7" ht="12.75">
      <c r="A318" t="s">
        <v>4</v>
      </c>
      <c r="B318" s="14">
        <v>36</v>
      </c>
      <c r="C318" s="21">
        <v>3115822</v>
      </c>
      <c r="D318" s="26">
        <v>171144.39</v>
      </c>
      <c r="E318" s="14">
        <v>35</v>
      </c>
      <c r="F318" s="21">
        <v>2978598</v>
      </c>
      <c r="G318" s="26">
        <v>163644.97</v>
      </c>
    </row>
    <row r="319" spans="1:7" ht="12.75">
      <c r="A319" t="s">
        <v>6</v>
      </c>
      <c r="B319" s="14">
        <v>11</v>
      </c>
      <c r="C319" s="21">
        <v>538804</v>
      </c>
      <c r="D319" s="26">
        <v>29624.17</v>
      </c>
      <c r="E319" s="14">
        <v>13</v>
      </c>
      <c r="F319" s="21">
        <v>488543</v>
      </c>
      <c r="G319" s="26">
        <v>26869.92</v>
      </c>
    </row>
    <row r="320" spans="1:7" ht="12.75">
      <c r="A320" t="s">
        <v>9</v>
      </c>
      <c r="B320" s="14">
        <v>24</v>
      </c>
      <c r="C320" s="21">
        <v>3979870</v>
      </c>
      <c r="D320" s="26">
        <v>218893.33</v>
      </c>
      <c r="E320" s="14">
        <v>18</v>
      </c>
      <c r="F320" s="21">
        <v>1389051</v>
      </c>
      <c r="G320" s="26">
        <v>76397.97</v>
      </c>
    </row>
    <row r="321" spans="1:7" ht="12.75">
      <c r="A321" t="s">
        <v>11</v>
      </c>
      <c r="B321" s="14">
        <v>129</v>
      </c>
      <c r="C321" s="21">
        <v>7058860</v>
      </c>
      <c r="D321" s="26">
        <v>388738.92</v>
      </c>
      <c r="E321" s="14">
        <v>135</v>
      </c>
      <c r="F321" s="21">
        <v>8079700</v>
      </c>
      <c r="G321" s="26">
        <v>444473.82</v>
      </c>
    </row>
    <row r="322" spans="1:7" ht="12.75">
      <c r="A322" t="s">
        <v>15</v>
      </c>
      <c r="B322" s="14">
        <v>27</v>
      </c>
      <c r="C322" s="21">
        <v>213179</v>
      </c>
      <c r="D322" s="26">
        <v>11724.96</v>
      </c>
      <c r="E322" s="14">
        <v>32</v>
      </c>
      <c r="F322" s="21">
        <v>248470</v>
      </c>
      <c r="G322" s="26">
        <v>13665.95</v>
      </c>
    </row>
    <row r="323" spans="1:7" ht="12.75">
      <c r="A323" s="4" t="s">
        <v>17</v>
      </c>
      <c r="B323" s="15" t="s">
        <v>55</v>
      </c>
      <c r="C323" s="15" t="s">
        <v>55</v>
      </c>
      <c r="D323" s="15" t="s">
        <v>55</v>
      </c>
      <c r="E323" s="15" t="s">
        <v>55</v>
      </c>
      <c r="F323" s="15" t="s">
        <v>55</v>
      </c>
      <c r="G323" s="15" t="s">
        <v>55</v>
      </c>
    </row>
    <row r="324" spans="1:7" ht="12.75">
      <c r="A324" t="s">
        <v>19</v>
      </c>
      <c r="B324" s="15" t="s">
        <v>55</v>
      </c>
      <c r="C324" s="15" t="s">
        <v>55</v>
      </c>
      <c r="D324" s="15" t="s">
        <v>55</v>
      </c>
      <c r="E324" s="15" t="s">
        <v>55</v>
      </c>
      <c r="F324" s="15" t="s">
        <v>55</v>
      </c>
      <c r="G324" s="15" t="s">
        <v>55</v>
      </c>
    </row>
    <row r="325" spans="1:7" ht="12.75">
      <c r="A325" t="s">
        <v>20</v>
      </c>
      <c r="B325" s="15">
        <v>12</v>
      </c>
      <c r="C325" s="15">
        <v>289388</v>
      </c>
      <c r="D325" s="15">
        <v>15916.42</v>
      </c>
      <c r="E325" s="15" t="s">
        <v>55</v>
      </c>
      <c r="F325" s="15" t="s">
        <v>55</v>
      </c>
      <c r="G325" s="15" t="s">
        <v>55</v>
      </c>
    </row>
    <row r="326" spans="1:7" ht="12.75">
      <c r="A326" t="s">
        <v>22</v>
      </c>
      <c r="B326" s="14">
        <v>11</v>
      </c>
      <c r="C326" s="21">
        <v>170115</v>
      </c>
      <c r="D326" s="26">
        <v>9356.34</v>
      </c>
      <c r="E326" s="14">
        <v>24</v>
      </c>
      <c r="F326" s="21">
        <v>1624874</v>
      </c>
      <c r="G326" s="26">
        <v>89302.15</v>
      </c>
    </row>
    <row r="327" spans="1:7" ht="12.75">
      <c r="A327" t="s">
        <v>25</v>
      </c>
      <c r="B327" s="15" t="s">
        <v>55</v>
      </c>
      <c r="C327" s="15" t="s">
        <v>55</v>
      </c>
      <c r="D327" s="15" t="s">
        <v>55</v>
      </c>
      <c r="E327" s="15" t="s">
        <v>55</v>
      </c>
      <c r="F327" s="15" t="s">
        <v>55</v>
      </c>
      <c r="G327" s="15" t="s">
        <v>55</v>
      </c>
    </row>
    <row r="328" spans="1:7" ht="12.75">
      <c r="A328" t="s">
        <v>26</v>
      </c>
      <c r="B328" s="14">
        <v>27</v>
      </c>
      <c r="C328" s="21">
        <v>1718166</v>
      </c>
      <c r="D328" s="26">
        <v>94543.77</v>
      </c>
      <c r="E328" s="14">
        <v>23</v>
      </c>
      <c r="F328" s="21">
        <v>1524373</v>
      </c>
      <c r="G328" s="26">
        <v>82956</v>
      </c>
    </row>
    <row r="329" spans="1:7" ht="12.75">
      <c r="A329" t="s">
        <v>27</v>
      </c>
      <c r="B329" s="14">
        <v>85</v>
      </c>
      <c r="C329" s="21">
        <v>1923331</v>
      </c>
      <c r="D329" s="26">
        <v>105783.21</v>
      </c>
      <c r="E329" s="14">
        <v>79</v>
      </c>
      <c r="F329" s="21">
        <v>1743431</v>
      </c>
      <c r="G329" s="26">
        <v>95888.16</v>
      </c>
    </row>
    <row r="330" spans="1:7" ht="12.75">
      <c r="A330" t="s">
        <v>28</v>
      </c>
      <c r="B330" s="15" t="s">
        <v>55</v>
      </c>
      <c r="C330" s="15" t="s">
        <v>55</v>
      </c>
      <c r="D330" s="15" t="s">
        <v>55</v>
      </c>
      <c r="E330" s="15" t="s">
        <v>55</v>
      </c>
      <c r="F330" s="15" t="s">
        <v>55</v>
      </c>
      <c r="G330" s="15" t="s">
        <v>55</v>
      </c>
    </row>
    <row r="331" spans="1:7" ht="12.75">
      <c r="A331" s="1" t="s">
        <v>129</v>
      </c>
      <c r="B331" s="17">
        <v>424</v>
      </c>
      <c r="C331" s="23">
        <v>26288794</v>
      </c>
      <c r="D331" s="28">
        <v>1471117.66</v>
      </c>
      <c r="E331" s="17">
        <v>433</v>
      </c>
      <c r="F331" s="23">
        <v>26599829</v>
      </c>
      <c r="G331" s="28">
        <v>1462993.34</v>
      </c>
    </row>
    <row r="332" spans="1:7" ht="12.75">
      <c r="A332" s="8"/>
      <c r="B332" s="16"/>
      <c r="C332" s="22"/>
      <c r="D332" s="27"/>
      <c r="E332" s="14"/>
      <c r="F332" s="21"/>
      <c r="G332" s="26"/>
    </row>
    <row r="333" spans="1:7" ht="12.75">
      <c r="A333" s="1" t="s">
        <v>49</v>
      </c>
      <c r="B333" s="14"/>
      <c r="C333" s="21"/>
      <c r="D333" s="26"/>
      <c r="E333" s="14"/>
      <c r="F333" s="21"/>
      <c r="G333" s="26"/>
    </row>
    <row r="334" spans="1:7" ht="12.75">
      <c r="A334" t="s">
        <v>0</v>
      </c>
      <c r="B334" s="14">
        <v>12</v>
      </c>
      <c r="C334" s="21">
        <v>3725</v>
      </c>
      <c r="D334" s="26">
        <v>204.9</v>
      </c>
      <c r="E334" s="14">
        <v>13</v>
      </c>
      <c r="F334" s="21">
        <v>48915</v>
      </c>
      <c r="G334" s="26">
        <v>2690.39</v>
      </c>
    </row>
    <row r="335" spans="1:7" ht="12.75">
      <c r="A335" s="4" t="s">
        <v>2</v>
      </c>
      <c r="B335" s="15" t="s">
        <v>55</v>
      </c>
      <c r="C335" s="15" t="s">
        <v>55</v>
      </c>
      <c r="D335" s="15" t="s">
        <v>55</v>
      </c>
      <c r="E335" s="15" t="s">
        <v>55</v>
      </c>
      <c r="F335" s="15" t="s">
        <v>55</v>
      </c>
      <c r="G335" s="15" t="s">
        <v>55</v>
      </c>
    </row>
    <row r="336" spans="1:7" ht="12.75">
      <c r="A336" s="4" t="s">
        <v>3</v>
      </c>
      <c r="B336" s="15" t="s">
        <v>55</v>
      </c>
      <c r="C336" s="15" t="s">
        <v>55</v>
      </c>
      <c r="D336" s="15" t="s">
        <v>55</v>
      </c>
      <c r="E336" s="15" t="s">
        <v>55</v>
      </c>
      <c r="F336" s="15" t="s">
        <v>55</v>
      </c>
      <c r="G336" s="15" t="s">
        <v>55</v>
      </c>
    </row>
    <row r="337" spans="1:7" ht="12.75">
      <c r="A337" t="s">
        <v>4</v>
      </c>
      <c r="B337" s="14">
        <v>60</v>
      </c>
      <c r="C337" s="21">
        <v>2343212</v>
      </c>
      <c r="D337" s="26">
        <v>128876.38</v>
      </c>
      <c r="E337" s="14">
        <v>59</v>
      </c>
      <c r="F337" s="21">
        <v>3314638</v>
      </c>
      <c r="G337" s="26">
        <v>181912.35</v>
      </c>
    </row>
    <row r="338" spans="1:7" ht="12.75">
      <c r="A338" t="s">
        <v>6</v>
      </c>
      <c r="B338" s="15" t="s">
        <v>55</v>
      </c>
      <c r="C338" s="15" t="s">
        <v>55</v>
      </c>
      <c r="D338" s="15" t="s">
        <v>55</v>
      </c>
      <c r="E338" s="15" t="s">
        <v>55</v>
      </c>
      <c r="F338" s="15" t="s">
        <v>55</v>
      </c>
      <c r="G338" s="15" t="s">
        <v>55</v>
      </c>
    </row>
    <row r="339" spans="1:7" ht="12.75">
      <c r="A339" t="s">
        <v>9</v>
      </c>
      <c r="B339" s="14">
        <v>23</v>
      </c>
      <c r="C339" s="21">
        <v>4331676</v>
      </c>
      <c r="D339" s="26">
        <v>238239.45</v>
      </c>
      <c r="E339" s="14">
        <v>19</v>
      </c>
      <c r="F339" s="21">
        <v>3750849</v>
      </c>
      <c r="G339" s="26">
        <v>206296.56</v>
      </c>
    </row>
    <row r="340" spans="1:7" ht="12.75">
      <c r="A340" t="s">
        <v>11</v>
      </c>
      <c r="B340" s="14">
        <v>167</v>
      </c>
      <c r="C340" s="21">
        <v>18399324</v>
      </c>
      <c r="D340" s="26">
        <v>1012590.57</v>
      </c>
      <c r="E340" s="14">
        <v>180</v>
      </c>
      <c r="F340" s="21">
        <v>19402544</v>
      </c>
      <c r="G340" s="26">
        <v>1064394.16</v>
      </c>
    </row>
    <row r="341" spans="1:7" ht="12.75">
      <c r="A341" t="s">
        <v>15</v>
      </c>
      <c r="B341" s="14">
        <v>31</v>
      </c>
      <c r="C341" s="21">
        <v>929512</v>
      </c>
      <c r="D341" s="26">
        <v>51123.45</v>
      </c>
      <c r="E341" s="14">
        <v>31</v>
      </c>
      <c r="F341" s="21">
        <v>862545</v>
      </c>
      <c r="G341" s="26">
        <v>47440</v>
      </c>
    </row>
    <row r="342" spans="1:7" ht="12.75">
      <c r="A342" s="4" t="s">
        <v>17</v>
      </c>
      <c r="B342" s="15" t="s">
        <v>55</v>
      </c>
      <c r="C342" s="15" t="s">
        <v>55</v>
      </c>
      <c r="D342" s="15" t="s">
        <v>55</v>
      </c>
      <c r="E342" s="15" t="s">
        <v>55</v>
      </c>
      <c r="F342" s="15" t="s">
        <v>55</v>
      </c>
      <c r="G342" s="15" t="s">
        <v>55</v>
      </c>
    </row>
    <row r="343" spans="1:7" ht="12.75">
      <c r="A343" t="s">
        <v>20</v>
      </c>
      <c r="B343" s="15" t="s">
        <v>55</v>
      </c>
      <c r="C343" s="15" t="s">
        <v>55</v>
      </c>
      <c r="D343" s="15" t="s">
        <v>55</v>
      </c>
      <c r="E343" s="14">
        <v>10</v>
      </c>
      <c r="F343" s="21">
        <v>206704</v>
      </c>
      <c r="G343" s="26">
        <v>12219.65</v>
      </c>
    </row>
    <row r="344" spans="1:7" ht="12.75">
      <c r="A344" t="s">
        <v>22</v>
      </c>
      <c r="B344" s="14">
        <v>19</v>
      </c>
      <c r="C344" s="21">
        <v>365213</v>
      </c>
      <c r="D344" s="26">
        <v>20086.81</v>
      </c>
      <c r="E344" s="14">
        <v>14</v>
      </c>
      <c r="F344" s="21">
        <v>100267</v>
      </c>
      <c r="G344" s="26">
        <v>5514.71</v>
      </c>
    </row>
    <row r="345" spans="1:7" ht="12.75">
      <c r="A345" t="s">
        <v>24</v>
      </c>
      <c r="B345" s="15" t="s">
        <v>55</v>
      </c>
      <c r="C345" s="15" t="s">
        <v>55</v>
      </c>
      <c r="D345" s="15" t="s">
        <v>55</v>
      </c>
      <c r="E345" s="15" t="s">
        <v>55</v>
      </c>
      <c r="F345" s="15" t="s">
        <v>55</v>
      </c>
      <c r="G345" s="15" t="s">
        <v>55</v>
      </c>
    </row>
    <row r="346" spans="1:7" ht="12.75">
      <c r="A346" t="s">
        <v>25</v>
      </c>
      <c r="B346" s="15">
        <v>10</v>
      </c>
      <c r="C346" s="15">
        <v>464422</v>
      </c>
      <c r="D346" s="15">
        <v>25543.24</v>
      </c>
      <c r="E346" s="15" t="s">
        <v>55</v>
      </c>
      <c r="F346" s="15" t="s">
        <v>55</v>
      </c>
      <c r="G346" s="15" t="s">
        <v>55</v>
      </c>
    </row>
    <row r="347" spans="1:7" ht="12.75">
      <c r="A347" t="s">
        <v>26</v>
      </c>
      <c r="B347" s="14">
        <v>36</v>
      </c>
      <c r="C347" s="21">
        <v>4172123</v>
      </c>
      <c r="D347" s="26">
        <v>229466.95</v>
      </c>
      <c r="E347" s="14">
        <v>40</v>
      </c>
      <c r="F347" s="21">
        <v>4382679</v>
      </c>
      <c r="G347" s="26">
        <v>242477.56</v>
      </c>
    </row>
    <row r="348" spans="1:7" ht="12.75">
      <c r="A348" t="s">
        <v>27</v>
      </c>
      <c r="B348" s="14">
        <v>87</v>
      </c>
      <c r="C348" s="21">
        <v>3000496</v>
      </c>
      <c r="D348" s="26">
        <v>165165.06</v>
      </c>
      <c r="E348" s="14">
        <v>98</v>
      </c>
      <c r="F348" s="21">
        <v>3528958</v>
      </c>
      <c r="G348" s="26">
        <v>194052.1</v>
      </c>
    </row>
    <row r="349" spans="1:7" ht="12.75">
      <c r="A349" t="s">
        <v>28</v>
      </c>
      <c r="B349" s="15" t="s">
        <v>55</v>
      </c>
      <c r="C349" s="15" t="s">
        <v>55</v>
      </c>
      <c r="D349" s="15" t="s">
        <v>55</v>
      </c>
      <c r="E349" s="15" t="s">
        <v>55</v>
      </c>
      <c r="F349" s="15" t="s">
        <v>55</v>
      </c>
      <c r="G349" s="15" t="s">
        <v>55</v>
      </c>
    </row>
    <row r="350" spans="1:7" ht="12.75">
      <c r="A350" t="s">
        <v>29</v>
      </c>
      <c r="B350" s="15">
        <v>12</v>
      </c>
      <c r="C350" s="15">
        <v>1036271</v>
      </c>
      <c r="D350" s="15">
        <v>56994.68</v>
      </c>
      <c r="E350" s="15" t="s">
        <v>55</v>
      </c>
      <c r="F350" s="15" t="s">
        <v>55</v>
      </c>
      <c r="G350" s="15" t="s">
        <v>55</v>
      </c>
    </row>
    <row r="351" spans="1:7" ht="12.75">
      <c r="A351" s="1" t="s">
        <v>129</v>
      </c>
      <c r="B351" s="17">
        <v>497</v>
      </c>
      <c r="C351" s="23">
        <v>42172046</v>
      </c>
      <c r="D351" s="28">
        <v>2320227.87</v>
      </c>
      <c r="E351" s="17">
        <v>514</v>
      </c>
      <c r="F351" s="23">
        <v>43606771</v>
      </c>
      <c r="G351" s="28">
        <v>2400129.05</v>
      </c>
    </row>
    <row r="352" spans="1:7" ht="12.75">
      <c r="A352" s="8"/>
      <c r="B352" s="16"/>
      <c r="C352" s="22"/>
      <c r="D352" s="27"/>
      <c r="E352" s="14"/>
      <c r="F352" s="21"/>
      <c r="G352" s="26"/>
    </row>
    <row r="353" spans="1:7" ht="12.75">
      <c r="A353" s="1" t="s">
        <v>53</v>
      </c>
      <c r="B353" s="14"/>
      <c r="C353" s="21"/>
      <c r="D353" s="26"/>
      <c r="E353" s="14"/>
      <c r="F353" s="21"/>
      <c r="G353" s="26"/>
    </row>
    <row r="354" spans="1:7" ht="12.75">
      <c r="A354" t="s">
        <v>0</v>
      </c>
      <c r="B354" s="14">
        <v>12</v>
      </c>
      <c r="C354" s="21">
        <v>1036271</v>
      </c>
      <c r="D354" s="26">
        <v>56994.68</v>
      </c>
      <c r="E354" s="14">
        <v>23</v>
      </c>
      <c r="F354" s="21">
        <v>751392</v>
      </c>
      <c r="G354" s="26">
        <v>41354.11</v>
      </c>
    </row>
    <row r="355" spans="1:7" ht="12.75">
      <c r="A355" s="4" t="s">
        <v>2</v>
      </c>
      <c r="B355" s="15" t="s">
        <v>55</v>
      </c>
      <c r="C355" s="15" t="s">
        <v>55</v>
      </c>
      <c r="D355" s="15" t="s">
        <v>55</v>
      </c>
      <c r="E355" s="15" t="s">
        <v>55</v>
      </c>
      <c r="F355" s="15" t="s">
        <v>55</v>
      </c>
      <c r="G355" s="15" t="s">
        <v>55</v>
      </c>
    </row>
    <row r="356" spans="1:7" ht="12.75">
      <c r="A356" s="4" t="s">
        <v>3</v>
      </c>
      <c r="B356" s="15" t="s">
        <v>55</v>
      </c>
      <c r="C356" s="15" t="s">
        <v>55</v>
      </c>
      <c r="D356" s="15" t="s">
        <v>55</v>
      </c>
      <c r="E356" s="15" t="s">
        <v>55</v>
      </c>
      <c r="F356" s="15" t="s">
        <v>55</v>
      </c>
      <c r="G356" s="15" t="s">
        <v>55</v>
      </c>
    </row>
    <row r="357" spans="1:7" ht="12.75">
      <c r="A357" t="s">
        <v>4</v>
      </c>
      <c r="B357" s="14">
        <v>68</v>
      </c>
      <c r="C357" s="21">
        <v>5065142</v>
      </c>
      <c r="D357" s="26">
        <v>278560.63</v>
      </c>
      <c r="E357" s="14">
        <v>67</v>
      </c>
      <c r="F357" s="21">
        <v>5658994</v>
      </c>
      <c r="G357" s="26">
        <v>311055.27</v>
      </c>
    </row>
    <row r="358" spans="1:7" ht="12.75">
      <c r="A358" t="s">
        <v>6</v>
      </c>
      <c r="B358" s="14">
        <v>19</v>
      </c>
      <c r="C358" s="21">
        <v>3674036</v>
      </c>
      <c r="D358" s="26">
        <v>202072.65</v>
      </c>
      <c r="E358" s="14">
        <v>22</v>
      </c>
      <c r="F358" s="21">
        <v>1737037</v>
      </c>
      <c r="G358" s="26">
        <v>95537.13</v>
      </c>
    </row>
    <row r="359" spans="1:7" ht="12.75">
      <c r="A359" t="s">
        <v>9</v>
      </c>
      <c r="B359" s="14">
        <v>16</v>
      </c>
      <c r="C359" s="21">
        <v>2355746</v>
      </c>
      <c r="D359" s="26">
        <v>129865.99</v>
      </c>
      <c r="E359" s="14">
        <v>15</v>
      </c>
      <c r="F359" s="21">
        <v>2660868</v>
      </c>
      <c r="G359" s="26">
        <v>146347.84</v>
      </c>
    </row>
    <row r="360" spans="1:7" ht="12.75">
      <c r="A360" t="s">
        <v>11</v>
      </c>
      <c r="B360" s="14">
        <v>154</v>
      </c>
      <c r="C360" s="21">
        <v>21414918</v>
      </c>
      <c r="D360" s="26">
        <v>1174294.93</v>
      </c>
      <c r="E360" s="14">
        <v>157</v>
      </c>
      <c r="F360" s="21">
        <v>21476262</v>
      </c>
      <c r="G360" s="26">
        <v>1177852.04</v>
      </c>
    </row>
    <row r="361" spans="1:7" ht="12.75">
      <c r="A361" t="s">
        <v>15</v>
      </c>
      <c r="B361" s="14">
        <v>20</v>
      </c>
      <c r="C361" s="21">
        <v>332899</v>
      </c>
      <c r="D361" s="26">
        <v>18309.5</v>
      </c>
      <c r="E361" s="14">
        <v>22</v>
      </c>
      <c r="F361" s="21">
        <v>336069</v>
      </c>
      <c r="G361" s="26">
        <v>18453.7</v>
      </c>
    </row>
    <row r="362" spans="1:7" ht="12.75">
      <c r="A362" s="4" t="s">
        <v>17</v>
      </c>
      <c r="B362" s="15" t="s">
        <v>55</v>
      </c>
      <c r="C362" s="15" t="s">
        <v>55</v>
      </c>
      <c r="D362" s="15" t="s">
        <v>55</v>
      </c>
      <c r="E362" s="15" t="s">
        <v>55</v>
      </c>
      <c r="F362" s="15" t="s">
        <v>55</v>
      </c>
      <c r="G362" s="15" t="s">
        <v>55</v>
      </c>
    </row>
    <row r="363" spans="1:7" ht="12.75">
      <c r="A363" t="s">
        <v>19</v>
      </c>
      <c r="B363" s="15" t="s">
        <v>55</v>
      </c>
      <c r="C363" s="15" t="s">
        <v>55</v>
      </c>
      <c r="D363" s="15" t="s">
        <v>55</v>
      </c>
      <c r="E363" s="15" t="s">
        <v>55</v>
      </c>
      <c r="F363" s="15" t="s">
        <v>55</v>
      </c>
      <c r="G363" s="15" t="s">
        <v>55</v>
      </c>
    </row>
    <row r="364" spans="1:7" ht="12.75">
      <c r="A364" t="s">
        <v>20</v>
      </c>
      <c r="B364" s="15">
        <v>19</v>
      </c>
      <c r="C364" s="15">
        <v>313207</v>
      </c>
      <c r="D364" s="15">
        <v>17226.6</v>
      </c>
      <c r="E364" s="15" t="s">
        <v>55</v>
      </c>
      <c r="F364" s="15" t="s">
        <v>55</v>
      </c>
      <c r="G364" s="15" t="s">
        <v>55</v>
      </c>
    </row>
    <row r="365" spans="1:7" ht="12.75">
      <c r="A365" t="s">
        <v>22</v>
      </c>
      <c r="B365" s="14">
        <v>29</v>
      </c>
      <c r="C365" s="21">
        <v>2292248</v>
      </c>
      <c r="D365" s="26">
        <v>126047.34</v>
      </c>
      <c r="E365" s="14">
        <v>25</v>
      </c>
      <c r="F365" s="21">
        <v>1774718</v>
      </c>
      <c r="G365" s="26">
        <v>97397.85</v>
      </c>
    </row>
    <row r="366" spans="1:7" ht="12.75">
      <c r="A366" t="s">
        <v>24</v>
      </c>
      <c r="B366" s="15">
        <v>11</v>
      </c>
      <c r="C366" s="21">
        <v>72076</v>
      </c>
      <c r="D366" s="26">
        <v>3964.24</v>
      </c>
      <c r="E366" s="15">
        <v>10</v>
      </c>
      <c r="F366" s="21">
        <v>75044</v>
      </c>
      <c r="G366" s="26">
        <v>4127.49</v>
      </c>
    </row>
    <row r="367" spans="1:7" ht="12.75">
      <c r="A367" t="s">
        <v>25</v>
      </c>
      <c r="B367" s="15" t="s">
        <v>55</v>
      </c>
      <c r="C367" s="15" t="s">
        <v>55</v>
      </c>
      <c r="D367" s="15" t="s">
        <v>55</v>
      </c>
      <c r="E367" s="14">
        <v>10</v>
      </c>
      <c r="F367" s="21">
        <v>461766</v>
      </c>
      <c r="G367" s="26">
        <v>25398.17</v>
      </c>
    </row>
    <row r="368" spans="1:7" ht="12.75">
      <c r="A368" t="s">
        <v>26</v>
      </c>
      <c r="B368" s="14">
        <v>43</v>
      </c>
      <c r="C368" s="21">
        <v>7653399</v>
      </c>
      <c r="D368" s="26">
        <v>421523.34</v>
      </c>
      <c r="E368" s="14">
        <v>40</v>
      </c>
      <c r="F368" s="21">
        <v>7106278</v>
      </c>
      <c r="G368" s="26">
        <v>390824.93</v>
      </c>
    </row>
    <row r="369" spans="1:7" ht="12.75">
      <c r="A369" t="s">
        <v>27</v>
      </c>
      <c r="B369" s="14">
        <v>93</v>
      </c>
      <c r="C369" s="21">
        <v>5206634</v>
      </c>
      <c r="D369" s="26">
        <v>293190.42</v>
      </c>
      <c r="E369" s="14">
        <v>96</v>
      </c>
      <c r="F369" s="21">
        <v>5404722</v>
      </c>
      <c r="G369" s="26">
        <v>297237.09</v>
      </c>
    </row>
    <row r="370" spans="1:7" ht="12.75">
      <c r="A370" t="s">
        <v>28</v>
      </c>
      <c r="B370" s="15" t="s">
        <v>55</v>
      </c>
      <c r="C370" s="15" t="s">
        <v>55</v>
      </c>
      <c r="D370" s="15" t="s">
        <v>55</v>
      </c>
      <c r="E370" s="15" t="s">
        <v>55</v>
      </c>
      <c r="F370" s="15" t="s">
        <v>55</v>
      </c>
      <c r="G370" s="15" t="s">
        <v>55</v>
      </c>
    </row>
    <row r="371" spans="1:7" ht="12.75">
      <c r="A371" t="s">
        <v>29</v>
      </c>
      <c r="B371" s="15" t="s">
        <v>55</v>
      </c>
      <c r="C371" s="15" t="s">
        <v>55</v>
      </c>
      <c r="D371" s="15" t="s">
        <v>55</v>
      </c>
      <c r="E371" s="15" t="s">
        <v>55</v>
      </c>
      <c r="F371" s="15" t="s">
        <v>55</v>
      </c>
      <c r="G371" s="15" t="s">
        <v>55</v>
      </c>
    </row>
    <row r="372" spans="1:7" ht="12.75">
      <c r="A372" s="1" t="s">
        <v>129</v>
      </c>
      <c r="B372" s="17">
        <v>533</v>
      </c>
      <c r="C372" s="23">
        <v>71834172</v>
      </c>
      <c r="D372" s="28">
        <v>3951806.46</v>
      </c>
      <c r="E372" s="17">
        <v>529</v>
      </c>
      <c r="F372" s="23">
        <v>71059431</v>
      </c>
      <c r="G372" s="28">
        <v>3908399.15</v>
      </c>
    </row>
    <row r="373" spans="1:7" ht="12.75">
      <c r="A373" s="8"/>
      <c r="B373" s="16"/>
      <c r="C373" s="22"/>
      <c r="D373" s="27"/>
      <c r="E373" s="14"/>
      <c r="F373" s="21"/>
      <c r="G373" s="26"/>
    </row>
    <row r="374" spans="1:7" ht="12.75">
      <c r="A374" s="1" t="s">
        <v>54</v>
      </c>
      <c r="B374" s="14"/>
      <c r="C374" s="21"/>
      <c r="D374" s="26"/>
      <c r="E374" s="14"/>
      <c r="F374" s="21"/>
      <c r="G374" s="26"/>
    </row>
    <row r="375" spans="1:7" ht="12.75">
      <c r="A375" t="s">
        <v>0</v>
      </c>
      <c r="B375" s="14">
        <v>33</v>
      </c>
      <c r="C375" s="21">
        <v>461869</v>
      </c>
      <c r="D375" s="26">
        <v>25402.92</v>
      </c>
      <c r="E375" s="14">
        <v>36</v>
      </c>
      <c r="F375" s="21">
        <v>507701</v>
      </c>
      <c r="G375" s="26">
        <v>27935.3</v>
      </c>
    </row>
    <row r="376" spans="1:7" ht="12.75">
      <c r="A376" s="4" t="s">
        <v>2</v>
      </c>
      <c r="B376" s="15" t="s">
        <v>55</v>
      </c>
      <c r="C376" s="15" t="s">
        <v>55</v>
      </c>
      <c r="D376" s="15" t="s">
        <v>55</v>
      </c>
      <c r="E376" s="15" t="s">
        <v>55</v>
      </c>
      <c r="F376" s="15" t="s">
        <v>55</v>
      </c>
      <c r="G376" s="15" t="s">
        <v>55</v>
      </c>
    </row>
    <row r="377" spans="1:7" ht="12.75">
      <c r="A377" s="4" t="s">
        <v>3</v>
      </c>
      <c r="B377" s="14">
        <v>13</v>
      </c>
      <c r="C377" s="21">
        <v>13137972</v>
      </c>
      <c r="D377" s="26">
        <v>722588.56</v>
      </c>
      <c r="E377" s="14">
        <v>11</v>
      </c>
      <c r="F377" s="21">
        <v>13290283</v>
      </c>
      <c r="G377" s="26">
        <v>730965.86</v>
      </c>
    </row>
    <row r="378" spans="1:7" ht="12.75">
      <c r="A378" t="s">
        <v>4</v>
      </c>
      <c r="B378" s="14">
        <v>101</v>
      </c>
      <c r="C378" s="21">
        <v>9389023</v>
      </c>
      <c r="D378" s="26">
        <v>545139.47</v>
      </c>
      <c r="E378" s="14">
        <v>106</v>
      </c>
      <c r="F378" s="21">
        <v>8503078</v>
      </c>
      <c r="G378" s="26">
        <v>467628.46</v>
      </c>
    </row>
    <row r="379" spans="1:7" ht="12.75">
      <c r="A379" s="4" t="s">
        <v>6</v>
      </c>
      <c r="B379" s="14">
        <v>19</v>
      </c>
      <c r="C379" s="21">
        <v>527888</v>
      </c>
      <c r="D379" s="26">
        <v>29617.9</v>
      </c>
      <c r="E379" s="14">
        <v>19</v>
      </c>
      <c r="F379" s="21">
        <v>666201</v>
      </c>
      <c r="G379" s="26">
        <v>36640.64</v>
      </c>
    </row>
    <row r="380" spans="1:7" ht="12.75">
      <c r="A380" t="s">
        <v>9</v>
      </c>
      <c r="B380" s="14">
        <v>32</v>
      </c>
      <c r="C380" s="21">
        <v>7086132</v>
      </c>
      <c r="D380" s="26">
        <v>389964.18</v>
      </c>
      <c r="E380" s="14">
        <v>31</v>
      </c>
      <c r="F380" s="21">
        <v>6158978</v>
      </c>
      <c r="G380" s="26">
        <v>338750.42</v>
      </c>
    </row>
    <row r="381" spans="1:7" ht="12.75">
      <c r="A381" t="s">
        <v>11</v>
      </c>
      <c r="B381" s="14">
        <v>260</v>
      </c>
      <c r="C381" s="21">
        <v>30042688</v>
      </c>
      <c r="D381" s="26">
        <v>1750907.69</v>
      </c>
      <c r="E381" s="14">
        <v>266</v>
      </c>
      <c r="F381" s="21">
        <v>30156623</v>
      </c>
      <c r="G381" s="26">
        <v>1657624.49</v>
      </c>
    </row>
    <row r="382" spans="1:7" ht="12.75">
      <c r="A382" t="s">
        <v>15</v>
      </c>
      <c r="B382" s="14">
        <v>29</v>
      </c>
      <c r="C382" s="21">
        <v>269499</v>
      </c>
      <c r="D382" s="26">
        <v>14822.59</v>
      </c>
      <c r="E382" s="14">
        <v>31</v>
      </c>
      <c r="F382" s="21">
        <v>30448</v>
      </c>
      <c r="G382" s="26">
        <v>1674.98</v>
      </c>
    </row>
    <row r="383" spans="1:7" ht="12.75">
      <c r="A383" s="4" t="s">
        <v>17</v>
      </c>
      <c r="B383" s="15" t="s">
        <v>55</v>
      </c>
      <c r="C383" s="15" t="s">
        <v>55</v>
      </c>
      <c r="D383" s="15" t="s">
        <v>55</v>
      </c>
      <c r="E383" s="15" t="s">
        <v>55</v>
      </c>
      <c r="F383" s="15" t="s">
        <v>55</v>
      </c>
      <c r="G383" s="15" t="s">
        <v>55</v>
      </c>
    </row>
    <row r="384" spans="1:7" ht="12.75">
      <c r="A384" t="s">
        <v>19</v>
      </c>
      <c r="B384" s="15" t="s">
        <v>55</v>
      </c>
      <c r="C384" s="15" t="s">
        <v>55</v>
      </c>
      <c r="D384" s="15" t="s">
        <v>55</v>
      </c>
      <c r="E384" s="15" t="s">
        <v>55</v>
      </c>
      <c r="F384" s="15" t="s">
        <v>55</v>
      </c>
      <c r="G384" s="15" t="s">
        <v>55</v>
      </c>
    </row>
    <row r="385" spans="1:7" ht="12.75">
      <c r="A385" t="s">
        <v>20</v>
      </c>
      <c r="B385" s="14">
        <v>19</v>
      </c>
      <c r="C385" s="21">
        <v>413979</v>
      </c>
      <c r="D385" s="26">
        <v>22768.99</v>
      </c>
      <c r="E385" s="14">
        <v>14</v>
      </c>
      <c r="F385" s="21">
        <v>394290</v>
      </c>
      <c r="G385" s="26">
        <v>21686.06</v>
      </c>
    </row>
    <row r="386" spans="1:7" ht="12.75">
      <c r="A386" t="s">
        <v>22</v>
      </c>
      <c r="B386" s="14">
        <v>40</v>
      </c>
      <c r="C386" s="21">
        <v>1252029</v>
      </c>
      <c r="D386" s="26">
        <v>68833.63</v>
      </c>
      <c r="E386" s="14">
        <v>40</v>
      </c>
      <c r="F386" s="21">
        <v>1131788</v>
      </c>
      <c r="G386" s="26">
        <v>62132.39</v>
      </c>
    </row>
    <row r="387" spans="1:7" ht="12.75">
      <c r="A387" t="s">
        <v>24</v>
      </c>
      <c r="B387" s="14">
        <v>13</v>
      </c>
      <c r="C387" s="21">
        <v>133006</v>
      </c>
      <c r="D387" s="26">
        <v>7315.41</v>
      </c>
      <c r="E387" s="14">
        <v>11</v>
      </c>
      <c r="F387" s="21">
        <v>121198</v>
      </c>
      <c r="G387" s="26">
        <v>6666.01</v>
      </c>
    </row>
    <row r="388" spans="1:7" ht="12.75">
      <c r="A388" t="s">
        <v>25</v>
      </c>
      <c r="B388" s="14">
        <v>16</v>
      </c>
      <c r="C388" s="21">
        <v>364343</v>
      </c>
      <c r="D388" s="26">
        <v>20038.94</v>
      </c>
      <c r="E388" s="14">
        <v>11</v>
      </c>
      <c r="F388" s="21">
        <v>398578</v>
      </c>
      <c r="G388" s="26">
        <v>21888.63</v>
      </c>
    </row>
    <row r="389" spans="1:7" ht="12.75">
      <c r="A389" t="s">
        <v>26</v>
      </c>
      <c r="B389" s="14">
        <v>68</v>
      </c>
      <c r="C389" s="21">
        <v>7970739</v>
      </c>
      <c r="D389" s="26">
        <v>438405.56</v>
      </c>
      <c r="E389" s="14">
        <v>72</v>
      </c>
      <c r="F389" s="21">
        <v>7496980</v>
      </c>
      <c r="G389" s="26">
        <v>412263.49</v>
      </c>
    </row>
    <row r="390" spans="1:7" ht="12.75">
      <c r="A390" t="s">
        <v>27</v>
      </c>
      <c r="B390" s="14">
        <v>142</v>
      </c>
      <c r="C390" s="21">
        <v>5399849</v>
      </c>
      <c r="D390" s="26">
        <v>297312.57</v>
      </c>
      <c r="E390" s="14">
        <v>150</v>
      </c>
      <c r="F390" s="21">
        <v>5584489</v>
      </c>
      <c r="G390" s="26">
        <v>305519.57</v>
      </c>
    </row>
    <row r="391" spans="1:7" ht="12.75">
      <c r="A391" t="s">
        <v>28</v>
      </c>
      <c r="B391" s="15">
        <v>10</v>
      </c>
      <c r="C391" s="15">
        <v>658317</v>
      </c>
      <c r="D391" s="15">
        <v>36207.56</v>
      </c>
      <c r="E391" s="15" t="s">
        <v>55</v>
      </c>
      <c r="F391" s="15" t="s">
        <v>55</v>
      </c>
      <c r="G391" s="15" t="s">
        <v>55</v>
      </c>
    </row>
    <row r="392" spans="1:7" ht="12.75">
      <c r="A392" t="s">
        <v>29</v>
      </c>
      <c r="B392" s="15" t="s">
        <v>55</v>
      </c>
      <c r="C392" s="15" t="s">
        <v>55</v>
      </c>
      <c r="D392" s="15" t="s">
        <v>55</v>
      </c>
      <c r="E392" s="14">
        <v>11</v>
      </c>
      <c r="F392" s="21">
        <v>283166</v>
      </c>
      <c r="G392" s="26">
        <v>15574.135</v>
      </c>
    </row>
    <row r="393" spans="1:7" ht="12.75">
      <c r="A393" s="1" t="s">
        <v>129</v>
      </c>
      <c r="B393" s="17">
        <v>817</v>
      </c>
      <c r="C393" s="23">
        <v>79315840</v>
      </c>
      <c r="D393" s="28">
        <v>4408647.86</v>
      </c>
      <c r="E393" s="17">
        <v>835</v>
      </c>
      <c r="F393" s="23">
        <v>77229964</v>
      </c>
      <c r="G393" s="28">
        <v>4247654.87</v>
      </c>
    </row>
    <row r="394" spans="1:7" ht="12.75">
      <c r="A394" s="8"/>
      <c r="B394" s="16"/>
      <c r="C394" s="22"/>
      <c r="D394" s="27"/>
      <c r="E394" s="14"/>
      <c r="F394" s="21"/>
      <c r="G394" s="26"/>
    </row>
    <row r="395" spans="1:7" ht="12.75">
      <c r="A395" s="1" t="s">
        <v>57</v>
      </c>
      <c r="B395" s="14"/>
      <c r="C395" s="21"/>
      <c r="D395" s="26"/>
      <c r="E395" s="14"/>
      <c r="F395" s="21"/>
      <c r="G395" s="26"/>
    </row>
    <row r="396" spans="1:7" ht="12.75">
      <c r="A396" t="s">
        <v>0</v>
      </c>
      <c r="B396" s="15" t="s">
        <v>55</v>
      </c>
      <c r="C396" s="15" t="s">
        <v>55</v>
      </c>
      <c r="D396" s="15" t="s">
        <v>55</v>
      </c>
      <c r="E396" s="14">
        <v>18</v>
      </c>
      <c r="F396" s="21">
        <v>1124670</v>
      </c>
      <c r="G396" s="26">
        <v>63494.11</v>
      </c>
    </row>
    <row r="397" spans="1:7" ht="12.75">
      <c r="A397" t="s">
        <v>3</v>
      </c>
      <c r="B397" s="15" t="s">
        <v>55</v>
      </c>
      <c r="C397" s="15" t="s">
        <v>55</v>
      </c>
      <c r="D397" s="15" t="s">
        <v>55</v>
      </c>
      <c r="E397" s="15" t="s">
        <v>55</v>
      </c>
      <c r="F397" s="15" t="s">
        <v>55</v>
      </c>
      <c r="G397" s="15" t="s">
        <v>55</v>
      </c>
    </row>
    <row r="398" spans="1:7" ht="12.75">
      <c r="A398" t="s">
        <v>4</v>
      </c>
      <c r="B398" s="14">
        <v>57</v>
      </c>
      <c r="C398" s="21">
        <v>3471402</v>
      </c>
      <c r="D398" s="26">
        <v>190886.37</v>
      </c>
      <c r="E398" s="14">
        <v>58</v>
      </c>
      <c r="F398" s="21">
        <v>3915840</v>
      </c>
      <c r="G398" s="26">
        <v>215263.86</v>
      </c>
    </row>
    <row r="399" spans="1:7" ht="12.75">
      <c r="A399" t="s">
        <v>6</v>
      </c>
      <c r="B399" s="14">
        <v>38</v>
      </c>
      <c r="C399" s="21">
        <v>4046914</v>
      </c>
      <c r="D399" s="26">
        <v>219992.82</v>
      </c>
      <c r="E399" s="14">
        <v>39</v>
      </c>
      <c r="F399" s="21">
        <v>3988729</v>
      </c>
      <c r="G399" s="26">
        <v>219380.48</v>
      </c>
    </row>
    <row r="400" spans="1:7" ht="12.75">
      <c r="A400" t="s">
        <v>9</v>
      </c>
      <c r="B400" s="14">
        <v>17</v>
      </c>
      <c r="C400" s="21">
        <v>5086963</v>
      </c>
      <c r="D400" s="26">
        <v>279783.15</v>
      </c>
      <c r="E400" s="14">
        <v>12</v>
      </c>
      <c r="F400" s="21">
        <v>2080055</v>
      </c>
      <c r="G400" s="26">
        <v>114403.29</v>
      </c>
    </row>
    <row r="401" spans="1:7" ht="12.75">
      <c r="A401" t="s">
        <v>11</v>
      </c>
      <c r="B401" s="14">
        <v>224</v>
      </c>
      <c r="C401" s="21">
        <v>55695971</v>
      </c>
      <c r="D401" s="26">
        <v>3062634.75</v>
      </c>
      <c r="E401" s="14">
        <v>238</v>
      </c>
      <c r="F401" s="21">
        <v>49497089</v>
      </c>
      <c r="G401" s="26">
        <v>2727632.11</v>
      </c>
    </row>
    <row r="402" spans="1:7" ht="12.75">
      <c r="A402" t="s">
        <v>15</v>
      </c>
      <c r="B402" s="14">
        <v>27</v>
      </c>
      <c r="C402" s="21">
        <v>512636</v>
      </c>
      <c r="D402" s="26">
        <v>27816.05</v>
      </c>
      <c r="E402" s="14">
        <v>29</v>
      </c>
      <c r="F402" s="21">
        <v>808752</v>
      </c>
      <c r="G402" s="26">
        <v>43623.8</v>
      </c>
    </row>
    <row r="403" spans="1:7" ht="12.75">
      <c r="A403" s="4" t="s">
        <v>17</v>
      </c>
      <c r="B403" s="15">
        <v>10</v>
      </c>
      <c r="C403" s="15">
        <v>7563127</v>
      </c>
      <c r="D403" s="15">
        <v>415941.99</v>
      </c>
      <c r="E403" s="15" t="s">
        <v>55</v>
      </c>
      <c r="F403" s="15" t="s">
        <v>55</v>
      </c>
      <c r="G403" s="15" t="s">
        <v>55</v>
      </c>
    </row>
    <row r="404" spans="1:7" ht="12.75">
      <c r="A404" t="s">
        <v>18</v>
      </c>
      <c r="B404" s="15" t="s">
        <v>55</v>
      </c>
      <c r="C404" s="15" t="s">
        <v>55</v>
      </c>
      <c r="D404" s="15" t="s">
        <v>55</v>
      </c>
      <c r="E404" s="15" t="s">
        <v>55</v>
      </c>
      <c r="F404" s="15" t="s">
        <v>55</v>
      </c>
      <c r="G404" s="15" t="s">
        <v>55</v>
      </c>
    </row>
    <row r="405" spans="1:7" ht="12.75">
      <c r="A405" t="s">
        <v>19</v>
      </c>
      <c r="B405" s="15">
        <v>11</v>
      </c>
      <c r="C405" s="15">
        <v>1299779</v>
      </c>
      <c r="D405" s="15">
        <v>71488.04</v>
      </c>
      <c r="E405" s="15" t="s">
        <v>55</v>
      </c>
      <c r="F405" s="15" t="s">
        <v>55</v>
      </c>
      <c r="G405" s="15" t="s">
        <v>55</v>
      </c>
    </row>
    <row r="406" spans="1:7" ht="12.75">
      <c r="A406" t="s">
        <v>20</v>
      </c>
      <c r="B406" s="14">
        <v>21</v>
      </c>
      <c r="C406" s="21">
        <v>1605036</v>
      </c>
      <c r="D406" s="26">
        <v>88287.01</v>
      </c>
      <c r="E406" s="14">
        <v>12</v>
      </c>
      <c r="F406" s="21">
        <v>696877</v>
      </c>
      <c r="G406" s="26">
        <v>38328.04</v>
      </c>
    </row>
    <row r="407" spans="1:7" ht="12.75">
      <c r="A407" t="s">
        <v>22</v>
      </c>
      <c r="B407" s="14">
        <v>28</v>
      </c>
      <c r="C407" s="21">
        <v>1618306</v>
      </c>
      <c r="D407" s="26">
        <v>89006.2</v>
      </c>
      <c r="E407" s="14">
        <v>25</v>
      </c>
      <c r="F407" s="21">
        <v>1889352</v>
      </c>
      <c r="G407" s="26">
        <v>103749.95</v>
      </c>
    </row>
    <row r="408" spans="1:7" ht="12.75">
      <c r="A408" t="s">
        <v>24</v>
      </c>
      <c r="B408" s="15" t="s">
        <v>55</v>
      </c>
      <c r="C408" s="15" t="s">
        <v>55</v>
      </c>
      <c r="D408" s="15" t="s">
        <v>55</v>
      </c>
      <c r="E408" s="15" t="s">
        <v>55</v>
      </c>
      <c r="F408" s="15" t="s">
        <v>55</v>
      </c>
      <c r="G408" s="15" t="s">
        <v>55</v>
      </c>
    </row>
    <row r="409" spans="1:7" ht="12.75">
      <c r="A409" t="s">
        <v>25</v>
      </c>
      <c r="B409" s="14">
        <v>16</v>
      </c>
      <c r="C409" s="21">
        <v>977702</v>
      </c>
      <c r="D409" s="26">
        <v>53773.82</v>
      </c>
      <c r="E409" s="14">
        <v>16</v>
      </c>
      <c r="F409" s="21">
        <v>1515108</v>
      </c>
      <c r="G409" s="26">
        <v>83328.82</v>
      </c>
    </row>
    <row r="410" spans="1:7" ht="12.75">
      <c r="A410" t="s">
        <v>26</v>
      </c>
      <c r="B410" s="14">
        <v>68</v>
      </c>
      <c r="C410" s="21">
        <v>19606179</v>
      </c>
      <c r="D410" s="26">
        <v>1095352.59</v>
      </c>
      <c r="E410" s="14">
        <v>71</v>
      </c>
      <c r="F410" s="21">
        <v>18388371</v>
      </c>
      <c r="G410" s="26">
        <v>1022482.89</v>
      </c>
    </row>
    <row r="411" spans="1:7" ht="12.75">
      <c r="A411" t="s">
        <v>27</v>
      </c>
      <c r="B411" s="14">
        <v>120</v>
      </c>
      <c r="C411" s="21">
        <v>4357076</v>
      </c>
      <c r="D411" s="26">
        <v>239568.42</v>
      </c>
      <c r="E411" s="14">
        <v>113</v>
      </c>
      <c r="F411" s="21">
        <v>4580667</v>
      </c>
      <c r="G411" s="26">
        <v>251892.27</v>
      </c>
    </row>
    <row r="412" spans="1:7" ht="12.75">
      <c r="A412" t="s">
        <v>28</v>
      </c>
      <c r="B412" s="15">
        <v>10</v>
      </c>
      <c r="C412" s="15">
        <v>11107534</v>
      </c>
      <c r="D412" s="15">
        <v>610914.28</v>
      </c>
      <c r="E412" s="15" t="s">
        <v>55</v>
      </c>
      <c r="F412" s="15" t="s">
        <v>55</v>
      </c>
      <c r="G412" s="15" t="s">
        <v>55</v>
      </c>
    </row>
    <row r="413" spans="1:7" ht="12.75">
      <c r="A413" t="s">
        <v>29</v>
      </c>
      <c r="B413" s="15" t="s">
        <v>55</v>
      </c>
      <c r="C413" s="15" t="s">
        <v>55</v>
      </c>
      <c r="D413" s="15" t="s">
        <v>55</v>
      </c>
      <c r="E413" s="15" t="s">
        <v>55</v>
      </c>
      <c r="F413" s="15" t="s">
        <v>55</v>
      </c>
      <c r="G413" s="15" t="s">
        <v>55</v>
      </c>
    </row>
    <row r="414" spans="1:7" ht="12.75">
      <c r="A414" s="1" t="s">
        <v>129</v>
      </c>
      <c r="B414" s="17">
        <v>673</v>
      </c>
      <c r="C414" s="23">
        <v>118977310</v>
      </c>
      <c r="D414" s="28">
        <v>6564203.0200000005</v>
      </c>
      <c r="E414" s="17">
        <v>678</v>
      </c>
      <c r="F414" s="23">
        <v>107720448</v>
      </c>
      <c r="G414" s="28">
        <v>5942846.61</v>
      </c>
    </row>
    <row r="415" spans="1:7" ht="12.75">
      <c r="A415" s="8"/>
      <c r="B415" s="16"/>
      <c r="C415" s="22"/>
      <c r="D415" s="27"/>
      <c r="E415" s="14"/>
      <c r="F415" s="21"/>
      <c r="G415" s="26"/>
    </row>
    <row r="416" spans="1:7" ht="12.75">
      <c r="A416" s="1" t="s">
        <v>58</v>
      </c>
      <c r="B416" s="14"/>
      <c r="C416" s="21"/>
      <c r="D416" s="26"/>
      <c r="E416" s="14"/>
      <c r="F416" s="21"/>
      <c r="G416" s="26"/>
    </row>
    <row r="417" spans="1:7" ht="12.75">
      <c r="A417" t="s">
        <v>0</v>
      </c>
      <c r="B417" s="15" t="s">
        <v>55</v>
      </c>
      <c r="C417" s="15" t="s">
        <v>55</v>
      </c>
      <c r="D417" s="15" t="s">
        <v>55</v>
      </c>
      <c r="E417" s="14">
        <v>17</v>
      </c>
      <c r="F417" s="21">
        <v>260709</v>
      </c>
      <c r="G417" s="26">
        <v>14339.01</v>
      </c>
    </row>
    <row r="418" spans="1:7" ht="12.75">
      <c r="A418" t="s">
        <v>3</v>
      </c>
      <c r="B418" s="15" t="s">
        <v>55</v>
      </c>
      <c r="C418" s="15" t="s">
        <v>55</v>
      </c>
      <c r="D418" s="15" t="s">
        <v>55</v>
      </c>
      <c r="E418" s="15" t="s">
        <v>55</v>
      </c>
      <c r="F418" s="15" t="s">
        <v>55</v>
      </c>
      <c r="G418" s="15" t="s">
        <v>55</v>
      </c>
    </row>
    <row r="419" spans="1:7" ht="12.75">
      <c r="A419" t="s">
        <v>4</v>
      </c>
      <c r="B419" s="14">
        <v>55</v>
      </c>
      <c r="C419" s="21">
        <v>2291144</v>
      </c>
      <c r="D419" s="26">
        <v>126012.91</v>
      </c>
      <c r="E419" s="14">
        <v>58</v>
      </c>
      <c r="F419" s="21">
        <v>2508477</v>
      </c>
      <c r="G419" s="26">
        <v>136830.75</v>
      </c>
    </row>
    <row r="420" spans="1:7" ht="12.75">
      <c r="A420" t="s">
        <v>6</v>
      </c>
      <c r="B420" s="14">
        <v>13</v>
      </c>
      <c r="C420" s="21">
        <v>51720</v>
      </c>
      <c r="D420" s="26">
        <v>2844.64</v>
      </c>
      <c r="E420" s="14">
        <v>13</v>
      </c>
      <c r="F420" s="21">
        <v>172067</v>
      </c>
      <c r="G420" s="26">
        <v>9463.69</v>
      </c>
    </row>
    <row r="421" spans="1:7" ht="12.75">
      <c r="A421" t="s">
        <v>9</v>
      </c>
      <c r="B421" s="15" t="s">
        <v>55</v>
      </c>
      <c r="C421" s="15" t="s">
        <v>55</v>
      </c>
      <c r="D421" s="15" t="s">
        <v>55</v>
      </c>
      <c r="E421" s="15" t="s">
        <v>55</v>
      </c>
      <c r="F421" s="15" t="s">
        <v>55</v>
      </c>
      <c r="G421" s="15" t="s">
        <v>55</v>
      </c>
    </row>
    <row r="422" spans="1:7" ht="12.75">
      <c r="A422" t="s">
        <v>11</v>
      </c>
      <c r="B422" s="14">
        <v>174</v>
      </c>
      <c r="C422" s="21">
        <v>43165173</v>
      </c>
      <c r="D422" s="26">
        <v>2373749.79</v>
      </c>
      <c r="E422" s="14">
        <v>195</v>
      </c>
      <c r="F422" s="21">
        <v>42592192</v>
      </c>
      <c r="G422" s="26">
        <v>2340771.33</v>
      </c>
    </row>
    <row r="423" spans="1:7" ht="12.75">
      <c r="A423" t="s">
        <v>15</v>
      </c>
      <c r="B423" s="15" t="s">
        <v>55</v>
      </c>
      <c r="C423" s="15" t="s">
        <v>55</v>
      </c>
      <c r="D423" s="15" t="s">
        <v>55</v>
      </c>
      <c r="E423" s="15" t="s">
        <v>55</v>
      </c>
      <c r="F423" s="15" t="s">
        <v>55</v>
      </c>
      <c r="G423" s="15" t="s">
        <v>55</v>
      </c>
    </row>
    <row r="424" spans="1:7" ht="12.75">
      <c r="A424" s="4" t="s">
        <v>17</v>
      </c>
      <c r="B424" s="15">
        <v>12</v>
      </c>
      <c r="C424" s="15">
        <v>1928226</v>
      </c>
      <c r="D424" s="15">
        <v>106052.62</v>
      </c>
      <c r="E424" s="15" t="s">
        <v>55</v>
      </c>
      <c r="F424" s="15" t="s">
        <v>55</v>
      </c>
      <c r="G424" s="15" t="s">
        <v>55</v>
      </c>
    </row>
    <row r="425" spans="1:7" ht="12.75">
      <c r="A425" t="s">
        <v>18</v>
      </c>
      <c r="B425" s="15" t="s">
        <v>55</v>
      </c>
      <c r="C425" s="15" t="s">
        <v>55</v>
      </c>
      <c r="D425" s="15" t="s">
        <v>55</v>
      </c>
      <c r="E425" s="15" t="s">
        <v>55</v>
      </c>
      <c r="F425" s="15" t="s">
        <v>55</v>
      </c>
      <c r="G425" s="15" t="s">
        <v>55</v>
      </c>
    </row>
    <row r="426" spans="1:7" ht="12.75">
      <c r="A426" t="s">
        <v>19</v>
      </c>
      <c r="B426" s="15" t="s">
        <v>55</v>
      </c>
      <c r="C426" s="15" t="s">
        <v>55</v>
      </c>
      <c r="D426" s="15" t="s">
        <v>55</v>
      </c>
      <c r="E426" s="15" t="s">
        <v>55</v>
      </c>
      <c r="F426" s="15" t="s">
        <v>55</v>
      </c>
      <c r="G426" s="15" t="s">
        <v>55</v>
      </c>
    </row>
    <row r="427" spans="1:7" ht="12.75">
      <c r="A427" t="s">
        <v>20</v>
      </c>
      <c r="B427" s="15">
        <v>18</v>
      </c>
      <c r="C427" s="15">
        <v>542303</v>
      </c>
      <c r="D427" s="15">
        <v>29826.41</v>
      </c>
      <c r="E427" s="15" t="s">
        <v>55</v>
      </c>
      <c r="F427" s="15" t="s">
        <v>55</v>
      </c>
      <c r="G427" s="15" t="s">
        <v>55</v>
      </c>
    </row>
    <row r="428" spans="1:7" ht="12.75">
      <c r="A428" t="s">
        <v>22</v>
      </c>
      <c r="B428" s="14">
        <v>26</v>
      </c>
      <c r="C428" s="21">
        <v>2675090</v>
      </c>
      <c r="D428" s="26">
        <v>147129.43</v>
      </c>
      <c r="E428" s="14">
        <v>27</v>
      </c>
      <c r="F428" s="21">
        <v>2246630</v>
      </c>
      <c r="G428" s="26">
        <v>123639.91</v>
      </c>
    </row>
    <row r="429" spans="1:7" ht="12.75">
      <c r="A429" t="s">
        <v>23</v>
      </c>
      <c r="B429" s="15" t="s">
        <v>55</v>
      </c>
      <c r="C429" s="15" t="s">
        <v>55</v>
      </c>
      <c r="D429" s="15" t="s">
        <v>55</v>
      </c>
      <c r="E429" s="15" t="s">
        <v>55</v>
      </c>
      <c r="F429" s="15" t="s">
        <v>55</v>
      </c>
      <c r="G429" s="15" t="s">
        <v>55</v>
      </c>
    </row>
    <row r="430" spans="1:7" ht="12.75">
      <c r="A430" t="s">
        <v>24</v>
      </c>
      <c r="B430" s="14">
        <v>13</v>
      </c>
      <c r="C430" s="21">
        <v>45320</v>
      </c>
      <c r="D430" s="26">
        <v>2492.59</v>
      </c>
      <c r="E430" s="14">
        <v>12</v>
      </c>
      <c r="F430" s="21">
        <v>38339</v>
      </c>
      <c r="G430" s="26">
        <v>2108.65</v>
      </c>
    </row>
    <row r="431" spans="1:7" ht="12.75">
      <c r="A431" t="s">
        <v>25</v>
      </c>
      <c r="B431" s="14">
        <v>18</v>
      </c>
      <c r="C431" s="21">
        <v>2017511</v>
      </c>
      <c r="D431" s="26">
        <v>110963.89</v>
      </c>
      <c r="E431" s="14">
        <v>14</v>
      </c>
      <c r="F431" s="21">
        <v>1097603</v>
      </c>
      <c r="G431" s="26">
        <v>60368.32</v>
      </c>
    </row>
    <row r="432" spans="1:7" ht="12.75">
      <c r="A432" t="s">
        <v>26</v>
      </c>
      <c r="B432" s="14">
        <v>59</v>
      </c>
      <c r="C432" s="21">
        <v>12245300</v>
      </c>
      <c r="D432" s="26">
        <v>673491.9</v>
      </c>
      <c r="E432" s="14">
        <v>59</v>
      </c>
      <c r="F432" s="21">
        <v>13186181</v>
      </c>
      <c r="G432" s="26">
        <v>725295.17</v>
      </c>
    </row>
    <row r="433" spans="1:7" ht="12.75">
      <c r="A433" t="s">
        <v>27</v>
      </c>
      <c r="B433" s="14">
        <v>91</v>
      </c>
      <c r="C433" s="21">
        <v>2601422</v>
      </c>
      <c r="D433" s="26">
        <v>142919.22</v>
      </c>
      <c r="E433" s="14">
        <v>90</v>
      </c>
      <c r="F433" s="21">
        <v>2828307</v>
      </c>
      <c r="G433" s="26">
        <v>155463.36</v>
      </c>
    </row>
    <row r="434" spans="1:7" ht="12.75">
      <c r="A434" t="s">
        <v>28</v>
      </c>
      <c r="B434" s="15" t="s">
        <v>55</v>
      </c>
      <c r="C434" s="15" t="s">
        <v>55</v>
      </c>
      <c r="D434" s="15" t="s">
        <v>55</v>
      </c>
      <c r="E434" s="15" t="s">
        <v>55</v>
      </c>
      <c r="F434" s="15" t="s">
        <v>55</v>
      </c>
      <c r="G434" s="15" t="s">
        <v>55</v>
      </c>
    </row>
    <row r="435" spans="1:7" ht="12.75">
      <c r="A435" t="s">
        <v>29</v>
      </c>
      <c r="B435" s="15" t="s">
        <v>55</v>
      </c>
      <c r="C435" s="15" t="s">
        <v>55</v>
      </c>
      <c r="D435" s="15" t="s">
        <v>55</v>
      </c>
      <c r="E435" s="15" t="s">
        <v>55</v>
      </c>
      <c r="F435" s="15" t="s">
        <v>55</v>
      </c>
      <c r="G435" s="15" t="s">
        <v>55</v>
      </c>
    </row>
    <row r="436" spans="1:7" ht="12.75">
      <c r="A436" s="1" t="s">
        <v>129</v>
      </c>
      <c r="B436" s="17">
        <v>522</v>
      </c>
      <c r="C436" s="23">
        <v>80739458</v>
      </c>
      <c r="D436" s="28">
        <v>4440674.55</v>
      </c>
      <c r="E436" s="17">
        <v>545</v>
      </c>
      <c r="F436" s="23">
        <v>80202429</v>
      </c>
      <c r="G436" s="28">
        <v>4411138</v>
      </c>
    </row>
    <row r="437" spans="1:7" ht="12.75">
      <c r="A437" s="8"/>
      <c r="B437" s="16"/>
      <c r="C437" s="22"/>
      <c r="D437" s="27"/>
      <c r="E437" s="14"/>
      <c r="F437" s="21"/>
      <c r="G437" s="26"/>
    </row>
    <row r="438" spans="1:7" ht="12.75">
      <c r="A438" s="1" t="s">
        <v>59</v>
      </c>
      <c r="B438" s="16"/>
      <c r="C438" s="22"/>
      <c r="D438" s="27"/>
      <c r="E438" s="14"/>
      <c r="F438" s="21"/>
      <c r="G438" s="26"/>
    </row>
    <row r="439" spans="1:7" ht="12.75">
      <c r="A439" t="s">
        <v>0</v>
      </c>
      <c r="B439" s="14">
        <v>30</v>
      </c>
      <c r="C439" s="21">
        <v>2639625</v>
      </c>
      <c r="D439" s="26">
        <v>145179.59</v>
      </c>
      <c r="E439" s="14">
        <v>39</v>
      </c>
      <c r="F439" s="21">
        <v>2479449</v>
      </c>
      <c r="G439" s="26">
        <v>136369.23</v>
      </c>
    </row>
    <row r="440" spans="1:7" ht="12.75">
      <c r="A440" s="4" t="s">
        <v>2</v>
      </c>
      <c r="B440" s="15" t="s">
        <v>55</v>
      </c>
      <c r="C440" s="15" t="s">
        <v>55</v>
      </c>
      <c r="D440" s="15" t="s">
        <v>55</v>
      </c>
      <c r="E440" s="15" t="s">
        <v>55</v>
      </c>
      <c r="F440" s="15" t="s">
        <v>55</v>
      </c>
      <c r="G440" s="15" t="s">
        <v>55</v>
      </c>
    </row>
    <row r="441" spans="1:7" ht="12.75">
      <c r="A441" s="4" t="s">
        <v>3</v>
      </c>
      <c r="B441" s="15">
        <v>11</v>
      </c>
      <c r="C441" s="15">
        <v>30688658</v>
      </c>
      <c r="D441" s="15">
        <v>1687402.82</v>
      </c>
      <c r="E441" s="15" t="s">
        <v>55</v>
      </c>
      <c r="F441" s="15" t="s">
        <v>55</v>
      </c>
      <c r="G441" s="15" t="s">
        <v>55</v>
      </c>
    </row>
    <row r="442" spans="1:7" ht="12.75">
      <c r="A442" t="s">
        <v>4</v>
      </c>
      <c r="B442" s="14">
        <v>130</v>
      </c>
      <c r="C442" s="21">
        <v>8490543</v>
      </c>
      <c r="D442" s="26">
        <v>536867.37</v>
      </c>
      <c r="E442" s="14">
        <v>125</v>
      </c>
      <c r="F442" s="21">
        <v>8374427</v>
      </c>
      <c r="G442" s="26">
        <v>448866.35</v>
      </c>
    </row>
    <row r="443" spans="1:7" ht="12.75">
      <c r="A443" t="s">
        <v>6</v>
      </c>
      <c r="B443" s="14">
        <v>43</v>
      </c>
      <c r="C443" s="21">
        <v>3022910</v>
      </c>
      <c r="D443" s="26">
        <v>173644.17</v>
      </c>
      <c r="E443" s="14">
        <v>43</v>
      </c>
      <c r="F443" s="21">
        <v>3019892</v>
      </c>
      <c r="G443" s="26">
        <v>172015.29</v>
      </c>
    </row>
    <row r="444" spans="1:7" ht="12.75">
      <c r="A444" t="s">
        <v>9</v>
      </c>
      <c r="B444" s="14">
        <v>36</v>
      </c>
      <c r="C444" s="21">
        <v>12522392</v>
      </c>
      <c r="D444" s="26">
        <v>700825.39</v>
      </c>
      <c r="E444" s="14">
        <v>26</v>
      </c>
      <c r="F444" s="21">
        <v>12165542</v>
      </c>
      <c r="G444" s="26">
        <v>680711.85</v>
      </c>
    </row>
    <row r="445" spans="1:7" ht="12.75">
      <c r="A445" t="s">
        <v>11</v>
      </c>
      <c r="B445" s="14">
        <v>371</v>
      </c>
      <c r="C445" s="21">
        <v>94253227</v>
      </c>
      <c r="D445" s="26">
        <v>5183693.86</v>
      </c>
      <c r="E445" s="14">
        <v>379</v>
      </c>
      <c r="F445" s="21">
        <v>93788108</v>
      </c>
      <c r="G445" s="26">
        <v>5166835.46</v>
      </c>
    </row>
    <row r="446" spans="1:7" ht="12.75">
      <c r="A446" t="s">
        <v>15</v>
      </c>
      <c r="B446" s="14">
        <v>35</v>
      </c>
      <c r="C446" s="21">
        <v>656947</v>
      </c>
      <c r="D446" s="26">
        <v>36132.25</v>
      </c>
      <c r="E446" s="14">
        <v>43</v>
      </c>
      <c r="F446" s="21">
        <v>942991</v>
      </c>
      <c r="G446" s="26">
        <v>51864.66</v>
      </c>
    </row>
    <row r="447" spans="1:7" ht="12.75">
      <c r="A447" s="4" t="s">
        <v>17</v>
      </c>
      <c r="B447" s="14">
        <v>15</v>
      </c>
      <c r="C447" s="21">
        <v>4650010</v>
      </c>
      <c r="D447" s="26">
        <v>255750.74</v>
      </c>
      <c r="E447" s="14">
        <v>13</v>
      </c>
      <c r="F447" s="21">
        <v>4575196</v>
      </c>
      <c r="G447" s="26">
        <v>252366.95</v>
      </c>
    </row>
    <row r="448" spans="1:7" ht="12.75">
      <c r="A448" t="s">
        <v>18</v>
      </c>
      <c r="B448" s="15" t="s">
        <v>55</v>
      </c>
      <c r="C448" s="15" t="s">
        <v>55</v>
      </c>
      <c r="D448" s="15" t="s">
        <v>55</v>
      </c>
      <c r="E448" s="15" t="s">
        <v>55</v>
      </c>
      <c r="F448" s="15" t="s">
        <v>55</v>
      </c>
      <c r="G448" s="15" t="s">
        <v>55</v>
      </c>
    </row>
    <row r="449" spans="1:7" ht="12.75">
      <c r="A449" t="s">
        <v>19</v>
      </c>
      <c r="B449" s="15" t="s">
        <v>55</v>
      </c>
      <c r="C449" s="15" t="s">
        <v>55</v>
      </c>
      <c r="D449" s="15" t="s">
        <v>55</v>
      </c>
      <c r="E449" s="15" t="s">
        <v>55</v>
      </c>
      <c r="F449" s="15" t="s">
        <v>55</v>
      </c>
      <c r="G449" s="15" t="s">
        <v>55</v>
      </c>
    </row>
    <row r="450" spans="1:7" ht="12.75">
      <c r="A450" t="s">
        <v>20</v>
      </c>
      <c r="B450" s="14">
        <v>26</v>
      </c>
      <c r="C450" s="21">
        <v>1393629</v>
      </c>
      <c r="D450" s="26">
        <v>76545.9</v>
      </c>
      <c r="E450" s="14">
        <v>15</v>
      </c>
      <c r="F450" s="21">
        <v>838325</v>
      </c>
      <c r="G450" s="26">
        <v>46108.25</v>
      </c>
    </row>
    <row r="451" spans="1:7" ht="12.75">
      <c r="A451" t="s">
        <v>22</v>
      </c>
      <c r="B451" s="14">
        <v>47</v>
      </c>
      <c r="C451" s="21">
        <v>931378</v>
      </c>
      <c r="D451" s="26">
        <v>51226.63</v>
      </c>
      <c r="E451" s="14">
        <v>58</v>
      </c>
      <c r="F451" s="21">
        <v>1843527</v>
      </c>
      <c r="G451" s="26">
        <v>101394.58</v>
      </c>
    </row>
    <row r="452" spans="1:7" ht="12.75">
      <c r="A452" t="s">
        <v>24</v>
      </c>
      <c r="B452" s="14">
        <v>20</v>
      </c>
      <c r="C452" s="21">
        <v>271414</v>
      </c>
      <c r="D452" s="26">
        <v>14927.85</v>
      </c>
      <c r="E452" s="14">
        <v>19</v>
      </c>
      <c r="F452" s="21">
        <v>758707</v>
      </c>
      <c r="G452" s="26">
        <v>41729</v>
      </c>
    </row>
    <row r="453" spans="1:7" ht="12.75">
      <c r="A453" t="s">
        <v>25</v>
      </c>
      <c r="B453" s="14">
        <v>17</v>
      </c>
      <c r="C453" s="21">
        <v>1626128</v>
      </c>
      <c r="D453" s="26">
        <v>125950.48</v>
      </c>
      <c r="E453" s="14">
        <v>18</v>
      </c>
      <c r="F453" s="21">
        <v>1434652</v>
      </c>
      <c r="G453" s="26">
        <v>78906.05</v>
      </c>
    </row>
    <row r="454" spans="1:7" ht="12.75">
      <c r="A454" t="s">
        <v>26</v>
      </c>
      <c r="B454" s="14">
        <v>122</v>
      </c>
      <c r="C454" s="21">
        <v>23529957</v>
      </c>
      <c r="D454" s="26">
        <v>1314097.01</v>
      </c>
      <c r="E454" s="14">
        <v>132</v>
      </c>
      <c r="F454" s="21">
        <v>23754594</v>
      </c>
      <c r="G454" s="26">
        <v>1307080.65</v>
      </c>
    </row>
    <row r="455" spans="1:7" ht="12.75">
      <c r="A455" t="s">
        <v>27</v>
      </c>
      <c r="B455" s="14">
        <v>181</v>
      </c>
      <c r="C455" s="21">
        <v>11509641</v>
      </c>
      <c r="D455" s="26">
        <v>632379.29</v>
      </c>
      <c r="E455" s="14">
        <v>187</v>
      </c>
      <c r="F455" s="21">
        <v>11054502</v>
      </c>
      <c r="G455" s="26">
        <v>607003.14</v>
      </c>
    </row>
    <row r="456" spans="1:7" ht="12.75">
      <c r="A456" t="s">
        <v>28</v>
      </c>
      <c r="B456" s="15">
        <v>11</v>
      </c>
      <c r="C456" s="15">
        <v>6499432</v>
      </c>
      <c r="D456" s="15">
        <v>357468.82</v>
      </c>
      <c r="E456" s="15" t="s">
        <v>55</v>
      </c>
      <c r="F456" s="15" t="s">
        <v>55</v>
      </c>
      <c r="G456" s="15" t="s">
        <v>55</v>
      </c>
    </row>
    <row r="457" spans="1:7" ht="12.75">
      <c r="A457" s="1" t="s">
        <v>129</v>
      </c>
      <c r="B457" s="17">
        <v>1117</v>
      </c>
      <c r="C457" s="23">
        <v>205309128</v>
      </c>
      <c r="D457" s="28">
        <v>11440603.02</v>
      </c>
      <c r="E457" s="17">
        <v>1151</v>
      </c>
      <c r="F457" s="23">
        <v>204377844</v>
      </c>
      <c r="G457" s="28">
        <v>11240776.28</v>
      </c>
    </row>
    <row r="458" spans="2:7" ht="12.75">
      <c r="B458" s="14"/>
      <c r="C458" s="21"/>
      <c r="D458" s="26"/>
      <c r="E458" s="14"/>
      <c r="F458" s="21"/>
      <c r="G458" s="26"/>
    </row>
    <row r="459" spans="1:7" ht="12.75">
      <c r="A459" s="1" t="s">
        <v>60</v>
      </c>
      <c r="B459" s="14"/>
      <c r="C459" s="21"/>
      <c r="D459" s="26"/>
      <c r="E459" s="14"/>
      <c r="F459" s="21"/>
      <c r="G459" s="26"/>
    </row>
    <row r="460" spans="1:7" ht="12.75">
      <c r="A460" t="s">
        <v>0</v>
      </c>
      <c r="B460" s="15" t="s">
        <v>55</v>
      </c>
      <c r="C460" s="15" t="s">
        <v>55</v>
      </c>
      <c r="D460" s="15" t="s">
        <v>55</v>
      </c>
      <c r="E460" s="15" t="s">
        <v>55</v>
      </c>
      <c r="F460" s="15" t="s">
        <v>55</v>
      </c>
      <c r="G460" s="15" t="s">
        <v>55</v>
      </c>
    </row>
    <row r="461" spans="1:7" ht="12.75">
      <c r="A461" t="s">
        <v>3</v>
      </c>
      <c r="B461" s="15" t="s">
        <v>55</v>
      </c>
      <c r="C461" s="15" t="s">
        <v>55</v>
      </c>
      <c r="D461" s="15" t="s">
        <v>55</v>
      </c>
      <c r="E461" s="15" t="s">
        <v>55</v>
      </c>
      <c r="F461" s="15" t="s">
        <v>55</v>
      </c>
      <c r="G461" s="15" t="s">
        <v>55</v>
      </c>
    </row>
    <row r="462" spans="1:7" ht="12.75">
      <c r="A462" t="s">
        <v>4</v>
      </c>
      <c r="B462" s="15" t="s">
        <v>55</v>
      </c>
      <c r="C462" s="15" t="s">
        <v>55</v>
      </c>
      <c r="D462" s="15" t="s">
        <v>55</v>
      </c>
      <c r="E462" s="15" t="s">
        <v>55</v>
      </c>
      <c r="F462" s="15" t="s">
        <v>55</v>
      </c>
      <c r="G462" s="15" t="s">
        <v>55</v>
      </c>
    </row>
    <row r="463" spans="1:7" ht="12.75">
      <c r="A463" t="s">
        <v>6</v>
      </c>
      <c r="B463" s="15" t="s">
        <v>55</v>
      </c>
      <c r="C463" s="15" t="s">
        <v>55</v>
      </c>
      <c r="D463" s="15" t="s">
        <v>55</v>
      </c>
      <c r="E463" s="15" t="s">
        <v>55</v>
      </c>
      <c r="F463" s="15" t="s">
        <v>55</v>
      </c>
      <c r="G463" s="15" t="s">
        <v>55</v>
      </c>
    </row>
    <row r="464" spans="1:7" ht="12.75">
      <c r="A464" t="s">
        <v>9</v>
      </c>
      <c r="B464" s="15" t="s">
        <v>55</v>
      </c>
      <c r="C464" s="15" t="s">
        <v>55</v>
      </c>
      <c r="D464" s="15" t="s">
        <v>55</v>
      </c>
      <c r="E464" s="15" t="s">
        <v>55</v>
      </c>
      <c r="F464" s="15" t="s">
        <v>55</v>
      </c>
      <c r="G464" s="15" t="s">
        <v>55</v>
      </c>
    </row>
    <row r="465" spans="1:7" ht="12.75">
      <c r="A465" t="s">
        <v>11</v>
      </c>
      <c r="B465" s="14">
        <v>41</v>
      </c>
      <c r="C465" s="21">
        <v>9365174</v>
      </c>
      <c r="D465" s="26">
        <v>515084.93</v>
      </c>
      <c r="E465" s="14">
        <v>46</v>
      </c>
      <c r="F465" s="21">
        <v>9044557</v>
      </c>
      <c r="G465" s="26">
        <v>497448.04</v>
      </c>
    </row>
    <row r="466" spans="1:7" ht="12.75">
      <c r="A466" t="s">
        <v>15</v>
      </c>
      <c r="B466" s="15" t="s">
        <v>55</v>
      </c>
      <c r="C466" s="15" t="s">
        <v>55</v>
      </c>
      <c r="D466" s="15" t="s">
        <v>55</v>
      </c>
      <c r="E466" s="15" t="s">
        <v>55</v>
      </c>
      <c r="F466" s="15" t="s">
        <v>55</v>
      </c>
      <c r="G466" s="15" t="s">
        <v>55</v>
      </c>
    </row>
    <row r="467" spans="1:7" ht="12.75">
      <c r="A467" s="4" t="s">
        <v>17</v>
      </c>
      <c r="B467" s="15" t="s">
        <v>55</v>
      </c>
      <c r="C467" s="15" t="s">
        <v>55</v>
      </c>
      <c r="D467" s="15" t="s">
        <v>55</v>
      </c>
      <c r="E467" s="15" t="s">
        <v>55</v>
      </c>
      <c r="F467" s="15" t="s">
        <v>55</v>
      </c>
      <c r="G467" s="15" t="s">
        <v>55</v>
      </c>
    </row>
    <row r="468" spans="1:7" ht="12.75">
      <c r="A468" t="s">
        <v>22</v>
      </c>
      <c r="B468" s="15" t="s">
        <v>55</v>
      </c>
      <c r="C468" s="15" t="s">
        <v>55</v>
      </c>
      <c r="D468" s="15" t="s">
        <v>55</v>
      </c>
      <c r="E468" s="15" t="s">
        <v>55</v>
      </c>
      <c r="F468" s="15" t="s">
        <v>55</v>
      </c>
      <c r="G468" s="15" t="s">
        <v>55</v>
      </c>
    </row>
    <row r="469" spans="1:7" ht="12.75">
      <c r="A469" t="s">
        <v>25</v>
      </c>
      <c r="B469" s="15" t="s">
        <v>55</v>
      </c>
      <c r="C469" s="15" t="s">
        <v>55</v>
      </c>
      <c r="D469" s="15" t="s">
        <v>55</v>
      </c>
      <c r="E469" s="15" t="s">
        <v>55</v>
      </c>
      <c r="F469" s="15" t="s">
        <v>55</v>
      </c>
      <c r="G469" s="15" t="s">
        <v>55</v>
      </c>
    </row>
    <row r="470" spans="1:7" ht="12.75">
      <c r="A470" t="s">
        <v>26</v>
      </c>
      <c r="B470" s="14">
        <v>13</v>
      </c>
      <c r="C470" s="21">
        <v>1071350</v>
      </c>
      <c r="D470" s="26">
        <v>58919.62</v>
      </c>
      <c r="E470" s="14">
        <v>12</v>
      </c>
      <c r="F470" s="21">
        <v>1360314</v>
      </c>
      <c r="G470" s="26">
        <v>74374.52</v>
      </c>
    </row>
    <row r="471" spans="1:7" ht="12.75">
      <c r="A471" t="s">
        <v>27</v>
      </c>
      <c r="B471" s="14">
        <v>27</v>
      </c>
      <c r="C471" s="21">
        <v>816207</v>
      </c>
      <c r="D471" s="26">
        <v>45996.76</v>
      </c>
      <c r="E471" s="14">
        <v>25</v>
      </c>
      <c r="F471" s="21">
        <v>389129</v>
      </c>
      <c r="G471" s="26">
        <v>21397.08</v>
      </c>
    </row>
    <row r="472" spans="1:7" ht="12.75">
      <c r="A472" t="s">
        <v>28</v>
      </c>
      <c r="B472" s="15" t="s">
        <v>55</v>
      </c>
      <c r="C472" s="15" t="s">
        <v>55</v>
      </c>
      <c r="D472" s="15" t="s">
        <v>55</v>
      </c>
      <c r="E472" s="15" t="s">
        <v>55</v>
      </c>
      <c r="F472" s="15" t="s">
        <v>55</v>
      </c>
      <c r="G472" s="15" t="s">
        <v>55</v>
      </c>
    </row>
    <row r="473" spans="1:7" ht="12.75">
      <c r="A473" s="1" t="s">
        <v>129</v>
      </c>
      <c r="B473" s="17">
        <v>117</v>
      </c>
      <c r="C473" s="23">
        <v>14181715</v>
      </c>
      <c r="D473" s="28">
        <v>781108.81</v>
      </c>
      <c r="E473" s="17">
        <v>121</v>
      </c>
      <c r="F473" s="23">
        <v>13739837</v>
      </c>
      <c r="G473" s="28">
        <v>755692.16</v>
      </c>
    </row>
    <row r="474" spans="1:7" ht="12.75">
      <c r="A474" s="8"/>
      <c r="B474" s="16"/>
      <c r="C474" s="22"/>
      <c r="D474" s="27"/>
      <c r="E474" s="14"/>
      <c r="F474" s="21"/>
      <c r="G474" s="26"/>
    </row>
    <row r="475" spans="1:7" ht="12.75">
      <c r="A475" s="1" t="s">
        <v>61</v>
      </c>
      <c r="B475" s="16"/>
      <c r="C475" s="22"/>
      <c r="D475" s="27"/>
      <c r="E475" s="14"/>
      <c r="F475" s="21"/>
      <c r="G475" s="26"/>
    </row>
    <row r="476" spans="1:7" ht="12.75">
      <c r="A476" t="s">
        <v>0</v>
      </c>
      <c r="B476" s="14">
        <v>12</v>
      </c>
      <c r="C476" s="21">
        <v>845180</v>
      </c>
      <c r="D476" s="26">
        <v>46399.47</v>
      </c>
      <c r="E476" s="14">
        <v>13</v>
      </c>
      <c r="F476" s="21">
        <v>680568</v>
      </c>
      <c r="G476" s="26">
        <v>37431.35</v>
      </c>
    </row>
    <row r="477" spans="1:7" ht="12.75">
      <c r="A477" s="4" t="s">
        <v>3</v>
      </c>
      <c r="B477" s="15" t="s">
        <v>55</v>
      </c>
      <c r="C477" s="15" t="s">
        <v>55</v>
      </c>
      <c r="D477" s="15" t="s">
        <v>55</v>
      </c>
      <c r="E477" s="15" t="s">
        <v>55</v>
      </c>
      <c r="F477" s="15" t="s">
        <v>55</v>
      </c>
      <c r="G477" s="15" t="s">
        <v>55</v>
      </c>
    </row>
    <row r="478" spans="1:7" ht="12.75">
      <c r="A478" t="s">
        <v>4</v>
      </c>
      <c r="B478" s="14">
        <v>34</v>
      </c>
      <c r="C478" s="21">
        <v>1190596</v>
      </c>
      <c r="D478" s="26">
        <v>65618.56</v>
      </c>
      <c r="E478" s="14">
        <v>34</v>
      </c>
      <c r="F478" s="21">
        <v>1414210</v>
      </c>
      <c r="G478" s="26">
        <v>77985.23</v>
      </c>
    </row>
    <row r="479" spans="1:7" ht="12.75">
      <c r="A479" t="s">
        <v>6</v>
      </c>
      <c r="B479" s="15" t="s">
        <v>55</v>
      </c>
      <c r="C479" s="15" t="s">
        <v>55</v>
      </c>
      <c r="D479" s="15" t="s">
        <v>55</v>
      </c>
      <c r="E479" s="15" t="s">
        <v>55</v>
      </c>
      <c r="F479" s="15" t="s">
        <v>55</v>
      </c>
      <c r="G479" s="15" t="s">
        <v>55</v>
      </c>
    </row>
    <row r="480" spans="1:7" ht="12.75">
      <c r="A480" t="s">
        <v>9</v>
      </c>
      <c r="B480" s="14">
        <v>10</v>
      </c>
      <c r="C480" s="21">
        <v>121128</v>
      </c>
      <c r="D480" s="26">
        <v>6662.09</v>
      </c>
      <c r="E480" s="14">
        <v>15</v>
      </c>
      <c r="F480" s="21">
        <v>648500</v>
      </c>
      <c r="G480" s="26">
        <v>35666.89</v>
      </c>
    </row>
    <row r="481" spans="1:7" ht="12.75">
      <c r="A481" t="s">
        <v>11</v>
      </c>
      <c r="B481" s="14">
        <v>74</v>
      </c>
      <c r="C481" s="21">
        <v>2779478</v>
      </c>
      <c r="D481" s="26">
        <v>152685.82</v>
      </c>
      <c r="E481" s="14">
        <v>70</v>
      </c>
      <c r="F481" s="21">
        <v>2053036</v>
      </c>
      <c r="G481" s="26">
        <v>112101.87</v>
      </c>
    </row>
    <row r="482" spans="1:7" ht="12.75">
      <c r="A482" t="s">
        <v>15</v>
      </c>
      <c r="B482" s="14">
        <v>10</v>
      </c>
      <c r="C482" s="21">
        <v>0</v>
      </c>
      <c r="D482" s="26">
        <v>0</v>
      </c>
      <c r="E482" s="14">
        <v>13</v>
      </c>
      <c r="F482" s="21">
        <v>297516</v>
      </c>
      <c r="G482" s="26">
        <v>16363.44</v>
      </c>
    </row>
    <row r="483" spans="1:7" ht="12.75">
      <c r="A483" s="4" t="s">
        <v>17</v>
      </c>
      <c r="B483" s="15" t="s">
        <v>55</v>
      </c>
      <c r="C483" s="15" t="s">
        <v>55</v>
      </c>
      <c r="D483" s="15" t="s">
        <v>55</v>
      </c>
      <c r="E483" s="15" t="s">
        <v>55</v>
      </c>
      <c r="F483" s="15" t="s">
        <v>55</v>
      </c>
      <c r="G483" s="15" t="s">
        <v>55</v>
      </c>
    </row>
    <row r="484" spans="1:7" ht="12.75">
      <c r="A484" t="s">
        <v>20</v>
      </c>
      <c r="B484" s="15" t="s">
        <v>55</v>
      </c>
      <c r="C484" s="15" t="s">
        <v>55</v>
      </c>
      <c r="D484" s="15" t="s">
        <v>55</v>
      </c>
      <c r="E484" s="15" t="s">
        <v>55</v>
      </c>
      <c r="F484" s="15" t="s">
        <v>55</v>
      </c>
      <c r="G484" s="15" t="s">
        <v>55</v>
      </c>
    </row>
    <row r="485" spans="1:7" ht="12.75">
      <c r="A485" t="s">
        <v>22</v>
      </c>
      <c r="B485" s="14">
        <v>11</v>
      </c>
      <c r="C485" s="21">
        <v>252039</v>
      </c>
      <c r="D485" s="26">
        <v>13862.12</v>
      </c>
      <c r="E485" s="14">
        <v>10</v>
      </c>
      <c r="F485" s="21">
        <v>73631</v>
      </c>
      <c r="G485" s="26">
        <v>4049.74</v>
      </c>
    </row>
    <row r="486" spans="1:7" ht="12.75">
      <c r="A486" t="s">
        <v>24</v>
      </c>
      <c r="B486" s="15" t="s">
        <v>55</v>
      </c>
      <c r="C486" s="15" t="s">
        <v>55</v>
      </c>
      <c r="D486" s="15" t="s">
        <v>55</v>
      </c>
      <c r="E486" s="15" t="s">
        <v>55</v>
      </c>
      <c r="F486" s="15" t="s">
        <v>55</v>
      </c>
      <c r="G486" s="15" t="s">
        <v>55</v>
      </c>
    </row>
    <row r="487" spans="1:7" ht="12.75">
      <c r="A487" t="s">
        <v>25</v>
      </c>
      <c r="B487" s="15" t="s">
        <v>55</v>
      </c>
      <c r="C487" s="15" t="s">
        <v>55</v>
      </c>
      <c r="D487" s="15" t="s">
        <v>55</v>
      </c>
      <c r="E487" s="15" t="s">
        <v>55</v>
      </c>
      <c r="F487" s="15" t="s">
        <v>55</v>
      </c>
      <c r="G487" s="15" t="s">
        <v>55</v>
      </c>
    </row>
    <row r="488" spans="1:7" ht="12.75">
      <c r="A488" t="s">
        <v>26</v>
      </c>
      <c r="B488" s="14">
        <v>24</v>
      </c>
      <c r="C488" s="21">
        <v>2002377</v>
      </c>
      <c r="D488" s="26">
        <v>106952.36</v>
      </c>
      <c r="E488" s="14">
        <v>25</v>
      </c>
      <c r="F488" s="21">
        <v>2016262</v>
      </c>
      <c r="G488" s="26">
        <v>107123.42</v>
      </c>
    </row>
    <row r="489" spans="1:7" ht="12.75">
      <c r="A489" t="s">
        <v>27</v>
      </c>
      <c r="B489" s="14">
        <v>53</v>
      </c>
      <c r="C489" s="21">
        <v>710098</v>
      </c>
      <c r="D489" s="26">
        <v>39055.37</v>
      </c>
      <c r="E489" s="14">
        <v>49</v>
      </c>
      <c r="F489" s="21">
        <v>786477</v>
      </c>
      <c r="G489" s="26">
        <v>43216.4</v>
      </c>
    </row>
    <row r="490" spans="1:7" ht="12.75">
      <c r="A490" t="s">
        <v>28</v>
      </c>
      <c r="B490" s="15" t="s">
        <v>55</v>
      </c>
      <c r="C490" s="15" t="s">
        <v>55</v>
      </c>
      <c r="D490" s="15" t="s">
        <v>55</v>
      </c>
      <c r="E490" s="15" t="s">
        <v>55</v>
      </c>
      <c r="F490" s="15" t="s">
        <v>55</v>
      </c>
      <c r="G490" s="15" t="s">
        <v>55</v>
      </c>
    </row>
    <row r="491" spans="1:7" ht="12.75">
      <c r="A491" s="1" t="s">
        <v>129</v>
      </c>
      <c r="B491" s="17">
        <v>261</v>
      </c>
      <c r="C491" s="23">
        <v>11275017</v>
      </c>
      <c r="D491" s="28">
        <v>621253.42</v>
      </c>
      <c r="E491" s="17">
        <v>264</v>
      </c>
      <c r="F491" s="23">
        <v>10902808</v>
      </c>
      <c r="G491" s="28">
        <v>601052.35</v>
      </c>
    </row>
    <row r="492" spans="1:7" ht="12.75">
      <c r="A492" s="8"/>
      <c r="B492" s="16"/>
      <c r="C492" s="22"/>
      <c r="D492" s="27"/>
      <c r="E492" s="14"/>
      <c r="F492" s="21"/>
      <c r="G492" s="26"/>
    </row>
    <row r="493" spans="1:7" ht="12.75">
      <c r="A493" s="1" t="s">
        <v>62</v>
      </c>
      <c r="B493" s="14"/>
      <c r="C493" s="21"/>
      <c r="D493" s="26"/>
      <c r="E493" s="14"/>
      <c r="F493" s="21"/>
      <c r="G493" s="26"/>
    </row>
    <row r="494" spans="1:7" ht="12.75">
      <c r="A494" t="s">
        <v>0</v>
      </c>
      <c r="B494" s="14">
        <v>24</v>
      </c>
      <c r="C494" s="21">
        <v>621068</v>
      </c>
      <c r="D494" s="26">
        <v>34158.85</v>
      </c>
      <c r="E494" s="14">
        <v>39</v>
      </c>
      <c r="F494" s="21">
        <v>1707349</v>
      </c>
      <c r="G494" s="26">
        <v>93905.67</v>
      </c>
    </row>
    <row r="495" spans="1:7" ht="12.75">
      <c r="A495" s="4" t="s">
        <v>2</v>
      </c>
      <c r="B495" s="15" t="s">
        <v>55</v>
      </c>
      <c r="C495" s="15" t="s">
        <v>55</v>
      </c>
      <c r="D495" s="15" t="s">
        <v>55</v>
      </c>
      <c r="E495" s="15" t="s">
        <v>55</v>
      </c>
      <c r="F495" s="15" t="s">
        <v>55</v>
      </c>
      <c r="G495" s="15" t="s">
        <v>55</v>
      </c>
    </row>
    <row r="496" spans="1:7" ht="12.75">
      <c r="A496" s="4" t="s">
        <v>3</v>
      </c>
      <c r="B496" s="14">
        <v>14</v>
      </c>
      <c r="C496" s="21">
        <v>31708328</v>
      </c>
      <c r="D496" s="26">
        <v>1874132.68</v>
      </c>
      <c r="E496" s="14">
        <v>13</v>
      </c>
      <c r="F496" s="21">
        <v>29191216</v>
      </c>
      <c r="G496" s="26">
        <v>1605517.38</v>
      </c>
    </row>
    <row r="497" spans="1:7" ht="12.75">
      <c r="A497" t="s">
        <v>4</v>
      </c>
      <c r="B497" s="14">
        <v>186</v>
      </c>
      <c r="C497" s="21">
        <v>17769892</v>
      </c>
      <c r="D497" s="26">
        <v>980731.16</v>
      </c>
      <c r="E497" s="14">
        <v>185</v>
      </c>
      <c r="F497" s="21">
        <v>18302540</v>
      </c>
      <c r="G497" s="26">
        <v>1048534.71</v>
      </c>
    </row>
    <row r="498" spans="1:7" ht="12.75">
      <c r="A498" t="s">
        <v>6</v>
      </c>
      <c r="B498" s="14">
        <v>69</v>
      </c>
      <c r="C498" s="21">
        <v>14652569</v>
      </c>
      <c r="D498" s="26">
        <v>824000.79</v>
      </c>
      <c r="E498" s="14">
        <v>66</v>
      </c>
      <c r="F498" s="21">
        <v>17480669</v>
      </c>
      <c r="G498" s="26">
        <v>962155.53</v>
      </c>
    </row>
    <row r="499" spans="1:7" ht="12.75">
      <c r="A499" t="s">
        <v>9</v>
      </c>
      <c r="B499" s="14">
        <v>46</v>
      </c>
      <c r="C499" s="21">
        <v>21302981</v>
      </c>
      <c r="D499" s="26">
        <v>1171664.36</v>
      </c>
      <c r="E499" s="14">
        <v>45</v>
      </c>
      <c r="F499" s="21">
        <v>20051159</v>
      </c>
      <c r="G499" s="26">
        <v>1102643.29</v>
      </c>
    </row>
    <row r="500" spans="1:7" ht="12.75">
      <c r="A500" t="s">
        <v>11</v>
      </c>
      <c r="B500" s="14">
        <v>564</v>
      </c>
      <c r="C500" s="21">
        <v>190643854</v>
      </c>
      <c r="D500" s="26">
        <v>10486719.16</v>
      </c>
      <c r="E500" s="14">
        <v>575</v>
      </c>
      <c r="F500" s="21">
        <v>190739991</v>
      </c>
      <c r="G500" s="26">
        <v>10522878.89</v>
      </c>
    </row>
    <row r="501" spans="1:7" ht="12.75">
      <c r="A501" t="s">
        <v>15</v>
      </c>
      <c r="B501" s="14">
        <v>78</v>
      </c>
      <c r="C501" s="21">
        <v>6916207</v>
      </c>
      <c r="D501" s="26">
        <v>380391.99</v>
      </c>
      <c r="E501" s="14">
        <v>79</v>
      </c>
      <c r="F501" s="21">
        <v>6815943</v>
      </c>
      <c r="G501" s="26">
        <v>374873.96</v>
      </c>
    </row>
    <row r="502" spans="1:7" ht="12.75">
      <c r="A502" s="4" t="s">
        <v>17</v>
      </c>
      <c r="B502" s="14">
        <v>21</v>
      </c>
      <c r="C502" s="21">
        <v>11812401</v>
      </c>
      <c r="D502" s="26">
        <v>649698.55</v>
      </c>
      <c r="E502" s="14">
        <v>15</v>
      </c>
      <c r="F502" s="21">
        <v>9871903</v>
      </c>
      <c r="G502" s="26">
        <v>543860.1</v>
      </c>
    </row>
    <row r="503" spans="1:7" ht="12.75">
      <c r="A503" t="s">
        <v>18</v>
      </c>
      <c r="B503" s="14">
        <v>12</v>
      </c>
      <c r="C503" s="21">
        <v>50629</v>
      </c>
      <c r="D503" s="26">
        <v>2784.63</v>
      </c>
      <c r="E503" s="14">
        <v>15</v>
      </c>
      <c r="F503" s="21">
        <v>92984</v>
      </c>
      <c r="G503" s="26">
        <v>5113.71</v>
      </c>
    </row>
    <row r="504" spans="1:7" ht="12.75">
      <c r="A504" t="s">
        <v>19</v>
      </c>
      <c r="B504" s="14">
        <v>19</v>
      </c>
      <c r="C504" s="21">
        <v>2641588</v>
      </c>
      <c r="D504" s="26">
        <v>145287.5</v>
      </c>
      <c r="E504" s="14">
        <v>12</v>
      </c>
      <c r="F504" s="21">
        <v>566462</v>
      </c>
      <c r="G504" s="26">
        <v>31155.13</v>
      </c>
    </row>
    <row r="505" spans="1:7" ht="12.75">
      <c r="A505" t="s">
        <v>20</v>
      </c>
      <c r="B505" s="14">
        <v>44</v>
      </c>
      <c r="C505" s="21">
        <v>7267358</v>
      </c>
      <c r="D505" s="26">
        <v>399704.04</v>
      </c>
      <c r="E505" s="14">
        <v>76</v>
      </c>
      <c r="F505" s="21">
        <v>4784332</v>
      </c>
      <c r="G505" s="26">
        <v>263144.78</v>
      </c>
    </row>
    <row r="506" spans="1:7" ht="12.75">
      <c r="A506" t="s">
        <v>22</v>
      </c>
      <c r="B506" s="14">
        <v>106</v>
      </c>
      <c r="C506" s="21">
        <v>11236096</v>
      </c>
      <c r="D506" s="26">
        <v>618424.22</v>
      </c>
      <c r="E506" s="14">
        <v>59</v>
      </c>
      <c r="F506" s="21">
        <v>8841374</v>
      </c>
      <c r="G506" s="26">
        <v>486275.28</v>
      </c>
    </row>
    <row r="507" spans="1:7" ht="12.75">
      <c r="A507" t="s">
        <v>23</v>
      </c>
      <c r="B507" s="15" t="s">
        <v>55</v>
      </c>
      <c r="C507" s="15" t="s">
        <v>55</v>
      </c>
      <c r="D507" s="15" t="s">
        <v>55</v>
      </c>
      <c r="E507" s="15" t="s">
        <v>55</v>
      </c>
      <c r="F507" s="15" t="s">
        <v>55</v>
      </c>
      <c r="G507" s="15" t="s">
        <v>55</v>
      </c>
    </row>
    <row r="508" spans="1:7" ht="12.75">
      <c r="A508" t="s">
        <v>24</v>
      </c>
      <c r="B508" s="14">
        <v>38</v>
      </c>
      <c r="C508" s="21">
        <v>411829</v>
      </c>
      <c r="D508" s="26">
        <v>22650.74</v>
      </c>
      <c r="E508" s="14">
        <v>35</v>
      </c>
      <c r="F508" s="21">
        <v>392722</v>
      </c>
      <c r="G508" s="26">
        <v>21554.88</v>
      </c>
    </row>
    <row r="509" spans="1:7" ht="12.75">
      <c r="A509" t="s">
        <v>25</v>
      </c>
      <c r="B509" s="14">
        <v>28</v>
      </c>
      <c r="C509" s="21">
        <v>3886227</v>
      </c>
      <c r="D509" s="26">
        <v>213744.32</v>
      </c>
      <c r="E509" s="14">
        <v>26</v>
      </c>
      <c r="F509" s="21">
        <v>4217050</v>
      </c>
      <c r="G509" s="26">
        <v>232062.55</v>
      </c>
    </row>
    <row r="510" spans="1:7" ht="12.75">
      <c r="A510" t="s">
        <v>26</v>
      </c>
      <c r="B510" s="14">
        <v>127</v>
      </c>
      <c r="C510" s="21">
        <v>41064956</v>
      </c>
      <c r="D510" s="26">
        <v>2258498.76</v>
      </c>
      <c r="E510" s="14">
        <v>131</v>
      </c>
      <c r="F510" s="21">
        <v>40313904</v>
      </c>
      <c r="G510" s="26">
        <v>2216951.18</v>
      </c>
    </row>
    <row r="511" spans="1:7" ht="12.75">
      <c r="A511" t="s">
        <v>27</v>
      </c>
      <c r="B511" s="14">
        <v>262</v>
      </c>
      <c r="C511" s="21">
        <v>14973165</v>
      </c>
      <c r="D511" s="26">
        <v>824045.15</v>
      </c>
      <c r="E511" s="14">
        <v>270</v>
      </c>
      <c r="F511" s="21">
        <v>16000772</v>
      </c>
      <c r="G511" s="26">
        <v>881455.16</v>
      </c>
    </row>
    <row r="512" spans="1:7" ht="12.75">
      <c r="A512" t="s">
        <v>28</v>
      </c>
      <c r="B512" s="14">
        <v>15</v>
      </c>
      <c r="C512" s="21">
        <v>653369</v>
      </c>
      <c r="D512" s="26">
        <v>35581.88</v>
      </c>
      <c r="E512" s="14">
        <v>13</v>
      </c>
      <c r="F512" s="21">
        <v>626908</v>
      </c>
      <c r="G512" s="26">
        <v>34480.26</v>
      </c>
    </row>
    <row r="513" spans="1:7" ht="12.75">
      <c r="A513" t="s">
        <v>29</v>
      </c>
      <c r="B513" s="15" t="s">
        <v>55</v>
      </c>
      <c r="C513" s="15" t="s">
        <v>55</v>
      </c>
      <c r="D513" s="15" t="s">
        <v>55</v>
      </c>
      <c r="E513" s="14">
        <v>22</v>
      </c>
      <c r="F513" s="21">
        <v>716735</v>
      </c>
      <c r="G513" s="26">
        <v>39420.435</v>
      </c>
    </row>
    <row r="514" spans="1:7" ht="12.75">
      <c r="A514" s="1" t="s">
        <v>129</v>
      </c>
      <c r="B514" s="17">
        <v>1669</v>
      </c>
      <c r="C514" s="23">
        <v>378342012</v>
      </c>
      <c r="D514" s="28">
        <v>20962989.87</v>
      </c>
      <c r="E514" s="17">
        <v>1685</v>
      </c>
      <c r="F514" s="23">
        <v>374774114</v>
      </c>
      <c r="G514" s="28">
        <v>20667012.59</v>
      </c>
    </row>
    <row r="515" spans="1:7" ht="12.75">
      <c r="A515" s="8"/>
      <c r="B515" s="16"/>
      <c r="C515" s="22"/>
      <c r="D515" s="27"/>
      <c r="E515" s="14"/>
      <c r="F515" s="21"/>
      <c r="G515" s="26"/>
    </row>
    <row r="516" spans="1:7" ht="12.75">
      <c r="A516" s="1" t="s">
        <v>63</v>
      </c>
      <c r="B516" s="16"/>
      <c r="C516" s="22"/>
      <c r="D516" s="27"/>
      <c r="E516" s="14"/>
      <c r="F516" s="21"/>
      <c r="G516" s="26"/>
    </row>
    <row r="517" spans="1:7" ht="12.75">
      <c r="A517" t="s">
        <v>0</v>
      </c>
      <c r="B517" s="14">
        <v>71</v>
      </c>
      <c r="C517" s="21">
        <v>9576221</v>
      </c>
      <c r="D517" s="26">
        <v>526691.89</v>
      </c>
      <c r="E517" s="14">
        <v>255</v>
      </c>
      <c r="F517" s="21">
        <v>45254773</v>
      </c>
      <c r="G517" s="26">
        <v>2500631.67</v>
      </c>
    </row>
    <row r="518" spans="1:7" ht="12.75">
      <c r="A518" s="4" t="s">
        <v>2</v>
      </c>
      <c r="B518" s="14">
        <v>11</v>
      </c>
      <c r="C518" s="21">
        <v>1382616</v>
      </c>
      <c r="D518" s="26">
        <v>76044.06</v>
      </c>
      <c r="E518" s="14">
        <v>12</v>
      </c>
      <c r="F518" s="21">
        <v>2028036</v>
      </c>
      <c r="G518" s="26">
        <v>119474.19</v>
      </c>
    </row>
    <row r="519" spans="1:7" ht="12.75">
      <c r="A519" s="4" t="s">
        <v>3</v>
      </c>
      <c r="B519" s="14">
        <v>37</v>
      </c>
      <c r="C519" s="21">
        <v>733040754</v>
      </c>
      <c r="D519" s="26">
        <v>40326724.58</v>
      </c>
      <c r="E519" s="14">
        <v>38</v>
      </c>
      <c r="F519" s="21">
        <v>696348641</v>
      </c>
      <c r="G519" s="26">
        <v>38299132.57</v>
      </c>
    </row>
    <row r="520" spans="1:7" ht="12.75">
      <c r="A520" t="s">
        <v>4</v>
      </c>
      <c r="B520" s="14">
        <v>2348</v>
      </c>
      <c r="C520" s="21">
        <v>369350768</v>
      </c>
      <c r="D520" s="26">
        <v>20516274.4</v>
      </c>
      <c r="E520" s="14">
        <v>2317</v>
      </c>
      <c r="F520" s="21">
        <v>385582567</v>
      </c>
      <c r="G520" s="26">
        <v>21189823.36</v>
      </c>
    </row>
    <row r="521" spans="1:7" ht="12.75">
      <c r="A521" t="s">
        <v>6</v>
      </c>
      <c r="B521" s="14">
        <v>659</v>
      </c>
      <c r="C521" s="21">
        <v>247124099</v>
      </c>
      <c r="D521" s="26">
        <v>13653707.26</v>
      </c>
      <c r="E521" s="14">
        <v>632</v>
      </c>
      <c r="F521" s="21">
        <v>242837528</v>
      </c>
      <c r="G521" s="26">
        <v>14338794.94</v>
      </c>
    </row>
    <row r="522" spans="1:7" ht="12.75">
      <c r="A522" t="s">
        <v>9</v>
      </c>
      <c r="B522" s="14">
        <v>678</v>
      </c>
      <c r="C522" s="21">
        <v>587930187</v>
      </c>
      <c r="D522" s="26">
        <v>32399475.2</v>
      </c>
      <c r="E522" s="14">
        <v>622</v>
      </c>
      <c r="F522" s="21">
        <v>546624546</v>
      </c>
      <c r="G522" s="26">
        <v>30066456.6</v>
      </c>
    </row>
    <row r="523" spans="1:7" ht="12.75">
      <c r="A523" t="s">
        <v>11</v>
      </c>
      <c r="B523" s="14">
        <v>5312</v>
      </c>
      <c r="C523" s="21">
        <v>3233709052</v>
      </c>
      <c r="D523" s="26">
        <v>177997287.7</v>
      </c>
      <c r="E523" s="14">
        <v>5549</v>
      </c>
      <c r="F523" s="21">
        <v>3245136513</v>
      </c>
      <c r="G523" s="26">
        <v>178853118.4</v>
      </c>
    </row>
    <row r="524" spans="1:7" ht="12.75">
      <c r="A524" t="s">
        <v>15</v>
      </c>
      <c r="B524" s="14">
        <v>369</v>
      </c>
      <c r="C524" s="21">
        <v>20076712</v>
      </c>
      <c r="D524" s="26">
        <v>1079427.82</v>
      </c>
      <c r="E524" s="14">
        <v>349</v>
      </c>
      <c r="F524" s="21">
        <v>17057832</v>
      </c>
      <c r="G524" s="26">
        <v>940561.87</v>
      </c>
    </row>
    <row r="525" spans="1:7" ht="12.75">
      <c r="A525" s="4" t="s">
        <v>17</v>
      </c>
      <c r="B525" s="14">
        <v>313</v>
      </c>
      <c r="C525" s="21">
        <v>518590999</v>
      </c>
      <c r="D525" s="26">
        <v>28526829.25</v>
      </c>
      <c r="E525" s="14">
        <v>272</v>
      </c>
      <c r="F525" s="21">
        <v>453212210</v>
      </c>
      <c r="G525" s="26">
        <v>24888168.1</v>
      </c>
    </row>
    <row r="526" spans="1:7" ht="12.75">
      <c r="A526" t="s">
        <v>18</v>
      </c>
      <c r="B526" s="14">
        <v>194</v>
      </c>
      <c r="C526" s="21">
        <v>50351467</v>
      </c>
      <c r="D526" s="26">
        <f>3074731.73-250325.28</f>
        <v>2824406.45</v>
      </c>
      <c r="E526" s="14">
        <v>191</v>
      </c>
      <c r="F526" s="21">
        <v>43618200</v>
      </c>
      <c r="G526" s="26">
        <v>2399001.23</v>
      </c>
    </row>
    <row r="527" spans="1:7" ht="12.75">
      <c r="A527" t="s">
        <v>19</v>
      </c>
      <c r="B527" s="14">
        <v>383</v>
      </c>
      <c r="C527" s="21">
        <v>120765973</v>
      </c>
      <c r="D527" s="26">
        <v>6645367.69</v>
      </c>
      <c r="E527" s="14">
        <v>291</v>
      </c>
      <c r="F527" s="21">
        <v>55678459</v>
      </c>
      <c r="G527" s="26">
        <v>3143913.15</v>
      </c>
    </row>
    <row r="528" spans="1:7" ht="12.75">
      <c r="A528" t="s">
        <v>20</v>
      </c>
      <c r="B528" s="14">
        <v>1105</v>
      </c>
      <c r="C528" s="21">
        <v>160575863</v>
      </c>
      <c r="D528" s="26">
        <v>9043174.68</v>
      </c>
      <c r="E528" s="14">
        <v>835</v>
      </c>
      <c r="F528" s="21">
        <v>188904868</v>
      </c>
      <c r="G528" s="26">
        <v>10390102.9</v>
      </c>
    </row>
    <row r="529" spans="1:7" ht="12.75">
      <c r="A529" t="s">
        <v>21</v>
      </c>
      <c r="B529" s="14">
        <v>19</v>
      </c>
      <c r="C529" s="21">
        <v>3277936</v>
      </c>
      <c r="D529" s="26">
        <v>181096.65</v>
      </c>
      <c r="E529" s="14">
        <v>22</v>
      </c>
      <c r="F529" s="21">
        <v>2819788</v>
      </c>
      <c r="G529" s="26">
        <v>155088.63</v>
      </c>
    </row>
    <row r="530" spans="1:7" ht="12.75">
      <c r="A530" t="s">
        <v>22</v>
      </c>
      <c r="B530" s="14">
        <v>1551</v>
      </c>
      <c r="C530" s="21">
        <v>243795810</v>
      </c>
      <c r="D530" s="26">
        <v>13460882.11</v>
      </c>
      <c r="E530" s="14">
        <v>1567</v>
      </c>
      <c r="F530" s="21">
        <v>236288963</v>
      </c>
      <c r="G530" s="26">
        <v>12755396.16</v>
      </c>
    </row>
    <row r="531" spans="1:7" ht="12.75">
      <c r="A531" t="s">
        <v>23</v>
      </c>
      <c r="B531" s="14">
        <v>89</v>
      </c>
      <c r="C531" s="21">
        <v>15817993</v>
      </c>
      <c r="D531" s="26">
        <v>872489.91</v>
      </c>
      <c r="E531" s="14">
        <v>79</v>
      </c>
      <c r="F531" s="21">
        <v>14186073</v>
      </c>
      <c r="G531" s="26">
        <v>780264.58</v>
      </c>
    </row>
    <row r="532" spans="1:7" ht="12.75">
      <c r="A532" t="s">
        <v>24</v>
      </c>
      <c r="B532" s="14">
        <v>413</v>
      </c>
      <c r="C532" s="21">
        <v>10841853</v>
      </c>
      <c r="D532" s="26">
        <v>596302.84</v>
      </c>
      <c r="E532" s="14">
        <v>377</v>
      </c>
      <c r="F532" s="21">
        <v>13503250</v>
      </c>
      <c r="G532" s="26">
        <v>742643.45</v>
      </c>
    </row>
    <row r="533" spans="1:7" ht="12.75">
      <c r="A533" t="s">
        <v>25</v>
      </c>
      <c r="B533" s="14">
        <v>291</v>
      </c>
      <c r="C533" s="21">
        <v>128741987</v>
      </c>
      <c r="D533" s="26">
        <v>7332673.91</v>
      </c>
      <c r="E533" s="14">
        <v>298</v>
      </c>
      <c r="F533" s="21">
        <v>119912237</v>
      </c>
      <c r="G533" s="26">
        <v>6602595.49</v>
      </c>
    </row>
    <row r="534" spans="1:7" ht="12.75">
      <c r="A534" t="s">
        <v>26</v>
      </c>
      <c r="B534" s="14">
        <v>1636</v>
      </c>
      <c r="C534" s="21">
        <v>941797851</v>
      </c>
      <c r="D534" s="26">
        <v>51908594.79</v>
      </c>
      <c r="E534" s="14">
        <v>1628</v>
      </c>
      <c r="F534" s="21">
        <v>877401267</v>
      </c>
      <c r="G534" s="26">
        <v>48359350.04</v>
      </c>
    </row>
    <row r="535" spans="1:7" ht="12.75">
      <c r="A535" t="s">
        <v>27</v>
      </c>
      <c r="B535" s="14">
        <v>2159</v>
      </c>
      <c r="C535" s="21">
        <v>213938523</v>
      </c>
      <c r="D535" s="26">
        <v>11905052.49</v>
      </c>
      <c r="E535" s="14">
        <v>2214</v>
      </c>
      <c r="F535" s="21">
        <v>309745398</v>
      </c>
      <c r="G535" s="26">
        <v>17136302.06</v>
      </c>
    </row>
    <row r="536" spans="1:7" ht="12.75">
      <c r="A536" t="s">
        <v>28</v>
      </c>
      <c r="B536" s="14">
        <v>21</v>
      </c>
      <c r="C536" s="21">
        <v>7409258</v>
      </c>
      <c r="D536" s="26">
        <v>413184.57</v>
      </c>
      <c r="E536" s="14">
        <v>15</v>
      </c>
      <c r="F536" s="21">
        <v>6051268</v>
      </c>
      <c r="G536" s="26">
        <v>332819.86</v>
      </c>
    </row>
    <row r="537" spans="1:7" ht="12.75">
      <c r="A537" t="s">
        <v>29</v>
      </c>
      <c r="B537" s="14">
        <v>32</v>
      </c>
      <c r="C537" s="21">
        <f>1701122+951</f>
        <v>1702073</v>
      </c>
      <c r="D537" s="26">
        <v>93647.63</v>
      </c>
      <c r="E537" s="14">
        <v>180</v>
      </c>
      <c r="F537" s="21">
        <v>5377051</v>
      </c>
      <c r="G537" s="26">
        <v>241779.45</v>
      </c>
    </row>
    <row r="538" spans="1:7" ht="12.75">
      <c r="A538" s="1" t="s">
        <v>129</v>
      </c>
      <c r="B538" s="17">
        <v>17691</v>
      </c>
      <c r="C538" s="23">
        <v>7619797995</v>
      </c>
      <c r="D538" s="28">
        <v>420379335.88</v>
      </c>
      <c r="E538" s="17">
        <v>17743</v>
      </c>
      <c r="F538" s="23">
        <v>7507569468</v>
      </c>
      <c r="G538" s="28">
        <v>414235418.70000005</v>
      </c>
    </row>
    <row r="539" spans="1:7" ht="12.75">
      <c r="A539" s="8"/>
      <c r="B539" s="16"/>
      <c r="C539" s="22"/>
      <c r="D539" s="27"/>
      <c r="E539" s="14"/>
      <c r="F539" s="21"/>
      <c r="G539" s="26"/>
    </row>
    <row r="540" spans="1:7" ht="12.75">
      <c r="A540" s="1" t="s">
        <v>64</v>
      </c>
      <c r="B540" s="16"/>
      <c r="C540" s="22"/>
      <c r="D540" s="27"/>
      <c r="E540" s="14"/>
      <c r="F540" s="21"/>
      <c r="G540" s="26"/>
    </row>
    <row r="541" spans="1:7" ht="12.75">
      <c r="A541" t="s">
        <v>0</v>
      </c>
      <c r="B541" s="15" t="s">
        <v>55</v>
      </c>
      <c r="C541" s="15" t="s">
        <v>55</v>
      </c>
      <c r="D541" s="15" t="s">
        <v>55</v>
      </c>
      <c r="E541" s="15" t="s">
        <v>55</v>
      </c>
      <c r="F541" s="15" t="s">
        <v>55</v>
      </c>
      <c r="G541" s="15" t="s">
        <v>55</v>
      </c>
    </row>
    <row r="542" spans="1:7" ht="12.75">
      <c r="A542" s="4" t="s">
        <v>2</v>
      </c>
      <c r="B542" s="15" t="s">
        <v>55</v>
      </c>
      <c r="C542" s="15" t="s">
        <v>55</v>
      </c>
      <c r="D542" s="15" t="s">
        <v>55</v>
      </c>
      <c r="E542" s="15" t="s">
        <v>55</v>
      </c>
      <c r="F542" s="15" t="s">
        <v>55</v>
      </c>
      <c r="G542" s="15" t="s">
        <v>55</v>
      </c>
    </row>
    <row r="543" spans="1:7" ht="12.75">
      <c r="A543" s="4" t="s">
        <v>3</v>
      </c>
      <c r="B543" s="15" t="s">
        <v>55</v>
      </c>
      <c r="C543" s="15" t="s">
        <v>55</v>
      </c>
      <c r="D543" s="15" t="s">
        <v>55</v>
      </c>
      <c r="E543" s="15" t="s">
        <v>55</v>
      </c>
      <c r="F543" s="15" t="s">
        <v>55</v>
      </c>
      <c r="G543" s="15" t="s">
        <v>55</v>
      </c>
    </row>
    <row r="544" spans="1:7" ht="12.75">
      <c r="A544" t="s">
        <v>4</v>
      </c>
      <c r="B544" s="14">
        <v>14</v>
      </c>
      <c r="C544" s="21">
        <v>1245161</v>
      </c>
      <c r="D544" s="26">
        <v>68484.25</v>
      </c>
      <c r="E544" s="14">
        <v>13</v>
      </c>
      <c r="F544" s="21">
        <v>1313885</v>
      </c>
      <c r="G544" s="26">
        <v>72263.86</v>
      </c>
    </row>
    <row r="545" spans="1:7" ht="12.75">
      <c r="A545" t="s">
        <v>6</v>
      </c>
      <c r="B545" s="15" t="s">
        <v>55</v>
      </c>
      <c r="C545" s="15" t="s">
        <v>55</v>
      </c>
      <c r="D545" s="15" t="s">
        <v>55</v>
      </c>
      <c r="E545" s="15" t="s">
        <v>55</v>
      </c>
      <c r="F545" s="15" t="s">
        <v>55</v>
      </c>
      <c r="G545" s="15" t="s">
        <v>55</v>
      </c>
    </row>
    <row r="546" spans="1:7" ht="12.75">
      <c r="A546" t="s">
        <v>9</v>
      </c>
      <c r="B546" s="15" t="s">
        <v>55</v>
      </c>
      <c r="C546" s="15" t="s">
        <v>55</v>
      </c>
      <c r="D546" s="15" t="s">
        <v>55</v>
      </c>
      <c r="E546" s="15" t="s">
        <v>55</v>
      </c>
      <c r="F546" s="15" t="s">
        <v>55</v>
      </c>
      <c r="G546" s="15" t="s">
        <v>55</v>
      </c>
    </row>
    <row r="547" spans="1:7" ht="12.75">
      <c r="A547" t="s">
        <v>11</v>
      </c>
      <c r="B547" s="14">
        <v>48</v>
      </c>
      <c r="C547" s="21">
        <v>2749513</v>
      </c>
      <c r="D547" s="26">
        <v>151223.88</v>
      </c>
      <c r="E547" s="14">
        <v>57</v>
      </c>
      <c r="F547" s="21">
        <v>2884630</v>
      </c>
      <c r="G547" s="26">
        <v>157490.61</v>
      </c>
    </row>
    <row r="548" spans="1:7" ht="12.75">
      <c r="A548" s="4" t="s">
        <v>17</v>
      </c>
      <c r="B548" s="15" t="s">
        <v>55</v>
      </c>
      <c r="C548" s="15" t="s">
        <v>55</v>
      </c>
      <c r="D548" s="15" t="s">
        <v>55</v>
      </c>
      <c r="E548" s="15" t="s">
        <v>55</v>
      </c>
      <c r="F548" s="15" t="s">
        <v>55</v>
      </c>
      <c r="G548" s="15" t="s">
        <v>55</v>
      </c>
    </row>
    <row r="549" spans="1:7" ht="12.75">
      <c r="A549" t="s">
        <v>20</v>
      </c>
      <c r="B549" s="15" t="s">
        <v>55</v>
      </c>
      <c r="C549" s="15" t="s">
        <v>55</v>
      </c>
      <c r="D549" s="15" t="s">
        <v>55</v>
      </c>
      <c r="E549" s="15" t="s">
        <v>55</v>
      </c>
      <c r="F549" s="15" t="s">
        <v>55</v>
      </c>
      <c r="G549" s="15" t="s">
        <v>55</v>
      </c>
    </row>
    <row r="550" spans="1:7" ht="12.75">
      <c r="A550" t="s">
        <v>22</v>
      </c>
      <c r="B550" s="15" t="s">
        <v>55</v>
      </c>
      <c r="C550" s="15" t="s">
        <v>55</v>
      </c>
      <c r="D550" s="15" t="s">
        <v>55</v>
      </c>
      <c r="E550" s="15" t="s">
        <v>55</v>
      </c>
      <c r="F550" s="15" t="s">
        <v>55</v>
      </c>
      <c r="G550" s="15" t="s">
        <v>55</v>
      </c>
    </row>
    <row r="551" spans="1:7" ht="12.75">
      <c r="A551" t="s">
        <v>24</v>
      </c>
      <c r="B551" s="15" t="s">
        <v>55</v>
      </c>
      <c r="C551" s="15" t="s">
        <v>55</v>
      </c>
      <c r="D551" s="15" t="s">
        <v>55</v>
      </c>
      <c r="E551" s="15" t="s">
        <v>55</v>
      </c>
      <c r="F551" s="15" t="s">
        <v>55</v>
      </c>
      <c r="G551" s="15" t="s">
        <v>55</v>
      </c>
    </row>
    <row r="552" spans="1:7" ht="12.75">
      <c r="A552" t="s">
        <v>25</v>
      </c>
      <c r="B552" s="15" t="s">
        <v>55</v>
      </c>
      <c r="C552" s="15" t="s">
        <v>55</v>
      </c>
      <c r="D552" s="15" t="s">
        <v>55</v>
      </c>
      <c r="E552" s="15" t="s">
        <v>55</v>
      </c>
      <c r="F552" s="15" t="s">
        <v>55</v>
      </c>
      <c r="G552" s="15" t="s">
        <v>55</v>
      </c>
    </row>
    <row r="553" spans="1:7" ht="12.75">
      <c r="A553" t="s">
        <v>26</v>
      </c>
      <c r="B553" s="14">
        <v>17</v>
      </c>
      <c r="C553" s="21">
        <v>910383</v>
      </c>
      <c r="D553" s="26">
        <v>50100.38</v>
      </c>
      <c r="E553" s="14">
        <v>15</v>
      </c>
      <c r="F553" s="21">
        <v>879198</v>
      </c>
      <c r="G553" s="26">
        <v>48356.41</v>
      </c>
    </row>
    <row r="554" spans="1:7" ht="12.75">
      <c r="A554" t="s">
        <v>27</v>
      </c>
      <c r="B554" s="14">
        <v>19</v>
      </c>
      <c r="C554" s="21">
        <v>377176</v>
      </c>
      <c r="D554" s="26">
        <v>20744.79</v>
      </c>
      <c r="E554" s="14">
        <v>17</v>
      </c>
      <c r="F554" s="21">
        <v>347507</v>
      </c>
      <c r="G554" s="26">
        <v>19112.91</v>
      </c>
    </row>
    <row r="555" spans="1:7" ht="12.75">
      <c r="A555" t="s">
        <v>28</v>
      </c>
      <c r="B555" s="15" t="s">
        <v>55</v>
      </c>
      <c r="C555" s="15" t="s">
        <v>55</v>
      </c>
      <c r="D555" s="15" t="s">
        <v>55</v>
      </c>
      <c r="E555" s="15" t="s">
        <v>55</v>
      </c>
      <c r="F555" s="15" t="s">
        <v>55</v>
      </c>
      <c r="G555" s="15" t="s">
        <v>55</v>
      </c>
    </row>
    <row r="556" spans="1:7" ht="12.75">
      <c r="A556" s="1" t="s">
        <v>129</v>
      </c>
      <c r="B556" s="17">
        <v>146</v>
      </c>
      <c r="C556" s="23">
        <v>7992384</v>
      </c>
      <c r="D556" s="28">
        <v>441328.21</v>
      </c>
      <c r="E556" s="17">
        <v>143</v>
      </c>
      <c r="F556" s="23">
        <v>8608323</v>
      </c>
      <c r="G556" s="28">
        <v>473458.76</v>
      </c>
    </row>
    <row r="557" spans="1:7" ht="12.75">
      <c r="A557" s="8"/>
      <c r="B557" s="16"/>
      <c r="C557" s="22"/>
      <c r="D557" s="27"/>
      <c r="E557" s="14"/>
      <c r="F557" s="21"/>
      <c r="G557" s="26"/>
    </row>
    <row r="558" spans="1:7" ht="12.75">
      <c r="A558" s="1" t="s">
        <v>65</v>
      </c>
      <c r="B558" s="16"/>
      <c r="C558" s="22"/>
      <c r="D558" s="27"/>
      <c r="E558" s="14"/>
      <c r="F558" s="21"/>
      <c r="G558" s="26"/>
    </row>
    <row r="559" spans="1:7" ht="12.75">
      <c r="A559" t="s">
        <v>0</v>
      </c>
      <c r="B559" s="14">
        <v>13</v>
      </c>
      <c r="C559" s="21">
        <v>3488555</v>
      </c>
      <c r="D559" s="26">
        <v>345280.1</v>
      </c>
      <c r="E559" s="14">
        <v>15</v>
      </c>
      <c r="F559" s="21">
        <v>3471302</v>
      </c>
      <c r="G559" s="26">
        <v>204546.35</v>
      </c>
    </row>
    <row r="560" spans="1:7" ht="12.75">
      <c r="A560" t="s">
        <v>3</v>
      </c>
      <c r="B560" s="15" t="s">
        <v>55</v>
      </c>
      <c r="C560" s="15" t="s">
        <v>55</v>
      </c>
      <c r="D560" s="15" t="s">
        <v>55</v>
      </c>
      <c r="E560" s="15" t="s">
        <v>55</v>
      </c>
      <c r="F560" s="15" t="s">
        <v>55</v>
      </c>
      <c r="G560" s="15" t="s">
        <v>55</v>
      </c>
    </row>
    <row r="561" spans="1:7" ht="12.75">
      <c r="A561" t="s">
        <v>4</v>
      </c>
      <c r="B561" s="14">
        <v>49</v>
      </c>
      <c r="C561" s="21">
        <v>6003946</v>
      </c>
      <c r="D561" s="26">
        <v>329251.91</v>
      </c>
      <c r="E561" s="14">
        <v>49</v>
      </c>
      <c r="F561" s="21">
        <v>6196464</v>
      </c>
      <c r="G561" s="26">
        <v>340806.62</v>
      </c>
    </row>
    <row r="562" spans="1:7" ht="12.75">
      <c r="A562" t="s">
        <v>6</v>
      </c>
      <c r="B562" s="14">
        <v>13</v>
      </c>
      <c r="C562" s="21">
        <v>354396</v>
      </c>
      <c r="D562" s="26">
        <v>19492.04</v>
      </c>
      <c r="E562" s="14">
        <v>15</v>
      </c>
      <c r="F562" s="21">
        <v>295344</v>
      </c>
      <c r="G562" s="26">
        <v>16243.95</v>
      </c>
    </row>
    <row r="563" spans="1:7" ht="12.75">
      <c r="A563" t="s">
        <v>9</v>
      </c>
      <c r="B563" s="14">
        <v>21</v>
      </c>
      <c r="C563" s="21">
        <v>2815426</v>
      </c>
      <c r="D563" s="26">
        <v>154848.73</v>
      </c>
      <c r="E563" s="14">
        <v>20</v>
      </c>
      <c r="F563" s="21">
        <v>2570330</v>
      </c>
      <c r="G563" s="26">
        <v>141369.57</v>
      </c>
    </row>
    <row r="564" spans="1:7" ht="12.75">
      <c r="A564" t="s">
        <v>11</v>
      </c>
      <c r="B564" s="14">
        <v>118</v>
      </c>
      <c r="C564" s="21">
        <v>11365315</v>
      </c>
      <c r="D564" s="26">
        <v>624944.88</v>
      </c>
      <c r="E564" s="14">
        <v>139</v>
      </c>
      <c r="F564" s="21">
        <v>12922686</v>
      </c>
      <c r="G564" s="26">
        <v>710646.33</v>
      </c>
    </row>
    <row r="565" spans="1:7" ht="12.75">
      <c r="A565" t="s">
        <v>15</v>
      </c>
      <c r="B565" s="14">
        <v>25</v>
      </c>
      <c r="C565" s="21">
        <v>529892</v>
      </c>
      <c r="D565" s="26">
        <v>29144.2</v>
      </c>
      <c r="E565" s="14">
        <v>24</v>
      </c>
      <c r="F565" s="21">
        <v>580397</v>
      </c>
      <c r="G565" s="26">
        <v>31922.04</v>
      </c>
    </row>
    <row r="566" spans="1:7" ht="12.75">
      <c r="A566" s="4" t="s">
        <v>17</v>
      </c>
      <c r="B566" s="15" t="s">
        <v>55</v>
      </c>
      <c r="C566" s="15" t="s">
        <v>55</v>
      </c>
      <c r="D566" s="15" t="s">
        <v>55</v>
      </c>
      <c r="E566" s="15" t="s">
        <v>55</v>
      </c>
      <c r="F566" s="15" t="s">
        <v>55</v>
      </c>
      <c r="G566" s="15" t="s">
        <v>55</v>
      </c>
    </row>
    <row r="567" spans="1:7" ht="12.75">
      <c r="A567" t="s">
        <v>18</v>
      </c>
      <c r="B567" s="15" t="s">
        <v>55</v>
      </c>
      <c r="C567" s="15" t="s">
        <v>55</v>
      </c>
      <c r="D567" s="15" t="s">
        <v>55</v>
      </c>
      <c r="E567" s="15" t="s">
        <v>55</v>
      </c>
      <c r="F567" s="15" t="s">
        <v>55</v>
      </c>
      <c r="G567" s="15" t="s">
        <v>55</v>
      </c>
    </row>
    <row r="568" spans="1:7" ht="12.75">
      <c r="A568" t="s">
        <v>19</v>
      </c>
      <c r="B568" s="15" t="s">
        <v>55</v>
      </c>
      <c r="C568" s="15" t="s">
        <v>55</v>
      </c>
      <c r="D568" s="15" t="s">
        <v>55</v>
      </c>
      <c r="E568" s="15" t="s">
        <v>55</v>
      </c>
      <c r="F568" s="15" t="s">
        <v>55</v>
      </c>
      <c r="G568" s="15" t="s">
        <v>55</v>
      </c>
    </row>
    <row r="569" spans="1:7" ht="12.75">
      <c r="A569" t="s">
        <v>20</v>
      </c>
      <c r="B569" s="15" t="s">
        <v>55</v>
      </c>
      <c r="C569" s="15" t="s">
        <v>55</v>
      </c>
      <c r="D569" s="15" t="s">
        <v>55</v>
      </c>
      <c r="E569" s="15" t="s">
        <v>55</v>
      </c>
      <c r="F569" s="15" t="s">
        <v>55</v>
      </c>
      <c r="G569" s="15" t="s">
        <v>55</v>
      </c>
    </row>
    <row r="570" spans="1:7" ht="12.75">
      <c r="A570" t="s">
        <v>22</v>
      </c>
      <c r="B570" s="14">
        <v>20</v>
      </c>
      <c r="C570" s="21">
        <v>1000053</v>
      </c>
      <c r="D570" s="26">
        <v>55003.91</v>
      </c>
      <c r="E570" s="14">
        <v>25</v>
      </c>
      <c r="F570" s="21">
        <v>1110604</v>
      </c>
      <c r="G570" s="26">
        <v>61082.64</v>
      </c>
    </row>
    <row r="571" spans="1:7" ht="12.75">
      <c r="A571" t="s">
        <v>24</v>
      </c>
      <c r="B571" s="15" t="s">
        <v>55</v>
      </c>
      <c r="C571" s="15" t="s">
        <v>55</v>
      </c>
      <c r="D571" s="15" t="s">
        <v>55</v>
      </c>
      <c r="E571" s="15" t="s">
        <v>55</v>
      </c>
      <c r="F571" s="15" t="s">
        <v>55</v>
      </c>
      <c r="G571" s="15" t="s">
        <v>55</v>
      </c>
    </row>
    <row r="572" spans="1:7" ht="12.75">
      <c r="A572" t="s">
        <v>25</v>
      </c>
      <c r="B572" s="15" t="s">
        <v>55</v>
      </c>
      <c r="C572" s="15" t="s">
        <v>55</v>
      </c>
      <c r="D572" s="15" t="s">
        <v>55</v>
      </c>
      <c r="E572" s="15" t="s">
        <v>55</v>
      </c>
      <c r="F572" s="15" t="s">
        <v>55</v>
      </c>
      <c r="G572" s="15" t="s">
        <v>55</v>
      </c>
    </row>
    <row r="573" spans="1:7" ht="12.75">
      <c r="A573" t="s">
        <v>26</v>
      </c>
      <c r="B573" s="14">
        <v>33</v>
      </c>
      <c r="C573" s="21">
        <v>3793152</v>
      </c>
      <c r="D573" s="26">
        <v>208623.89</v>
      </c>
      <c r="E573" s="14">
        <v>35</v>
      </c>
      <c r="F573" s="21">
        <v>3355401</v>
      </c>
      <c r="G573" s="26">
        <v>184547.85</v>
      </c>
    </row>
    <row r="574" spans="1:7" ht="12.75">
      <c r="A574" t="s">
        <v>27</v>
      </c>
      <c r="B574" s="14">
        <v>82</v>
      </c>
      <c r="C574" s="21">
        <v>3008096</v>
      </c>
      <c r="D574" s="26">
        <v>165450.33</v>
      </c>
      <c r="E574" s="14">
        <v>84</v>
      </c>
      <c r="F574" s="21">
        <v>2871257</v>
      </c>
      <c r="G574" s="26">
        <v>156236.78</v>
      </c>
    </row>
    <row r="575" spans="1:7" ht="12.75">
      <c r="A575" t="s">
        <v>28</v>
      </c>
      <c r="B575" s="15" t="s">
        <v>55</v>
      </c>
      <c r="C575" s="15" t="s">
        <v>55</v>
      </c>
      <c r="D575" s="15" t="s">
        <v>55</v>
      </c>
      <c r="E575" s="15" t="s">
        <v>55</v>
      </c>
      <c r="F575" s="15" t="s">
        <v>55</v>
      </c>
      <c r="G575" s="15" t="s">
        <v>55</v>
      </c>
    </row>
    <row r="576" spans="1:7" ht="12.75">
      <c r="A576" t="s">
        <v>29</v>
      </c>
      <c r="B576" s="15" t="s">
        <v>55</v>
      </c>
      <c r="C576" s="15" t="s">
        <v>55</v>
      </c>
      <c r="D576" s="15" t="s">
        <v>55</v>
      </c>
      <c r="E576" s="15" t="s">
        <v>55</v>
      </c>
      <c r="F576" s="15" t="s">
        <v>55</v>
      </c>
      <c r="G576" s="15" t="s">
        <v>55</v>
      </c>
    </row>
    <row r="577" spans="1:7" ht="12.75">
      <c r="A577" s="1" t="s">
        <v>129</v>
      </c>
      <c r="B577" s="17">
        <v>419</v>
      </c>
      <c r="C577" s="23">
        <v>38143930</v>
      </c>
      <c r="D577" s="28">
        <v>2249957.75</v>
      </c>
      <c r="E577" s="17">
        <v>449</v>
      </c>
      <c r="F577" s="23">
        <v>38632556</v>
      </c>
      <c r="G577" s="28">
        <v>2124794.48</v>
      </c>
    </row>
    <row r="578" spans="1:7" ht="12.75">
      <c r="A578" s="8"/>
      <c r="B578" s="16"/>
      <c r="C578" s="22"/>
      <c r="D578" s="27"/>
      <c r="E578" s="14"/>
      <c r="F578" s="21"/>
      <c r="G578" s="26"/>
    </row>
    <row r="579" spans="1:7" ht="12.75">
      <c r="A579" s="1" t="s">
        <v>66</v>
      </c>
      <c r="B579" s="16"/>
      <c r="C579" s="22"/>
      <c r="D579" s="27"/>
      <c r="E579" s="14"/>
      <c r="F579" s="21"/>
      <c r="G579" s="26"/>
    </row>
    <row r="580" spans="1:7" ht="12.75">
      <c r="A580" t="s">
        <v>0</v>
      </c>
      <c r="B580" s="15" t="s">
        <v>55</v>
      </c>
      <c r="C580" s="15" t="s">
        <v>55</v>
      </c>
      <c r="D580" s="15" t="s">
        <v>55</v>
      </c>
      <c r="E580" s="14">
        <v>11</v>
      </c>
      <c r="F580" s="21">
        <v>133699</v>
      </c>
      <c r="G580" s="26">
        <v>7387.84</v>
      </c>
    </row>
    <row r="581" spans="1:7" ht="12.75">
      <c r="A581" t="s">
        <v>3</v>
      </c>
      <c r="B581" s="15" t="s">
        <v>55</v>
      </c>
      <c r="C581" s="15" t="s">
        <v>55</v>
      </c>
      <c r="D581" s="15" t="s">
        <v>55</v>
      </c>
      <c r="E581" s="15" t="s">
        <v>55</v>
      </c>
      <c r="F581" s="15" t="s">
        <v>55</v>
      </c>
      <c r="G581" s="15" t="s">
        <v>55</v>
      </c>
    </row>
    <row r="582" spans="1:7" ht="12.75">
      <c r="A582" t="s">
        <v>4</v>
      </c>
      <c r="B582" s="14">
        <v>17</v>
      </c>
      <c r="C582" s="21">
        <v>350688</v>
      </c>
      <c r="D582" s="26">
        <v>19288.03</v>
      </c>
      <c r="E582" s="14">
        <v>19</v>
      </c>
      <c r="F582" s="21">
        <v>357986</v>
      </c>
      <c r="G582" s="26">
        <v>19216.17</v>
      </c>
    </row>
    <row r="583" spans="1:7" ht="12.75">
      <c r="A583" t="s">
        <v>6</v>
      </c>
      <c r="B583" s="15" t="s">
        <v>55</v>
      </c>
      <c r="C583" s="15" t="s">
        <v>55</v>
      </c>
      <c r="D583" s="15" t="s">
        <v>55</v>
      </c>
      <c r="E583" s="15" t="s">
        <v>55</v>
      </c>
      <c r="F583" s="15" t="s">
        <v>55</v>
      </c>
      <c r="G583" s="15" t="s">
        <v>55</v>
      </c>
    </row>
    <row r="584" spans="1:7" ht="12.75">
      <c r="A584" t="s">
        <v>9</v>
      </c>
      <c r="B584" s="15">
        <v>12</v>
      </c>
      <c r="C584" s="15">
        <v>858792</v>
      </c>
      <c r="D584" s="15">
        <v>47213.62</v>
      </c>
      <c r="E584" s="15" t="s">
        <v>55</v>
      </c>
      <c r="F584" s="15" t="s">
        <v>55</v>
      </c>
      <c r="G584" s="15" t="s">
        <v>55</v>
      </c>
    </row>
    <row r="585" spans="1:7" ht="12.75">
      <c r="A585" t="s">
        <v>11</v>
      </c>
      <c r="B585" s="14">
        <v>54</v>
      </c>
      <c r="C585" s="21">
        <v>3548975</v>
      </c>
      <c r="D585" s="26">
        <v>195266.83</v>
      </c>
      <c r="E585" s="14">
        <v>62</v>
      </c>
      <c r="F585" s="21">
        <v>3387787</v>
      </c>
      <c r="G585" s="26">
        <v>186328.17</v>
      </c>
    </row>
    <row r="586" spans="1:7" ht="12.75">
      <c r="A586" t="s">
        <v>15</v>
      </c>
      <c r="B586" s="15" t="s">
        <v>55</v>
      </c>
      <c r="C586" s="15" t="s">
        <v>55</v>
      </c>
      <c r="D586" s="15" t="s">
        <v>55</v>
      </c>
      <c r="E586" s="15" t="s">
        <v>55</v>
      </c>
      <c r="F586" s="15" t="s">
        <v>55</v>
      </c>
      <c r="G586" s="15" t="s">
        <v>55</v>
      </c>
    </row>
    <row r="587" spans="1:7" ht="12.75">
      <c r="A587" s="4" t="s">
        <v>17</v>
      </c>
      <c r="B587" s="15" t="s">
        <v>55</v>
      </c>
      <c r="C587" s="15" t="s">
        <v>55</v>
      </c>
      <c r="D587" s="15" t="s">
        <v>55</v>
      </c>
      <c r="E587" s="15" t="s">
        <v>55</v>
      </c>
      <c r="F587" s="15" t="s">
        <v>55</v>
      </c>
      <c r="G587" s="15" t="s">
        <v>55</v>
      </c>
    </row>
    <row r="588" spans="1:7" ht="12.75">
      <c r="A588" t="s">
        <v>19</v>
      </c>
      <c r="B588" s="15" t="s">
        <v>55</v>
      </c>
      <c r="C588" s="15" t="s">
        <v>55</v>
      </c>
      <c r="D588" s="15" t="s">
        <v>55</v>
      </c>
      <c r="E588" s="15" t="s">
        <v>55</v>
      </c>
      <c r="F588" s="15" t="s">
        <v>55</v>
      </c>
      <c r="G588" s="15" t="s">
        <v>55</v>
      </c>
    </row>
    <row r="589" spans="1:7" ht="12.75">
      <c r="A589" t="s">
        <v>20</v>
      </c>
      <c r="B589" s="15" t="s">
        <v>55</v>
      </c>
      <c r="C589" s="15" t="s">
        <v>55</v>
      </c>
      <c r="D589" s="15" t="s">
        <v>55</v>
      </c>
      <c r="E589" s="15" t="s">
        <v>55</v>
      </c>
      <c r="F589" s="15" t="s">
        <v>55</v>
      </c>
      <c r="G589" s="15" t="s">
        <v>55</v>
      </c>
    </row>
    <row r="590" spans="1:7" ht="12.75">
      <c r="A590" t="s">
        <v>22</v>
      </c>
      <c r="B590" s="15" t="s">
        <v>55</v>
      </c>
      <c r="C590" s="15" t="s">
        <v>55</v>
      </c>
      <c r="D590" s="15" t="s">
        <v>55</v>
      </c>
      <c r="E590" s="15" t="s">
        <v>55</v>
      </c>
      <c r="F590" s="15" t="s">
        <v>55</v>
      </c>
      <c r="G590" s="15" t="s">
        <v>55</v>
      </c>
    </row>
    <row r="591" spans="1:7" ht="12.75">
      <c r="A591" t="s">
        <v>24</v>
      </c>
      <c r="B591" s="15" t="s">
        <v>55</v>
      </c>
      <c r="C591" s="15" t="s">
        <v>55</v>
      </c>
      <c r="D591" s="15" t="s">
        <v>55</v>
      </c>
      <c r="E591" s="15" t="s">
        <v>55</v>
      </c>
      <c r="F591" s="15" t="s">
        <v>55</v>
      </c>
      <c r="G591" s="15" t="s">
        <v>55</v>
      </c>
    </row>
    <row r="592" spans="1:7" ht="12.75">
      <c r="A592" t="s">
        <v>26</v>
      </c>
      <c r="B592" s="14">
        <v>13</v>
      </c>
      <c r="C592" s="21">
        <v>1322997</v>
      </c>
      <c r="D592" s="26">
        <v>72763.67</v>
      </c>
      <c r="E592" s="14">
        <v>18</v>
      </c>
      <c r="F592" s="21">
        <v>1433958</v>
      </c>
      <c r="G592" s="26">
        <v>78994.22</v>
      </c>
    </row>
    <row r="593" spans="1:7" ht="12.75">
      <c r="A593" t="s">
        <v>27</v>
      </c>
      <c r="B593" s="14">
        <v>37</v>
      </c>
      <c r="C593" s="21">
        <v>822151</v>
      </c>
      <c r="D593" s="26">
        <v>44242.12</v>
      </c>
      <c r="E593" s="14">
        <v>39</v>
      </c>
      <c r="F593" s="21">
        <v>850182</v>
      </c>
      <c r="G593" s="26">
        <v>46681.97</v>
      </c>
    </row>
    <row r="594" spans="1:7" ht="12.75">
      <c r="A594" t="s">
        <v>28</v>
      </c>
      <c r="B594" s="15" t="s">
        <v>55</v>
      </c>
      <c r="C594" s="15" t="s">
        <v>55</v>
      </c>
      <c r="D594" s="15" t="s">
        <v>55</v>
      </c>
      <c r="E594" s="15" t="s">
        <v>55</v>
      </c>
      <c r="F594" s="15" t="s">
        <v>55</v>
      </c>
      <c r="G594" s="15" t="s">
        <v>55</v>
      </c>
    </row>
    <row r="595" spans="1:7" ht="12.75">
      <c r="A595" s="1" t="s">
        <v>129</v>
      </c>
      <c r="B595" s="17">
        <v>179</v>
      </c>
      <c r="C595" s="23">
        <v>11403114</v>
      </c>
      <c r="D595" s="28">
        <v>627172.8</v>
      </c>
      <c r="E595" s="17">
        <v>197</v>
      </c>
      <c r="F595" s="23">
        <v>11184713</v>
      </c>
      <c r="G595" s="28">
        <v>615160.88</v>
      </c>
    </row>
    <row r="596" spans="1:7" ht="12.75">
      <c r="A596" s="8"/>
      <c r="B596" s="16"/>
      <c r="C596" s="22"/>
      <c r="D596" s="27"/>
      <c r="E596" s="14"/>
      <c r="F596" s="21"/>
      <c r="G596" s="26"/>
    </row>
    <row r="597" spans="1:7" ht="12.75">
      <c r="A597" s="1" t="s">
        <v>67</v>
      </c>
      <c r="B597" s="16"/>
      <c r="C597" s="22"/>
      <c r="D597" s="27"/>
      <c r="E597" s="14"/>
      <c r="F597" s="21"/>
      <c r="G597" s="26"/>
    </row>
    <row r="598" spans="1:7" ht="12.75">
      <c r="A598" t="s">
        <v>0</v>
      </c>
      <c r="B598" s="14">
        <v>10</v>
      </c>
      <c r="C598" s="21">
        <v>51474</v>
      </c>
      <c r="D598" s="26">
        <v>2831.12</v>
      </c>
      <c r="E598" s="14">
        <v>10</v>
      </c>
      <c r="F598" s="21">
        <v>30450</v>
      </c>
      <c r="G598" s="26">
        <v>1674.75</v>
      </c>
    </row>
    <row r="599" spans="1:7" ht="12.75">
      <c r="A599" t="s">
        <v>3</v>
      </c>
      <c r="B599" s="15" t="s">
        <v>55</v>
      </c>
      <c r="C599" s="15" t="s">
        <v>55</v>
      </c>
      <c r="D599" s="15" t="s">
        <v>55</v>
      </c>
      <c r="E599" s="15" t="s">
        <v>55</v>
      </c>
      <c r="F599" s="15" t="s">
        <v>55</v>
      </c>
      <c r="G599" s="15" t="s">
        <v>55</v>
      </c>
    </row>
    <row r="600" spans="1:7" ht="12.75">
      <c r="A600" t="s">
        <v>4</v>
      </c>
      <c r="B600" s="14">
        <v>15</v>
      </c>
      <c r="C600" s="21">
        <v>636090</v>
      </c>
      <c r="D600" s="26">
        <v>73278.04</v>
      </c>
      <c r="E600" s="14">
        <v>15</v>
      </c>
      <c r="F600" s="21">
        <v>742663</v>
      </c>
      <c r="G600" s="26">
        <v>41013.77</v>
      </c>
    </row>
    <row r="601" spans="1:7" ht="12.75">
      <c r="A601" t="s">
        <v>6</v>
      </c>
      <c r="B601" s="15" t="s">
        <v>55</v>
      </c>
      <c r="C601" s="15" t="s">
        <v>55</v>
      </c>
      <c r="D601" s="15" t="s">
        <v>55</v>
      </c>
      <c r="E601" s="15" t="s">
        <v>55</v>
      </c>
      <c r="F601" s="15" t="s">
        <v>55</v>
      </c>
      <c r="G601" s="15" t="s">
        <v>55</v>
      </c>
    </row>
    <row r="602" spans="1:7" ht="12.75">
      <c r="A602" t="s">
        <v>9</v>
      </c>
      <c r="B602" s="15">
        <v>11</v>
      </c>
      <c r="C602" s="15">
        <v>1499298</v>
      </c>
      <c r="D602" s="15">
        <v>82461.54</v>
      </c>
      <c r="E602" s="15" t="s">
        <v>55</v>
      </c>
      <c r="F602" s="15" t="s">
        <v>55</v>
      </c>
      <c r="G602" s="15" t="s">
        <v>55</v>
      </c>
    </row>
    <row r="603" spans="1:7" ht="12.75">
      <c r="A603" t="s">
        <v>11</v>
      </c>
      <c r="B603" s="14">
        <v>49</v>
      </c>
      <c r="C603" s="21">
        <v>2234787</v>
      </c>
      <c r="D603" s="26">
        <v>123055.19</v>
      </c>
      <c r="E603" s="14">
        <v>56</v>
      </c>
      <c r="F603" s="21">
        <v>2198571</v>
      </c>
      <c r="G603" s="26">
        <v>121031.44</v>
      </c>
    </row>
    <row r="604" spans="1:7" ht="12.75">
      <c r="A604" s="4" t="s">
        <v>17</v>
      </c>
      <c r="B604" s="15" t="s">
        <v>55</v>
      </c>
      <c r="C604" s="15" t="s">
        <v>55</v>
      </c>
      <c r="D604" s="15" t="s">
        <v>55</v>
      </c>
      <c r="E604" s="15" t="s">
        <v>55</v>
      </c>
      <c r="F604" s="15" t="s">
        <v>55</v>
      </c>
      <c r="G604" s="15" t="s">
        <v>55</v>
      </c>
    </row>
    <row r="605" spans="1:7" ht="12.75">
      <c r="A605" t="s">
        <v>20</v>
      </c>
      <c r="B605" s="15" t="s">
        <v>55</v>
      </c>
      <c r="C605" s="15" t="s">
        <v>55</v>
      </c>
      <c r="D605" s="15" t="s">
        <v>55</v>
      </c>
      <c r="E605" s="15" t="s">
        <v>55</v>
      </c>
      <c r="F605" s="15" t="s">
        <v>55</v>
      </c>
      <c r="G605" s="15" t="s">
        <v>55</v>
      </c>
    </row>
    <row r="606" spans="1:7" ht="12.75">
      <c r="A606" t="s">
        <v>22</v>
      </c>
      <c r="B606" s="15">
        <v>10</v>
      </c>
      <c r="C606" s="15">
        <v>311704</v>
      </c>
      <c r="D606" s="15">
        <v>17124.09</v>
      </c>
      <c r="E606" s="15" t="s">
        <v>55</v>
      </c>
      <c r="F606" s="15" t="s">
        <v>55</v>
      </c>
      <c r="G606" s="15" t="s">
        <v>55</v>
      </c>
    </row>
    <row r="607" spans="1:7" ht="12.75">
      <c r="A607" t="s">
        <v>23</v>
      </c>
      <c r="B607" s="15" t="s">
        <v>55</v>
      </c>
      <c r="C607" s="15" t="s">
        <v>55</v>
      </c>
      <c r="D607" s="15" t="s">
        <v>55</v>
      </c>
      <c r="E607" s="15" t="s">
        <v>55</v>
      </c>
      <c r="F607" s="15" t="s">
        <v>55</v>
      </c>
      <c r="G607" s="15" t="s">
        <v>55</v>
      </c>
    </row>
    <row r="608" spans="1:7" ht="12.75">
      <c r="A608" t="s">
        <v>25</v>
      </c>
      <c r="B608" s="15" t="s">
        <v>55</v>
      </c>
      <c r="C608" s="15" t="s">
        <v>55</v>
      </c>
      <c r="D608" s="15" t="s">
        <v>55</v>
      </c>
      <c r="E608" s="15" t="s">
        <v>55</v>
      </c>
      <c r="F608" s="15" t="s">
        <v>55</v>
      </c>
      <c r="G608" s="15" t="s">
        <v>55</v>
      </c>
    </row>
    <row r="609" spans="1:7" ht="12.75">
      <c r="A609" t="s">
        <v>26</v>
      </c>
      <c r="B609" s="14">
        <v>17</v>
      </c>
      <c r="C609" s="21">
        <v>1091286</v>
      </c>
      <c r="D609" s="26">
        <v>59855.06</v>
      </c>
      <c r="E609" s="14">
        <v>16</v>
      </c>
      <c r="F609" s="21">
        <v>1128366</v>
      </c>
      <c r="G609" s="26">
        <v>62030.21</v>
      </c>
    </row>
    <row r="610" spans="1:7" ht="12.75">
      <c r="A610" t="s">
        <v>27</v>
      </c>
      <c r="B610" s="14">
        <v>34</v>
      </c>
      <c r="C610" s="21">
        <v>872031</v>
      </c>
      <c r="D610" s="26">
        <v>47961.61</v>
      </c>
      <c r="E610" s="14">
        <v>30</v>
      </c>
      <c r="F610" s="21">
        <v>992536</v>
      </c>
      <c r="G610" s="26">
        <v>54589.72</v>
      </c>
    </row>
    <row r="611" spans="1:7" ht="12.75">
      <c r="A611" t="s">
        <v>28</v>
      </c>
      <c r="B611" s="15" t="s">
        <v>55</v>
      </c>
      <c r="C611" s="15" t="s">
        <v>55</v>
      </c>
      <c r="D611" s="15" t="s">
        <v>55</v>
      </c>
      <c r="E611" s="15" t="s">
        <v>55</v>
      </c>
      <c r="F611" s="15" t="s">
        <v>55</v>
      </c>
      <c r="G611" s="15" t="s">
        <v>55</v>
      </c>
    </row>
    <row r="612" spans="1:7" ht="12.75">
      <c r="A612" s="1" t="s">
        <v>129</v>
      </c>
      <c r="B612" s="17">
        <v>183</v>
      </c>
      <c r="C612" s="23">
        <v>9125524</v>
      </c>
      <c r="D612" s="28">
        <v>540198.04</v>
      </c>
      <c r="E612" s="17">
        <v>181</v>
      </c>
      <c r="F612" s="23">
        <v>8865494</v>
      </c>
      <c r="G612" s="28">
        <v>487603.25</v>
      </c>
    </row>
    <row r="613" spans="2:7" ht="12.75">
      <c r="B613" s="14"/>
      <c r="C613" s="21"/>
      <c r="D613" s="26"/>
      <c r="E613" s="14"/>
      <c r="F613" s="21"/>
      <c r="G613" s="26"/>
    </row>
    <row r="614" spans="1:7" ht="12.75">
      <c r="A614" s="1" t="s">
        <v>68</v>
      </c>
      <c r="B614" s="14"/>
      <c r="C614" s="21"/>
      <c r="D614" s="26"/>
      <c r="E614" s="14"/>
      <c r="F614" s="21"/>
      <c r="G614" s="26"/>
    </row>
    <row r="615" spans="1:7" ht="12.75">
      <c r="A615" t="s">
        <v>0</v>
      </c>
      <c r="B615" s="14">
        <v>10</v>
      </c>
      <c r="C615" s="21">
        <v>627370</v>
      </c>
      <c r="D615" s="26">
        <v>34505.38</v>
      </c>
      <c r="E615" s="14">
        <v>13</v>
      </c>
      <c r="F615" s="21">
        <v>625772</v>
      </c>
      <c r="G615" s="26">
        <v>13498.55</v>
      </c>
    </row>
    <row r="616" spans="1:7" ht="12.75">
      <c r="A616" t="s">
        <v>3</v>
      </c>
      <c r="B616" s="15" t="s">
        <v>55</v>
      </c>
      <c r="C616" s="15" t="s">
        <v>55</v>
      </c>
      <c r="D616" s="15" t="s">
        <v>55</v>
      </c>
      <c r="E616" s="15" t="s">
        <v>55</v>
      </c>
      <c r="F616" s="15" t="s">
        <v>55</v>
      </c>
      <c r="G616" s="15" t="s">
        <v>55</v>
      </c>
    </row>
    <row r="617" spans="1:7" ht="12.75">
      <c r="A617" t="s">
        <v>4</v>
      </c>
      <c r="B617" s="14">
        <v>32</v>
      </c>
      <c r="C617" s="21">
        <v>774420</v>
      </c>
      <c r="D617" s="26">
        <v>42593.22</v>
      </c>
      <c r="E617" s="14">
        <v>31</v>
      </c>
      <c r="F617" s="21">
        <v>862592</v>
      </c>
      <c r="G617" s="26">
        <v>47442.38</v>
      </c>
    </row>
    <row r="618" spans="1:7" ht="12.75">
      <c r="A618" t="s">
        <v>6</v>
      </c>
      <c r="B618" s="15" t="s">
        <v>55</v>
      </c>
      <c r="C618" s="15" t="s">
        <v>55</v>
      </c>
      <c r="D618" s="15" t="s">
        <v>55</v>
      </c>
      <c r="E618" s="14">
        <v>10</v>
      </c>
      <c r="F618" s="21">
        <v>75657</v>
      </c>
      <c r="G618" s="26">
        <v>4160.71</v>
      </c>
    </row>
    <row r="619" spans="1:7" ht="12.75">
      <c r="A619" t="s">
        <v>9</v>
      </c>
      <c r="B619" s="14">
        <v>16</v>
      </c>
      <c r="C619" s="21">
        <v>2765703</v>
      </c>
      <c r="D619" s="26">
        <v>152113.57</v>
      </c>
      <c r="E619" s="14">
        <v>15</v>
      </c>
      <c r="F619" s="21">
        <v>2451836</v>
      </c>
      <c r="G619" s="26">
        <v>134851.3</v>
      </c>
    </row>
    <row r="620" spans="1:7" ht="12.75">
      <c r="A620" t="s">
        <v>11</v>
      </c>
      <c r="B620" s="14">
        <v>117</v>
      </c>
      <c r="C620" s="21">
        <v>7945455</v>
      </c>
      <c r="D620" s="26">
        <v>436926.34</v>
      </c>
      <c r="E620" s="14">
        <v>124</v>
      </c>
      <c r="F620" s="21">
        <v>7269287</v>
      </c>
      <c r="G620" s="26">
        <v>396278.61</v>
      </c>
    </row>
    <row r="621" spans="1:7" ht="12.75">
      <c r="A621" t="s">
        <v>15</v>
      </c>
      <c r="B621" s="14">
        <v>11</v>
      </c>
      <c r="C621" s="21">
        <v>92842</v>
      </c>
      <c r="D621" s="26">
        <v>5106.3</v>
      </c>
      <c r="E621" s="14">
        <v>12</v>
      </c>
      <c r="F621" s="21">
        <v>74562</v>
      </c>
      <c r="G621" s="26">
        <v>4100.93</v>
      </c>
    </row>
    <row r="622" spans="1:7" ht="12.75">
      <c r="A622" s="4" t="s">
        <v>17</v>
      </c>
      <c r="B622" s="15">
        <v>12</v>
      </c>
      <c r="C622" s="15">
        <v>3224671</v>
      </c>
      <c r="D622" s="15">
        <v>177357.11</v>
      </c>
      <c r="E622" s="15" t="s">
        <v>55</v>
      </c>
      <c r="F622" s="15" t="s">
        <v>55</v>
      </c>
      <c r="G622" s="15" t="s">
        <v>55</v>
      </c>
    </row>
    <row r="623" spans="1:7" ht="12.75">
      <c r="A623" t="s">
        <v>18</v>
      </c>
      <c r="B623" s="15" t="s">
        <v>55</v>
      </c>
      <c r="C623" s="15" t="s">
        <v>55</v>
      </c>
      <c r="D623" s="15" t="s">
        <v>55</v>
      </c>
      <c r="E623" s="15" t="s">
        <v>55</v>
      </c>
      <c r="F623" s="15" t="s">
        <v>55</v>
      </c>
      <c r="G623" s="15" t="s">
        <v>55</v>
      </c>
    </row>
    <row r="624" spans="1:7" ht="12.75">
      <c r="A624" t="s">
        <v>20</v>
      </c>
      <c r="B624" s="15" t="s">
        <v>55</v>
      </c>
      <c r="C624" s="15" t="s">
        <v>55</v>
      </c>
      <c r="D624" s="15" t="s">
        <v>55</v>
      </c>
      <c r="E624" s="15" t="s">
        <v>55</v>
      </c>
      <c r="F624" s="15" t="s">
        <v>55</v>
      </c>
      <c r="G624" s="15" t="s">
        <v>55</v>
      </c>
    </row>
    <row r="625" spans="1:7" ht="12.75">
      <c r="A625" t="s">
        <v>22</v>
      </c>
      <c r="B625" s="14">
        <v>17</v>
      </c>
      <c r="C625" s="21">
        <v>587055</v>
      </c>
      <c r="D625" s="26">
        <v>32132.73</v>
      </c>
      <c r="E625" s="14">
        <v>16</v>
      </c>
      <c r="F625" s="21">
        <v>469410</v>
      </c>
      <c r="G625" s="26">
        <v>25811.17</v>
      </c>
    </row>
    <row r="626" spans="1:7" ht="12.75">
      <c r="A626" t="s">
        <v>24</v>
      </c>
      <c r="B626" s="15" t="s">
        <v>55</v>
      </c>
      <c r="C626" s="15" t="s">
        <v>55</v>
      </c>
      <c r="D626" s="15" t="s">
        <v>55</v>
      </c>
      <c r="E626" s="15" t="s">
        <v>55</v>
      </c>
      <c r="F626" s="15" t="s">
        <v>55</v>
      </c>
      <c r="G626" s="15" t="s">
        <v>55</v>
      </c>
    </row>
    <row r="627" spans="1:7" ht="12.75">
      <c r="A627" t="s">
        <v>25</v>
      </c>
      <c r="B627" s="15" t="s">
        <v>55</v>
      </c>
      <c r="C627" s="15" t="s">
        <v>55</v>
      </c>
      <c r="D627" s="15" t="s">
        <v>55</v>
      </c>
      <c r="E627" s="15" t="s">
        <v>55</v>
      </c>
      <c r="F627" s="15" t="s">
        <v>55</v>
      </c>
      <c r="G627" s="15" t="s">
        <v>55</v>
      </c>
    </row>
    <row r="628" spans="1:7" ht="12.75">
      <c r="A628" t="s">
        <v>26</v>
      </c>
      <c r="B628" s="14">
        <v>34</v>
      </c>
      <c r="C628" s="21">
        <v>2575008</v>
      </c>
      <c r="D628" s="26">
        <v>149992.96</v>
      </c>
      <c r="E628" s="14">
        <v>38</v>
      </c>
      <c r="F628" s="21">
        <v>2815745</v>
      </c>
      <c r="G628" s="26">
        <v>161176.05</v>
      </c>
    </row>
    <row r="629" spans="1:7" ht="12.75">
      <c r="A629" t="s">
        <v>27</v>
      </c>
      <c r="B629" s="14">
        <v>74</v>
      </c>
      <c r="C629" s="21">
        <v>1955504</v>
      </c>
      <c r="D629" s="26">
        <v>107542.38</v>
      </c>
      <c r="E629" s="14">
        <v>76</v>
      </c>
      <c r="F629" s="21">
        <v>1978822</v>
      </c>
      <c r="G629" s="26">
        <v>108898.48</v>
      </c>
    </row>
    <row r="630" spans="1:7" ht="12.75">
      <c r="A630" t="s">
        <v>28</v>
      </c>
      <c r="B630" s="15" t="s">
        <v>55</v>
      </c>
      <c r="C630" s="15" t="s">
        <v>55</v>
      </c>
      <c r="D630" s="15" t="s">
        <v>55</v>
      </c>
      <c r="E630" s="15" t="s">
        <v>55</v>
      </c>
      <c r="F630" s="15" t="s">
        <v>55</v>
      </c>
      <c r="G630" s="15" t="s">
        <v>55</v>
      </c>
    </row>
    <row r="631" spans="1:7" ht="12.75">
      <c r="A631" s="1" t="s">
        <v>129</v>
      </c>
      <c r="B631" s="17">
        <v>377</v>
      </c>
      <c r="C631" s="23">
        <v>30618463</v>
      </c>
      <c r="D631" s="28">
        <v>1689037.68</v>
      </c>
      <c r="E631" s="17">
        <v>383</v>
      </c>
      <c r="F631" s="23">
        <v>31201276</v>
      </c>
      <c r="G631" s="28">
        <v>1716740.82</v>
      </c>
    </row>
    <row r="632" spans="1:7" ht="12.75">
      <c r="A632" s="9"/>
      <c r="B632" s="16"/>
      <c r="C632" s="22"/>
      <c r="D632" s="27"/>
      <c r="E632" s="14"/>
      <c r="F632" s="21"/>
      <c r="G632" s="26"/>
    </row>
    <row r="633" spans="1:7" ht="12.75">
      <c r="A633" s="1" t="s">
        <v>69</v>
      </c>
      <c r="B633" s="16"/>
      <c r="C633" s="22"/>
      <c r="D633" s="27"/>
      <c r="E633" s="14"/>
      <c r="F633" s="21"/>
      <c r="G633" s="26"/>
    </row>
    <row r="634" spans="1:7" ht="12.75">
      <c r="A634" t="s">
        <v>0</v>
      </c>
      <c r="B634" s="14">
        <v>27</v>
      </c>
      <c r="C634" s="21">
        <v>641201</v>
      </c>
      <c r="D634" s="26">
        <v>35266.96</v>
      </c>
      <c r="E634" s="14">
        <v>43</v>
      </c>
      <c r="F634" s="21">
        <v>797299</v>
      </c>
      <c r="G634" s="26">
        <v>43851.88</v>
      </c>
    </row>
    <row r="635" spans="1:7" ht="12.75">
      <c r="A635" t="s">
        <v>2</v>
      </c>
      <c r="B635" s="15" t="s">
        <v>55</v>
      </c>
      <c r="C635" s="15" t="s">
        <v>55</v>
      </c>
      <c r="D635" s="15" t="s">
        <v>55</v>
      </c>
      <c r="E635" s="15" t="s">
        <v>55</v>
      </c>
      <c r="F635" s="15" t="s">
        <v>55</v>
      </c>
      <c r="G635" s="15" t="s">
        <v>55</v>
      </c>
    </row>
    <row r="636" spans="1:7" ht="12.75">
      <c r="A636" t="s">
        <v>3</v>
      </c>
      <c r="B636" s="14">
        <v>20</v>
      </c>
      <c r="C636" s="21">
        <v>24996532</v>
      </c>
      <c r="D636" s="26">
        <v>1374809.61</v>
      </c>
      <c r="E636" s="14">
        <v>19</v>
      </c>
      <c r="F636" s="21">
        <v>25537025</v>
      </c>
      <c r="G636" s="26">
        <v>1466737.73</v>
      </c>
    </row>
    <row r="637" spans="1:7" ht="12.75">
      <c r="A637" t="s">
        <v>4</v>
      </c>
      <c r="B637" s="14">
        <v>123</v>
      </c>
      <c r="C637" s="21">
        <v>7098705</v>
      </c>
      <c r="D637" s="26">
        <v>390598.76</v>
      </c>
      <c r="E637" s="14">
        <v>119</v>
      </c>
      <c r="F637" s="21">
        <v>7436723</v>
      </c>
      <c r="G637" s="26">
        <v>406712.15</v>
      </c>
    </row>
    <row r="638" spans="1:7" ht="12.75">
      <c r="A638" t="s">
        <v>6</v>
      </c>
      <c r="B638" s="14">
        <v>50</v>
      </c>
      <c r="C638" s="21">
        <v>2688705</v>
      </c>
      <c r="D638" s="26">
        <v>148998.39</v>
      </c>
      <c r="E638" s="14">
        <v>45</v>
      </c>
      <c r="F638" s="21">
        <v>2418288</v>
      </c>
      <c r="G638" s="26">
        <v>132985.1</v>
      </c>
    </row>
    <row r="639" spans="1:7" ht="12.75">
      <c r="A639" t="s">
        <v>9</v>
      </c>
      <c r="B639" s="14">
        <v>33</v>
      </c>
      <c r="C639" s="21">
        <v>11129382</v>
      </c>
      <c r="D639" s="26">
        <v>618943.07</v>
      </c>
      <c r="E639" s="14">
        <v>28</v>
      </c>
      <c r="F639" s="21">
        <v>9716637</v>
      </c>
      <c r="G639" s="26">
        <v>534410.46</v>
      </c>
    </row>
    <row r="640" spans="1:7" ht="12.75">
      <c r="A640" t="s">
        <v>11</v>
      </c>
      <c r="B640" s="14">
        <v>408</v>
      </c>
      <c r="C640" s="21">
        <v>88112092</v>
      </c>
      <c r="D640" s="26">
        <v>4827754.94</v>
      </c>
      <c r="E640" s="14">
        <v>430</v>
      </c>
      <c r="F640" s="21">
        <v>89767853</v>
      </c>
      <c r="G640" s="26">
        <v>4926991.7</v>
      </c>
    </row>
    <row r="641" spans="1:7" ht="12.75">
      <c r="A641" t="s">
        <v>15</v>
      </c>
      <c r="B641" s="14">
        <v>32</v>
      </c>
      <c r="C641" s="21">
        <v>982475</v>
      </c>
      <c r="D641" s="26">
        <v>54036.32</v>
      </c>
      <c r="E641" s="14">
        <v>34</v>
      </c>
      <c r="F641" s="21">
        <v>632945</v>
      </c>
      <c r="G641" s="26">
        <v>34812.11</v>
      </c>
    </row>
    <row r="642" spans="1:7" ht="12.75">
      <c r="A642" s="4" t="s">
        <v>17</v>
      </c>
      <c r="B642" s="14">
        <v>13</v>
      </c>
      <c r="C642" s="21">
        <v>11089672</v>
      </c>
      <c r="D642" s="26">
        <v>609912.53</v>
      </c>
      <c r="E642" s="14">
        <v>10</v>
      </c>
      <c r="F642" s="21">
        <v>10729373</v>
      </c>
      <c r="G642" s="26">
        <v>590115.7</v>
      </c>
    </row>
    <row r="643" spans="1:7" ht="12.75">
      <c r="A643" t="s">
        <v>18</v>
      </c>
      <c r="B643" s="15" t="s">
        <v>55</v>
      </c>
      <c r="C643" s="15" t="s">
        <v>55</v>
      </c>
      <c r="D643" s="15" t="s">
        <v>55</v>
      </c>
      <c r="E643" s="15" t="s">
        <v>55</v>
      </c>
      <c r="F643" s="15" t="s">
        <v>55</v>
      </c>
      <c r="G643" s="15" t="s">
        <v>55</v>
      </c>
    </row>
    <row r="644" spans="1:7" ht="12.75">
      <c r="A644" t="s">
        <v>19</v>
      </c>
      <c r="B644" s="14">
        <v>10</v>
      </c>
      <c r="C644" s="21">
        <v>466826</v>
      </c>
      <c r="D644" s="26">
        <v>27228.75</v>
      </c>
      <c r="E644" s="14">
        <v>10</v>
      </c>
      <c r="F644" s="21">
        <v>22983</v>
      </c>
      <c r="G644" s="26">
        <v>2539.08</v>
      </c>
    </row>
    <row r="645" spans="1:7" ht="12.75">
      <c r="A645" t="s">
        <v>20</v>
      </c>
      <c r="B645" s="15">
        <v>22</v>
      </c>
      <c r="C645" s="15">
        <v>502531</v>
      </c>
      <c r="D645" s="15">
        <v>27639.41</v>
      </c>
      <c r="E645" s="15" t="s">
        <v>55</v>
      </c>
      <c r="F645" s="15" t="s">
        <v>55</v>
      </c>
      <c r="G645" s="15" t="s">
        <v>55</v>
      </c>
    </row>
    <row r="646" spans="1:7" ht="12.75">
      <c r="A646" t="s">
        <v>22</v>
      </c>
      <c r="B646" s="14">
        <v>84</v>
      </c>
      <c r="C646" s="21">
        <v>2305375</v>
      </c>
      <c r="D646" s="26">
        <v>126116.3</v>
      </c>
      <c r="E646" s="14">
        <v>84</v>
      </c>
      <c r="F646" s="21">
        <v>2420291</v>
      </c>
      <c r="G646" s="26">
        <v>133115.51</v>
      </c>
    </row>
    <row r="647" spans="1:7" ht="12.75">
      <c r="A647" t="s">
        <v>24</v>
      </c>
      <c r="B647" s="14">
        <v>28</v>
      </c>
      <c r="C647" s="21">
        <v>507606</v>
      </c>
      <c r="D647" s="26">
        <v>27918.76</v>
      </c>
      <c r="E647" s="14">
        <v>22</v>
      </c>
      <c r="F647" s="21">
        <v>561980</v>
      </c>
      <c r="G647" s="26">
        <v>30909.02</v>
      </c>
    </row>
    <row r="648" spans="1:7" ht="12.75">
      <c r="A648" t="s">
        <v>25</v>
      </c>
      <c r="B648" s="14">
        <v>22</v>
      </c>
      <c r="C648" s="21">
        <v>1281782</v>
      </c>
      <c r="D648" s="26">
        <v>70498.32</v>
      </c>
      <c r="E648" s="14">
        <v>18</v>
      </c>
      <c r="F648" s="21">
        <v>1608237</v>
      </c>
      <c r="G648" s="26">
        <v>88453.25</v>
      </c>
    </row>
    <row r="649" spans="1:7" ht="12.75">
      <c r="A649" t="s">
        <v>26</v>
      </c>
      <c r="B649" s="14">
        <v>89</v>
      </c>
      <c r="C649" s="21">
        <v>21008758</v>
      </c>
      <c r="D649" s="26">
        <v>1155237.32</v>
      </c>
      <c r="E649" s="14">
        <v>88</v>
      </c>
      <c r="F649" s="21">
        <v>20010629</v>
      </c>
      <c r="G649" s="26">
        <v>1109939.48</v>
      </c>
    </row>
    <row r="650" spans="1:7" ht="12.75">
      <c r="A650" t="s">
        <v>27</v>
      </c>
      <c r="B650" s="14">
        <v>216</v>
      </c>
      <c r="C650" s="21">
        <v>13593093</v>
      </c>
      <c r="D650" s="26">
        <v>747023.84</v>
      </c>
      <c r="E650" s="14">
        <v>220</v>
      </c>
      <c r="F650" s="21">
        <v>14668486</v>
      </c>
      <c r="G650" s="26">
        <v>806786.26</v>
      </c>
    </row>
    <row r="651" spans="1:7" ht="12.75">
      <c r="A651" t="s">
        <v>28</v>
      </c>
      <c r="B651" s="15" t="s">
        <v>55</v>
      </c>
      <c r="C651" s="15" t="s">
        <v>55</v>
      </c>
      <c r="D651" s="15" t="s">
        <v>55</v>
      </c>
      <c r="E651" s="15" t="s">
        <v>55</v>
      </c>
      <c r="F651" s="15" t="s">
        <v>55</v>
      </c>
      <c r="G651" s="15" t="s">
        <v>55</v>
      </c>
    </row>
    <row r="652" spans="1:7" ht="12.75">
      <c r="A652" s="1" t="s">
        <v>129</v>
      </c>
      <c r="B652" s="17">
        <v>1201</v>
      </c>
      <c r="C652" s="23">
        <v>188056611</v>
      </c>
      <c r="D652" s="28">
        <v>10353623.03</v>
      </c>
      <c r="E652" s="17">
        <v>1224</v>
      </c>
      <c r="F652" s="23">
        <v>187810918</v>
      </c>
      <c r="G652" s="28">
        <v>10351758.22</v>
      </c>
    </row>
    <row r="653" spans="1:7" ht="12.75">
      <c r="A653" s="9"/>
      <c r="B653" s="16"/>
      <c r="C653" s="22"/>
      <c r="D653" s="27"/>
      <c r="E653" s="14"/>
      <c r="F653" s="21"/>
      <c r="G653" s="26"/>
    </row>
    <row r="654" spans="1:7" ht="12.75">
      <c r="A654" s="1" t="s">
        <v>70</v>
      </c>
      <c r="B654" s="16"/>
      <c r="C654" s="22"/>
      <c r="D654" s="27"/>
      <c r="E654" s="14"/>
      <c r="F654" s="21"/>
      <c r="G654" s="26"/>
    </row>
    <row r="655" spans="1:7" ht="12.75">
      <c r="A655" t="s">
        <v>0</v>
      </c>
      <c r="B655" s="15" t="s">
        <v>55</v>
      </c>
      <c r="C655" s="15" t="s">
        <v>55</v>
      </c>
      <c r="D655" s="15" t="s">
        <v>55</v>
      </c>
      <c r="E655" s="15" t="s">
        <v>55</v>
      </c>
      <c r="F655" s="15" t="s">
        <v>55</v>
      </c>
      <c r="G655" s="15" t="s">
        <v>55</v>
      </c>
    </row>
    <row r="656" spans="1:7" ht="12.75">
      <c r="A656" t="s">
        <v>3</v>
      </c>
      <c r="B656" s="15" t="s">
        <v>55</v>
      </c>
      <c r="C656" s="15" t="s">
        <v>55</v>
      </c>
      <c r="D656" s="15" t="s">
        <v>55</v>
      </c>
      <c r="E656" s="15" t="s">
        <v>55</v>
      </c>
      <c r="F656" s="15" t="s">
        <v>55</v>
      </c>
      <c r="G656" s="15" t="s">
        <v>55</v>
      </c>
    </row>
    <row r="657" spans="1:7" ht="12.75">
      <c r="A657" t="s">
        <v>4</v>
      </c>
      <c r="B657" s="14">
        <v>16</v>
      </c>
      <c r="C657" s="21">
        <v>392895</v>
      </c>
      <c r="D657" s="26">
        <v>22309.74</v>
      </c>
      <c r="E657" s="14">
        <v>14</v>
      </c>
      <c r="F657" s="21">
        <v>427817</v>
      </c>
      <c r="G657" s="26">
        <v>23530.66</v>
      </c>
    </row>
    <row r="658" spans="1:7" ht="12.75">
      <c r="A658" t="s">
        <v>6</v>
      </c>
      <c r="B658" s="15" t="s">
        <v>55</v>
      </c>
      <c r="C658" s="15" t="s">
        <v>55</v>
      </c>
      <c r="D658" s="15" t="s">
        <v>55</v>
      </c>
      <c r="E658" s="15" t="s">
        <v>55</v>
      </c>
      <c r="F658" s="15" t="s">
        <v>55</v>
      </c>
      <c r="G658" s="15" t="s">
        <v>55</v>
      </c>
    </row>
    <row r="659" spans="1:7" ht="12.75">
      <c r="A659" t="s">
        <v>9</v>
      </c>
      <c r="B659" s="15" t="s">
        <v>55</v>
      </c>
      <c r="C659" s="15" t="s">
        <v>55</v>
      </c>
      <c r="D659" s="15" t="s">
        <v>55</v>
      </c>
      <c r="E659" s="15" t="s">
        <v>55</v>
      </c>
      <c r="F659" s="15" t="s">
        <v>55</v>
      </c>
      <c r="G659" s="15" t="s">
        <v>55</v>
      </c>
    </row>
    <row r="660" spans="1:7" ht="12.75">
      <c r="A660" t="s">
        <v>11</v>
      </c>
      <c r="B660" s="14">
        <v>46</v>
      </c>
      <c r="C660" s="21">
        <v>3188906</v>
      </c>
      <c r="D660" s="26">
        <v>175349.95</v>
      </c>
      <c r="E660" s="14">
        <v>56</v>
      </c>
      <c r="F660" s="21">
        <v>3088618</v>
      </c>
      <c r="G660" s="26">
        <v>169873.96</v>
      </c>
    </row>
    <row r="661" spans="1:7" ht="12.75">
      <c r="A661" s="4" t="s">
        <v>17</v>
      </c>
      <c r="B661" s="15" t="s">
        <v>55</v>
      </c>
      <c r="C661" s="15" t="s">
        <v>55</v>
      </c>
      <c r="D661" s="15" t="s">
        <v>55</v>
      </c>
      <c r="E661" s="15" t="s">
        <v>55</v>
      </c>
      <c r="F661" s="15" t="s">
        <v>55</v>
      </c>
      <c r="G661" s="15" t="s">
        <v>55</v>
      </c>
    </row>
    <row r="662" spans="1:7" ht="12.75">
      <c r="A662" t="s">
        <v>19</v>
      </c>
      <c r="B662" s="15" t="s">
        <v>55</v>
      </c>
      <c r="C662" s="15" t="s">
        <v>55</v>
      </c>
      <c r="D662" s="15" t="s">
        <v>55</v>
      </c>
      <c r="E662" s="15" t="s">
        <v>55</v>
      </c>
      <c r="F662" s="15" t="s">
        <v>55</v>
      </c>
      <c r="G662" s="15" t="s">
        <v>55</v>
      </c>
    </row>
    <row r="663" spans="1:7" ht="12.75">
      <c r="A663" t="s">
        <v>20</v>
      </c>
      <c r="B663" s="15" t="s">
        <v>55</v>
      </c>
      <c r="C663" s="15" t="s">
        <v>55</v>
      </c>
      <c r="D663" s="15" t="s">
        <v>55</v>
      </c>
      <c r="E663" s="15" t="s">
        <v>55</v>
      </c>
      <c r="F663" s="15" t="s">
        <v>55</v>
      </c>
      <c r="G663" s="15" t="s">
        <v>55</v>
      </c>
    </row>
    <row r="664" spans="1:7" ht="12.75">
      <c r="A664" t="s">
        <v>22</v>
      </c>
      <c r="B664" s="15" t="s">
        <v>55</v>
      </c>
      <c r="C664" s="15" t="s">
        <v>55</v>
      </c>
      <c r="D664" s="15" t="s">
        <v>55</v>
      </c>
      <c r="E664" s="15" t="s">
        <v>55</v>
      </c>
      <c r="F664" s="15" t="s">
        <v>55</v>
      </c>
      <c r="G664" s="15" t="s">
        <v>55</v>
      </c>
    </row>
    <row r="665" spans="1:7" ht="12.75">
      <c r="A665" t="s">
        <v>25</v>
      </c>
      <c r="B665" s="15" t="s">
        <v>55</v>
      </c>
      <c r="C665" s="15" t="s">
        <v>55</v>
      </c>
      <c r="D665" s="15" t="s">
        <v>55</v>
      </c>
      <c r="E665" s="15" t="s">
        <v>55</v>
      </c>
      <c r="F665" s="15" t="s">
        <v>55</v>
      </c>
      <c r="G665" s="15" t="s">
        <v>55</v>
      </c>
    </row>
    <row r="666" spans="1:7" ht="12.75">
      <c r="A666" t="s">
        <v>26</v>
      </c>
      <c r="B666" s="14">
        <v>18</v>
      </c>
      <c r="C666" s="21">
        <v>1545464</v>
      </c>
      <c r="D666" s="26">
        <v>85000.87</v>
      </c>
      <c r="E666" s="14">
        <v>20</v>
      </c>
      <c r="F666" s="21">
        <v>1579038</v>
      </c>
      <c r="G666" s="26">
        <v>86847.38</v>
      </c>
    </row>
    <row r="667" spans="1:7" ht="12.75">
      <c r="A667" t="s">
        <v>27</v>
      </c>
      <c r="B667" s="14">
        <v>34</v>
      </c>
      <c r="C667" s="21">
        <v>904092</v>
      </c>
      <c r="D667" s="26">
        <v>49723.16</v>
      </c>
      <c r="E667" s="14">
        <v>31</v>
      </c>
      <c r="F667" s="21">
        <v>904531</v>
      </c>
      <c r="G667" s="26">
        <v>49761.03</v>
      </c>
    </row>
    <row r="668" spans="1:7" ht="12.75">
      <c r="A668" t="s">
        <v>28</v>
      </c>
      <c r="B668" s="15" t="s">
        <v>55</v>
      </c>
      <c r="C668" s="15" t="s">
        <v>55</v>
      </c>
      <c r="D668" s="15" t="s">
        <v>55</v>
      </c>
      <c r="E668" s="15" t="s">
        <v>55</v>
      </c>
      <c r="F668" s="15" t="s">
        <v>55</v>
      </c>
      <c r="G668" s="15" t="s">
        <v>55</v>
      </c>
    </row>
    <row r="669" spans="1:7" ht="12.75">
      <c r="A669" t="s">
        <v>29</v>
      </c>
      <c r="B669" s="15" t="s">
        <v>55</v>
      </c>
      <c r="C669" s="15" t="s">
        <v>55</v>
      </c>
      <c r="D669" s="15" t="s">
        <v>55</v>
      </c>
      <c r="E669" s="15" t="s">
        <v>55</v>
      </c>
      <c r="F669" s="15" t="s">
        <v>55</v>
      </c>
      <c r="G669" s="15" t="s">
        <v>55</v>
      </c>
    </row>
    <row r="670" spans="1:7" ht="12.75">
      <c r="A670" s="1" t="s">
        <v>129</v>
      </c>
      <c r="B670" s="17">
        <v>160</v>
      </c>
      <c r="C670" s="23">
        <v>8040289</v>
      </c>
      <c r="D670" s="28">
        <v>442916.76</v>
      </c>
      <c r="E670" s="17">
        <v>169</v>
      </c>
      <c r="F670" s="23">
        <v>8155594</v>
      </c>
      <c r="G670" s="28">
        <v>448558.82</v>
      </c>
    </row>
    <row r="671" spans="2:7" ht="12.75">
      <c r="B671" s="14"/>
      <c r="C671" s="21"/>
      <c r="D671" s="26"/>
      <c r="E671" s="14"/>
      <c r="F671" s="21"/>
      <c r="G671" s="26"/>
    </row>
    <row r="672" spans="1:7" ht="12.75">
      <c r="A672" s="1" t="s">
        <v>71</v>
      </c>
      <c r="B672" s="14"/>
      <c r="C672" s="21"/>
      <c r="D672" s="26"/>
      <c r="E672" s="14"/>
      <c r="F672" s="21"/>
      <c r="G672" s="26"/>
    </row>
    <row r="673" spans="1:7" ht="12.75">
      <c r="A673" t="s">
        <v>0</v>
      </c>
      <c r="B673" s="15" t="s">
        <v>55</v>
      </c>
      <c r="C673" s="15" t="s">
        <v>55</v>
      </c>
      <c r="D673" s="15" t="s">
        <v>55</v>
      </c>
      <c r="E673" s="15" t="s">
        <v>55</v>
      </c>
      <c r="F673" s="15" t="s">
        <v>55</v>
      </c>
      <c r="G673" s="15" t="s">
        <v>55</v>
      </c>
    </row>
    <row r="674" spans="1:7" ht="12.75">
      <c r="A674" t="s">
        <v>3</v>
      </c>
      <c r="B674" s="15" t="s">
        <v>55</v>
      </c>
      <c r="C674" s="15" t="s">
        <v>55</v>
      </c>
      <c r="D674" s="15" t="s">
        <v>55</v>
      </c>
      <c r="E674" s="15" t="s">
        <v>55</v>
      </c>
      <c r="F674" s="15" t="s">
        <v>55</v>
      </c>
      <c r="G674" s="15" t="s">
        <v>55</v>
      </c>
    </row>
    <row r="675" spans="1:7" ht="12.75">
      <c r="A675" t="s">
        <v>4</v>
      </c>
      <c r="B675" s="14">
        <v>18</v>
      </c>
      <c r="C675" s="21">
        <v>1161723</v>
      </c>
      <c r="D675" s="26">
        <v>63899.48</v>
      </c>
      <c r="E675" s="14">
        <v>16</v>
      </c>
      <c r="F675" s="21">
        <v>759041</v>
      </c>
      <c r="G675" s="26">
        <v>41747.65</v>
      </c>
    </row>
    <row r="676" spans="1:7" ht="12.75">
      <c r="A676" t="s">
        <v>6</v>
      </c>
      <c r="B676" s="15" t="s">
        <v>55</v>
      </c>
      <c r="C676" s="15" t="s">
        <v>55</v>
      </c>
      <c r="D676" s="15" t="s">
        <v>55</v>
      </c>
      <c r="E676" s="15" t="s">
        <v>55</v>
      </c>
      <c r="F676" s="15" t="s">
        <v>55</v>
      </c>
      <c r="G676" s="15" t="s">
        <v>55</v>
      </c>
    </row>
    <row r="677" spans="1:7" ht="12.75">
      <c r="A677" t="s">
        <v>9</v>
      </c>
      <c r="B677" s="15" t="s">
        <v>55</v>
      </c>
      <c r="C677" s="15" t="s">
        <v>55</v>
      </c>
      <c r="D677" s="15" t="s">
        <v>55</v>
      </c>
      <c r="E677" s="15" t="s">
        <v>55</v>
      </c>
      <c r="F677" s="15" t="s">
        <v>55</v>
      </c>
      <c r="G677" s="15" t="s">
        <v>55</v>
      </c>
    </row>
    <row r="678" spans="1:7" ht="12.75">
      <c r="A678" t="s">
        <v>11</v>
      </c>
      <c r="B678" s="14">
        <v>59</v>
      </c>
      <c r="C678" s="21">
        <v>6194139</v>
      </c>
      <c r="D678" s="26">
        <v>340418.36</v>
      </c>
      <c r="E678" s="14">
        <v>63</v>
      </c>
      <c r="F678" s="21">
        <v>6550464</v>
      </c>
      <c r="G678" s="26">
        <v>359393.24</v>
      </c>
    </row>
    <row r="679" spans="1:7" ht="12.75">
      <c r="A679" t="s">
        <v>15</v>
      </c>
      <c r="B679" s="15" t="s">
        <v>55</v>
      </c>
      <c r="C679" s="15" t="s">
        <v>55</v>
      </c>
      <c r="D679" s="15" t="s">
        <v>55</v>
      </c>
      <c r="E679" s="15" t="s">
        <v>55</v>
      </c>
      <c r="F679" s="15" t="s">
        <v>55</v>
      </c>
      <c r="G679" s="15" t="s">
        <v>55</v>
      </c>
    </row>
    <row r="680" spans="1:7" ht="12.75">
      <c r="A680" s="4" t="s">
        <v>17</v>
      </c>
      <c r="B680" s="15" t="s">
        <v>55</v>
      </c>
      <c r="C680" s="15" t="s">
        <v>55</v>
      </c>
      <c r="D680" s="15" t="s">
        <v>55</v>
      </c>
      <c r="E680" s="15" t="s">
        <v>55</v>
      </c>
      <c r="F680" s="15" t="s">
        <v>55</v>
      </c>
      <c r="G680" s="15" t="s">
        <v>55</v>
      </c>
    </row>
    <row r="681" spans="1:7" ht="12.75">
      <c r="A681" t="s">
        <v>20</v>
      </c>
      <c r="B681" s="15" t="s">
        <v>55</v>
      </c>
      <c r="C681" s="15" t="s">
        <v>55</v>
      </c>
      <c r="D681" s="15" t="s">
        <v>55</v>
      </c>
      <c r="E681" s="15" t="s">
        <v>55</v>
      </c>
      <c r="F681" s="15" t="s">
        <v>55</v>
      </c>
      <c r="G681" s="15" t="s">
        <v>55</v>
      </c>
    </row>
    <row r="682" spans="1:7" ht="12.75">
      <c r="A682" t="s">
        <v>22</v>
      </c>
      <c r="B682" s="15" t="s">
        <v>55</v>
      </c>
      <c r="C682" s="15" t="s">
        <v>55</v>
      </c>
      <c r="D682" s="15" t="s">
        <v>55</v>
      </c>
      <c r="E682" s="15" t="s">
        <v>55</v>
      </c>
      <c r="F682" s="15" t="s">
        <v>55</v>
      </c>
      <c r="G682" s="15" t="s">
        <v>55</v>
      </c>
    </row>
    <row r="683" spans="1:7" ht="12.75">
      <c r="A683" t="s">
        <v>25</v>
      </c>
      <c r="B683" s="15" t="s">
        <v>55</v>
      </c>
      <c r="C683" s="15" t="s">
        <v>55</v>
      </c>
      <c r="D683" s="15" t="s">
        <v>55</v>
      </c>
      <c r="E683" s="15" t="s">
        <v>55</v>
      </c>
      <c r="F683" s="15" t="s">
        <v>55</v>
      </c>
      <c r="G683" s="15" t="s">
        <v>55</v>
      </c>
    </row>
    <row r="684" spans="1:7" ht="12.75">
      <c r="A684" t="s">
        <v>26</v>
      </c>
      <c r="B684" s="14">
        <v>31</v>
      </c>
      <c r="C684" s="21">
        <v>1703171</v>
      </c>
      <c r="D684" s="26">
        <v>93674.45</v>
      </c>
      <c r="E684" s="14">
        <v>28</v>
      </c>
      <c r="F684" s="21">
        <v>1377026</v>
      </c>
      <c r="G684" s="26">
        <v>75683.88</v>
      </c>
    </row>
    <row r="685" spans="1:7" ht="12.75">
      <c r="A685" t="s">
        <v>27</v>
      </c>
      <c r="B685" s="14">
        <v>21</v>
      </c>
      <c r="C685" s="21">
        <v>1912935</v>
      </c>
      <c r="D685" s="26">
        <v>105209.02</v>
      </c>
      <c r="E685" s="14">
        <v>25</v>
      </c>
      <c r="F685" s="21">
        <v>1697443</v>
      </c>
      <c r="G685" s="26">
        <v>93284.83</v>
      </c>
    </row>
    <row r="686" spans="1:7" ht="12.75">
      <c r="A686" s="1" t="s">
        <v>129</v>
      </c>
      <c r="B686" s="17">
        <v>178</v>
      </c>
      <c r="C686" s="23">
        <v>14686280</v>
      </c>
      <c r="D686" s="28">
        <v>808604.8</v>
      </c>
      <c r="E686" s="17">
        <v>180</v>
      </c>
      <c r="F686" s="23">
        <v>13878017</v>
      </c>
      <c r="G686" s="28">
        <v>763292.6</v>
      </c>
    </row>
    <row r="687" spans="1:7" ht="12.75">
      <c r="A687" s="9"/>
      <c r="B687" s="16"/>
      <c r="C687" s="22"/>
      <c r="D687" s="27"/>
      <c r="E687" s="14"/>
      <c r="F687" s="21"/>
      <c r="G687" s="26"/>
    </row>
    <row r="688" spans="1:7" ht="12.75">
      <c r="A688" s="1" t="s">
        <v>72</v>
      </c>
      <c r="B688" s="16"/>
      <c r="C688" s="22"/>
      <c r="D688" s="27"/>
      <c r="E688" s="14"/>
      <c r="F688" s="21"/>
      <c r="G688" s="26"/>
    </row>
    <row r="689" spans="1:7" ht="12.75">
      <c r="A689" t="s">
        <v>0</v>
      </c>
      <c r="B689" s="15" t="s">
        <v>55</v>
      </c>
      <c r="C689" s="15" t="s">
        <v>55</v>
      </c>
      <c r="D689" s="15" t="s">
        <v>55</v>
      </c>
      <c r="E689" s="15" t="s">
        <v>55</v>
      </c>
      <c r="F689" s="15" t="s">
        <v>55</v>
      </c>
      <c r="G689" s="15" t="s">
        <v>55</v>
      </c>
    </row>
    <row r="690" spans="1:7" ht="12.75">
      <c r="A690" t="s">
        <v>3</v>
      </c>
      <c r="B690" s="15" t="s">
        <v>55</v>
      </c>
      <c r="C690" s="15" t="s">
        <v>55</v>
      </c>
      <c r="D690" s="15" t="s">
        <v>55</v>
      </c>
      <c r="E690" s="15" t="s">
        <v>55</v>
      </c>
      <c r="F690" s="15" t="s">
        <v>55</v>
      </c>
      <c r="G690" s="15" t="s">
        <v>55</v>
      </c>
    </row>
    <row r="691" spans="1:7" ht="12.75">
      <c r="A691" t="s">
        <v>4</v>
      </c>
      <c r="B691" s="14">
        <v>19</v>
      </c>
      <c r="C691" s="21">
        <v>839305</v>
      </c>
      <c r="D691" s="26">
        <v>53482.49</v>
      </c>
      <c r="E691" s="14">
        <v>17</v>
      </c>
      <c r="F691" s="21">
        <v>1157121</v>
      </c>
      <c r="G691" s="26">
        <v>63641.23</v>
      </c>
    </row>
    <row r="692" spans="1:7" ht="12.75">
      <c r="A692" t="s">
        <v>6</v>
      </c>
      <c r="B692" s="15" t="s">
        <v>55</v>
      </c>
      <c r="C692" s="15" t="s">
        <v>55</v>
      </c>
      <c r="D692" s="15" t="s">
        <v>55</v>
      </c>
      <c r="E692" s="15" t="s">
        <v>55</v>
      </c>
      <c r="F692" s="15" t="s">
        <v>55</v>
      </c>
      <c r="G692" s="15" t="s">
        <v>55</v>
      </c>
    </row>
    <row r="693" spans="1:7" ht="12.75">
      <c r="A693" t="s">
        <v>9</v>
      </c>
      <c r="B693" s="15" t="s">
        <v>55</v>
      </c>
      <c r="C693" s="15" t="s">
        <v>55</v>
      </c>
      <c r="D693" s="15" t="s">
        <v>55</v>
      </c>
      <c r="E693" s="15" t="s">
        <v>55</v>
      </c>
      <c r="F693" s="15" t="s">
        <v>55</v>
      </c>
      <c r="G693" s="15" t="s">
        <v>55</v>
      </c>
    </row>
    <row r="694" spans="1:7" ht="12.75">
      <c r="A694" t="s">
        <v>11</v>
      </c>
      <c r="B694" s="14">
        <v>38</v>
      </c>
      <c r="C694" s="21">
        <v>2034355</v>
      </c>
      <c r="D694" s="26">
        <v>111890.96</v>
      </c>
      <c r="E694" s="14">
        <v>39</v>
      </c>
      <c r="F694" s="21">
        <v>1861415</v>
      </c>
      <c r="G694" s="26">
        <v>102403.98</v>
      </c>
    </row>
    <row r="695" spans="1:7" ht="12.75">
      <c r="A695" t="s">
        <v>19</v>
      </c>
      <c r="B695" s="15" t="s">
        <v>55</v>
      </c>
      <c r="C695" s="15" t="s">
        <v>55</v>
      </c>
      <c r="D695" s="15" t="s">
        <v>55</v>
      </c>
      <c r="E695" s="15" t="s">
        <v>55</v>
      </c>
      <c r="F695" s="15" t="s">
        <v>55</v>
      </c>
      <c r="G695" s="15" t="s">
        <v>55</v>
      </c>
    </row>
    <row r="696" spans="1:7" ht="12.75">
      <c r="A696" t="s">
        <v>20</v>
      </c>
      <c r="B696" s="15" t="s">
        <v>55</v>
      </c>
      <c r="C696" s="15" t="s">
        <v>55</v>
      </c>
      <c r="D696" s="15" t="s">
        <v>55</v>
      </c>
      <c r="E696" s="15" t="s">
        <v>55</v>
      </c>
      <c r="F696" s="15" t="s">
        <v>55</v>
      </c>
      <c r="G696" s="15" t="s">
        <v>55</v>
      </c>
    </row>
    <row r="697" spans="1:7" ht="12.75">
      <c r="A697" t="s">
        <v>22</v>
      </c>
      <c r="B697" s="15" t="s">
        <v>55</v>
      </c>
      <c r="C697" s="15" t="s">
        <v>55</v>
      </c>
      <c r="D697" s="15" t="s">
        <v>55</v>
      </c>
      <c r="E697" s="15" t="s">
        <v>55</v>
      </c>
      <c r="F697" s="15" t="s">
        <v>55</v>
      </c>
      <c r="G697" s="15" t="s">
        <v>55</v>
      </c>
    </row>
    <row r="698" spans="1:7" ht="12.75">
      <c r="A698" t="s">
        <v>25</v>
      </c>
      <c r="B698" s="15" t="s">
        <v>55</v>
      </c>
      <c r="C698" s="15" t="s">
        <v>55</v>
      </c>
      <c r="D698" s="15" t="s">
        <v>55</v>
      </c>
      <c r="E698" s="15" t="s">
        <v>55</v>
      </c>
      <c r="F698" s="15" t="s">
        <v>55</v>
      </c>
      <c r="G698" s="15" t="s">
        <v>55</v>
      </c>
    </row>
    <row r="699" spans="1:7" ht="12.75">
      <c r="A699" t="s">
        <v>26</v>
      </c>
      <c r="B699" s="15" t="s">
        <v>55</v>
      </c>
      <c r="C699" s="15" t="s">
        <v>55</v>
      </c>
      <c r="D699" s="15" t="s">
        <v>55</v>
      </c>
      <c r="E699" s="15" t="s">
        <v>55</v>
      </c>
      <c r="F699" s="15" t="s">
        <v>55</v>
      </c>
      <c r="G699" s="15" t="s">
        <v>55</v>
      </c>
    </row>
    <row r="700" spans="1:7" ht="12.75">
      <c r="A700" t="s">
        <v>27</v>
      </c>
      <c r="B700" s="14">
        <v>12</v>
      </c>
      <c r="C700" s="21">
        <v>91472</v>
      </c>
      <c r="D700" s="26">
        <v>5030.98</v>
      </c>
      <c r="E700" s="14">
        <v>13</v>
      </c>
      <c r="F700" s="21">
        <v>164152</v>
      </c>
      <c r="G700" s="26">
        <v>8986.73</v>
      </c>
    </row>
    <row r="701" spans="1:7" ht="12.75">
      <c r="A701" t="s">
        <v>28</v>
      </c>
      <c r="B701" s="15" t="s">
        <v>55</v>
      </c>
      <c r="C701" s="15" t="s">
        <v>55</v>
      </c>
      <c r="D701" s="15" t="s">
        <v>55</v>
      </c>
      <c r="E701" s="15" t="s">
        <v>55</v>
      </c>
      <c r="F701" s="15" t="s">
        <v>55</v>
      </c>
      <c r="G701" s="15" t="s">
        <v>55</v>
      </c>
    </row>
    <row r="702" spans="1:7" ht="12.75">
      <c r="A702" t="s">
        <v>29</v>
      </c>
      <c r="B702" s="15" t="s">
        <v>55</v>
      </c>
      <c r="C702" s="15" t="s">
        <v>55</v>
      </c>
      <c r="D702" s="15" t="s">
        <v>55</v>
      </c>
      <c r="E702" s="15" t="s">
        <v>55</v>
      </c>
      <c r="F702" s="15" t="s">
        <v>55</v>
      </c>
      <c r="G702" s="15" t="s">
        <v>55</v>
      </c>
    </row>
    <row r="703" spans="1:7" ht="12.75">
      <c r="A703" s="1" t="s">
        <v>129</v>
      </c>
      <c r="B703" s="17">
        <v>120</v>
      </c>
      <c r="C703" s="23">
        <v>6081166</v>
      </c>
      <c r="D703" s="28">
        <v>341784.86</v>
      </c>
      <c r="E703" s="17">
        <v>114</v>
      </c>
      <c r="F703" s="23">
        <v>6012663</v>
      </c>
      <c r="G703" s="28">
        <v>330697.34</v>
      </c>
    </row>
    <row r="704" spans="1:7" ht="12.75">
      <c r="A704" s="1"/>
      <c r="B704" s="14"/>
      <c r="C704" s="21"/>
      <c r="D704" s="26"/>
      <c r="E704" s="14"/>
      <c r="F704" s="21"/>
      <c r="G704" s="26"/>
    </row>
    <row r="705" spans="1:7" ht="12.75">
      <c r="A705" s="1" t="s">
        <v>73</v>
      </c>
      <c r="B705" s="14"/>
      <c r="C705" s="21"/>
      <c r="D705" s="26"/>
      <c r="E705" s="14"/>
      <c r="F705" s="21"/>
      <c r="G705" s="26"/>
    </row>
    <row r="706" spans="1:7" ht="12.75">
      <c r="A706" t="s">
        <v>0</v>
      </c>
      <c r="B706" s="15" t="s">
        <v>55</v>
      </c>
      <c r="C706" s="15" t="s">
        <v>55</v>
      </c>
      <c r="D706" s="15" t="s">
        <v>55</v>
      </c>
      <c r="E706" s="15" t="s">
        <v>55</v>
      </c>
      <c r="F706" s="15" t="s">
        <v>55</v>
      </c>
      <c r="G706" s="15" t="s">
        <v>55</v>
      </c>
    </row>
    <row r="707" spans="1:7" ht="12.75">
      <c r="A707" t="s">
        <v>4</v>
      </c>
      <c r="B707" s="15" t="s">
        <v>55</v>
      </c>
      <c r="C707" s="15" t="s">
        <v>55</v>
      </c>
      <c r="D707" s="15" t="s">
        <v>55</v>
      </c>
      <c r="E707" s="15" t="s">
        <v>55</v>
      </c>
      <c r="F707" s="15" t="s">
        <v>55</v>
      </c>
      <c r="G707" s="15" t="s">
        <v>55</v>
      </c>
    </row>
    <row r="708" spans="1:7" ht="12.75">
      <c r="A708" t="s">
        <v>9</v>
      </c>
      <c r="B708" s="15" t="s">
        <v>55</v>
      </c>
      <c r="C708" s="15" t="s">
        <v>55</v>
      </c>
      <c r="D708" s="15" t="s">
        <v>55</v>
      </c>
      <c r="E708" s="15" t="s">
        <v>55</v>
      </c>
      <c r="F708" s="15" t="s">
        <v>55</v>
      </c>
      <c r="G708" s="15" t="s">
        <v>55</v>
      </c>
    </row>
    <row r="709" spans="1:7" ht="12.75">
      <c r="A709" t="s">
        <v>11</v>
      </c>
      <c r="B709" s="14">
        <v>25</v>
      </c>
      <c r="C709" s="21">
        <v>3481465</v>
      </c>
      <c r="D709" s="26">
        <v>191480.72</v>
      </c>
      <c r="E709" s="14">
        <v>29</v>
      </c>
      <c r="F709" s="21">
        <v>3379076</v>
      </c>
      <c r="G709" s="26">
        <v>185850.89</v>
      </c>
    </row>
    <row r="710" spans="1:7" ht="12.75">
      <c r="A710" t="s">
        <v>22</v>
      </c>
      <c r="B710" s="15" t="s">
        <v>55</v>
      </c>
      <c r="C710" s="15" t="s">
        <v>55</v>
      </c>
      <c r="D710" s="15" t="s">
        <v>55</v>
      </c>
      <c r="E710" s="15" t="s">
        <v>55</v>
      </c>
      <c r="F710" s="15" t="s">
        <v>55</v>
      </c>
      <c r="G710" s="15" t="s">
        <v>55</v>
      </c>
    </row>
    <row r="711" spans="1:7" ht="12.75">
      <c r="A711" t="s">
        <v>25</v>
      </c>
      <c r="B711" s="15" t="s">
        <v>55</v>
      </c>
      <c r="C711" s="15" t="s">
        <v>55</v>
      </c>
      <c r="D711" s="15" t="s">
        <v>55</v>
      </c>
      <c r="E711" s="15" t="s">
        <v>55</v>
      </c>
      <c r="F711" s="15" t="s">
        <v>55</v>
      </c>
      <c r="G711" s="15" t="s">
        <v>55</v>
      </c>
    </row>
    <row r="712" spans="1:7" ht="12.75">
      <c r="A712" t="s">
        <v>26</v>
      </c>
      <c r="B712" s="15" t="s">
        <v>55</v>
      </c>
      <c r="C712" s="15" t="s">
        <v>55</v>
      </c>
      <c r="D712" s="15" t="s">
        <v>55</v>
      </c>
      <c r="E712" s="15" t="s">
        <v>55</v>
      </c>
      <c r="F712" s="15" t="s">
        <v>55</v>
      </c>
      <c r="G712" s="15" t="s">
        <v>55</v>
      </c>
    </row>
    <row r="713" spans="1:7" ht="12.75">
      <c r="A713" t="s">
        <v>27</v>
      </c>
      <c r="B713" s="14">
        <v>11</v>
      </c>
      <c r="C713" s="21">
        <v>480163</v>
      </c>
      <c r="D713" s="26">
        <v>26410.03</v>
      </c>
      <c r="E713" s="14">
        <v>14</v>
      </c>
      <c r="F713" s="21">
        <v>449509</v>
      </c>
      <c r="G713" s="26">
        <v>24721.79</v>
      </c>
    </row>
    <row r="714" spans="1:7" ht="12.75">
      <c r="A714" t="s">
        <v>28</v>
      </c>
      <c r="B714" s="15" t="s">
        <v>55</v>
      </c>
      <c r="C714" s="15" t="s">
        <v>55</v>
      </c>
      <c r="D714" s="15" t="s">
        <v>55</v>
      </c>
      <c r="E714" s="15" t="s">
        <v>55</v>
      </c>
      <c r="F714" s="15" t="s">
        <v>55</v>
      </c>
      <c r="G714" s="15" t="s">
        <v>55</v>
      </c>
    </row>
    <row r="715" spans="1:7" ht="12.75">
      <c r="A715" s="1" t="s">
        <v>129</v>
      </c>
      <c r="B715" s="17">
        <v>73</v>
      </c>
      <c r="C715" s="23">
        <v>5603693</v>
      </c>
      <c r="D715" s="28">
        <v>308803.76</v>
      </c>
      <c r="E715" s="17">
        <v>81</v>
      </c>
      <c r="F715" s="23">
        <v>5378215</v>
      </c>
      <c r="G715" s="28">
        <v>295802.43</v>
      </c>
    </row>
    <row r="716" spans="1:7" ht="12.75">
      <c r="A716" s="9"/>
      <c r="B716" s="16"/>
      <c r="C716" s="22"/>
      <c r="D716" s="27"/>
      <c r="E716" s="14"/>
      <c r="F716" s="21"/>
      <c r="G716" s="26"/>
    </row>
    <row r="717" spans="1:7" ht="12.75">
      <c r="A717" s="1" t="s">
        <v>74</v>
      </c>
      <c r="B717" s="14"/>
      <c r="C717" s="21"/>
      <c r="D717" s="26"/>
      <c r="E717" s="14"/>
      <c r="F717" s="21"/>
      <c r="G717" s="26"/>
    </row>
    <row r="718" spans="1:7" ht="12.75">
      <c r="A718" t="s">
        <v>0</v>
      </c>
      <c r="B718" s="15" t="s">
        <v>55</v>
      </c>
      <c r="C718" s="15" t="s">
        <v>55</v>
      </c>
      <c r="D718" s="15" t="s">
        <v>55</v>
      </c>
      <c r="E718" s="15" t="s">
        <v>55</v>
      </c>
      <c r="F718" s="15" t="s">
        <v>55</v>
      </c>
      <c r="G718" s="15" t="s">
        <v>55</v>
      </c>
    </row>
    <row r="719" spans="1:7" ht="12.75">
      <c r="A719" t="s">
        <v>3</v>
      </c>
      <c r="B719" s="15" t="s">
        <v>55</v>
      </c>
      <c r="C719" s="15" t="s">
        <v>55</v>
      </c>
      <c r="D719" s="15" t="s">
        <v>55</v>
      </c>
      <c r="E719" s="15" t="s">
        <v>55</v>
      </c>
      <c r="F719" s="15" t="s">
        <v>55</v>
      </c>
      <c r="G719" s="15" t="s">
        <v>55</v>
      </c>
    </row>
    <row r="720" spans="1:7" ht="12.75">
      <c r="A720" t="s">
        <v>4</v>
      </c>
      <c r="B720" s="14">
        <v>23</v>
      </c>
      <c r="C720" s="21">
        <v>1020064</v>
      </c>
      <c r="D720" s="26">
        <v>56103.49</v>
      </c>
      <c r="E720" s="14">
        <v>22</v>
      </c>
      <c r="F720" s="21">
        <v>892707</v>
      </c>
      <c r="G720" s="26">
        <v>48764.24</v>
      </c>
    </row>
    <row r="721" spans="1:7" ht="12.75">
      <c r="A721" t="s">
        <v>6</v>
      </c>
      <c r="B721" s="15" t="s">
        <v>55</v>
      </c>
      <c r="C721" s="15" t="s">
        <v>55</v>
      </c>
      <c r="D721" s="15" t="s">
        <v>55</v>
      </c>
      <c r="E721" s="15" t="s">
        <v>55</v>
      </c>
      <c r="F721" s="15" t="s">
        <v>55</v>
      </c>
      <c r="G721" s="15" t="s">
        <v>55</v>
      </c>
    </row>
    <row r="722" spans="1:7" ht="12.75">
      <c r="A722" t="s">
        <v>9</v>
      </c>
      <c r="B722" s="14">
        <v>12</v>
      </c>
      <c r="C722" s="21">
        <v>1154107</v>
      </c>
      <c r="D722" s="26">
        <v>63475.73</v>
      </c>
      <c r="E722" s="14">
        <v>14</v>
      </c>
      <c r="F722" s="21">
        <v>1392909</v>
      </c>
      <c r="G722" s="26">
        <v>76611.33</v>
      </c>
    </row>
    <row r="723" spans="1:7" ht="12.75">
      <c r="A723" t="s">
        <v>11</v>
      </c>
      <c r="B723" s="14">
        <v>51</v>
      </c>
      <c r="C723" s="21">
        <v>3579222</v>
      </c>
      <c r="D723" s="26">
        <v>196858.1</v>
      </c>
      <c r="E723" s="14">
        <v>50</v>
      </c>
      <c r="F723" s="21">
        <v>3678699</v>
      </c>
      <c r="G723" s="26">
        <v>200834.29</v>
      </c>
    </row>
    <row r="724" spans="1:7" ht="12.75">
      <c r="A724" t="s">
        <v>19</v>
      </c>
      <c r="B724" s="15" t="s">
        <v>55</v>
      </c>
      <c r="C724" s="15" t="s">
        <v>55</v>
      </c>
      <c r="D724" s="15" t="s">
        <v>55</v>
      </c>
      <c r="E724" s="15" t="s">
        <v>55</v>
      </c>
      <c r="F724" s="15" t="s">
        <v>55</v>
      </c>
      <c r="G724" s="15" t="s">
        <v>55</v>
      </c>
    </row>
    <row r="725" spans="1:7" ht="12.75">
      <c r="A725" t="s">
        <v>20</v>
      </c>
      <c r="B725" s="15" t="s">
        <v>55</v>
      </c>
      <c r="C725" s="15" t="s">
        <v>55</v>
      </c>
      <c r="D725" s="15" t="s">
        <v>55</v>
      </c>
      <c r="E725" s="15" t="s">
        <v>55</v>
      </c>
      <c r="F725" s="15" t="s">
        <v>55</v>
      </c>
      <c r="G725" s="15" t="s">
        <v>55</v>
      </c>
    </row>
    <row r="726" spans="1:7" ht="12.75">
      <c r="A726" t="s">
        <v>22</v>
      </c>
      <c r="B726" s="15" t="s">
        <v>55</v>
      </c>
      <c r="C726" s="15" t="s">
        <v>55</v>
      </c>
      <c r="D726" s="15" t="s">
        <v>55</v>
      </c>
      <c r="E726" s="15" t="s">
        <v>55</v>
      </c>
      <c r="F726" s="15" t="s">
        <v>55</v>
      </c>
      <c r="G726" s="15" t="s">
        <v>55</v>
      </c>
    </row>
    <row r="727" spans="1:7" ht="12.75">
      <c r="A727" t="s">
        <v>24</v>
      </c>
      <c r="B727" s="15" t="s">
        <v>55</v>
      </c>
      <c r="C727" s="15" t="s">
        <v>55</v>
      </c>
      <c r="D727" s="15" t="s">
        <v>55</v>
      </c>
      <c r="E727" s="15" t="s">
        <v>55</v>
      </c>
      <c r="F727" s="15" t="s">
        <v>55</v>
      </c>
      <c r="G727" s="15" t="s">
        <v>55</v>
      </c>
    </row>
    <row r="728" spans="1:7" ht="12.75">
      <c r="A728" t="s">
        <v>25</v>
      </c>
      <c r="B728" s="15" t="s">
        <v>55</v>
      </c>
      <c r="C728" s="15" t="s">
        <v>55</v>
      </c>
      <c r="D728" s="15" t="s">
        <v>55</v>
      </c>
      <c r="E728" s="15" t="s">
        <v>55</v>
      </c>
      <c r="F728" s="15" t="s">
        <v>55</v>
      </c>
      <c r="G728" s="15" t="s">
        <v>55</v>
      </c>
    </row>
    <row r="729" spans="1:7" ht="12.75">
      <c r="A729" t="s">
        <v>26</v>
      </c>
      <c r="B729" s="14">
        <v>16</v>
      </c>
      <c r="C729" s="21">
        <v>520941</v>
      </c>
      <c r="D729" s="26">
        <v>28569.95</v>
      </c>
      <c r="E729" s="14">
        <v>15</v>
      </c>
      <c r="F729" s="21">
        <v>525805</v>
      </c>
      <c r="G729" s="26">
        <v>30394.4</v>
      </c>
    </row>
    <row r="730" spans="1:7" ht="12.75">
      <c r="A730" t="s">
        <v>27</v>
      </c>
      <c r="B730" s="14">
        <v>38</v>
      </c>
      <c r="C730" s="21">
        <v>1692455</v>
      </c>
      <c r="D730" s="26">
        <v>93084.6</v>
      </c>
      <c r="E730" s="14">
        <v>39</v>
      </c>
      <c r="F730" s="21">
        <v>1613550</v>
      </c>
      <c r="G730" s="26">
        <v>88745.43</v>
      </c>
    </row>
    <row r="731" spans="1:7" ht="12.75">
      <c r="A731" t="s">
        <v>28</v>
      </c>
      <c r="B731" s="15" t="s">
        <v>55</v>
      </c>
      <c r="C731" s="15" t="s">
        <v>55</v>
      </c>
      <c r="D731" s="15" t="s">
        <v>55</v>
      </c>
      <c r="E731" s="15" t="s">
        <v>55</v>
      </c>
      <c r="F731" s="15" t="s">
        <v>55</v>
      </c>
      <c r="G731" s="15" t="s">
        <v>55</v>
      </c>
    </row>
    <row r="732" spans="1:7" ht="12.75">
      <c r="A732" s="1" t="s">
        <v>129</v>
      </c>
      <c r="B732" s="17">
        <v>178</v>
      </c>
      <c r="C732" s="23">
        <v>9431699</v>
      </c>
      <c r="D732" s="28">
        <v>518744.98</v>
      </c>
      <c r="E732" s="17">
        <v>179</v>
      </c>
      <c r="F732" s="23">
        <v>9793786</v>
      </c>
      <c r="G732" s="28">
        <v>540054.83</v>
      </c>
    </row>
    <row r="733" spans="1:7" ht="12.75">
      <c r="A733" s="9"/>
      <c r="B733" s="16"/>
      <c r="C733" s="22"/>
      <c r="D733" s="27"/>
      <c r="E733" s="14"/>
      <c r="F733" s="21"/>
      <c r="G733" s="26"/>
    </row>
    <row r="734" spans="1:7" ht="12.75">
      <c r="A734" s="1" t="s">
        <v>75</v>
      </c>
      <c r="B734" s="14"/>
      <c r="C734" s="21"/>
      <c r="D734" s="26"/>
      <c r="E734" s="14"/>
      <c r="F734" s="21"/>
      <c r="G734" s="26"/>
    </row>
    <row r="735" spans="1:7" ht="12.75">
      <c r="A735" t="s">
        <v>0</v>
      </c>
      <c r="B735" s="14">
        <v>25</v>
      </c>
      <c r="C735" s="21">
        <v>1235460</v>
      </c>
      <c r="D735" s="26">
        <v>63831.92</v>
      </c>
      <c r="E735" s="14">
        <v>55</v>
      </c>
      <c r="F735" s="21">
        <v>5078871</v>
      </c>
      <c r="G735" s="26">
        <v>279076.95</v>
      </c>
    </row>
    <row r="736" spans="1:7" ht="12.75">
      <c r="A736" t="s">
        <v>2</v>
      </c>
      <c r="B736" s="15">
        <v>3</v>
      </c>
      <c r="C736" s="15">
        <v>963391</v>
      </c>
      <c r="D736" s="15">
        <v>52986.53</v>
      </c>
      <c r="E736" s="15" t="s">
        <v>55</v>
      </c>
      <c r="F736" s="15" t="s">
        <v>55</v>
      </c>
      <c r="G736" s="15" t="s">
        <v>55</v>
      </c>
    </row>
    <row r="737" spans="1:7" ht="12.75">
      <c r="A737" t="s">
        <v>3</v>
      </c>
      <c r="B737" s="14">
        <v>9</v>
      </c>
      <c r="C737" s="21">
        <v>76317303</v>
      </c>
      <c r="D737" s="26">
        <v>4197452</v>
      </c>
      <c r="E737" s="14">
        <v>11</v>
      </c>
      <c r="F737" s="21">
        <v>73987465</v>
      </c>
      <c r="G737" s="26">
        <v>4069310.85</v>
      </c>
    </row>
    <row r="738" spans="1:7" ht="12.75">
      <c r="A738" t="s">
        <v>4</v>
      </c>
      <c r="B738">
        <v>349</v>
      </c>
      <c r="C738" s="21">
        <v>36807356</v>
      </c>
      <c r="D738" s="26">
        <f>2068875.45-3255.16</f>
        <v>2065620.29</v>
      </c>
      <c r="E738">
        <v>336</v>
      </c>
      <c r="F738" s="21">
        <v>38434275</v>
      </c>
      <c r="G738" s="26">
        <v>2123231.44</v>
      </c>
    </row>
    <row r="739" spans="1:7" ht="12.75">
      <c r="A739" t="s">
        <v>6</v>
      </c>
      <c r="B739" s="14">
        <v>96</v>
      </c>
      <c r="C739" s="21">
        <v>35711060</v>
      </c>
      <c r="D739" s="26">
        <v>1963312.47</v>
      </c>
      <c r="E739" s="14">
        <v>100</v>
      </c>
      <c r="F739" s="21">
        <v>35840353</v>
      </c>
      <c r="G739" s="26">
        <v>1970425.87</v>
      </c>
    </row>
    <row r="740" spans="1:7" ht="12.75">
      <c r="A740" t="s">
        <v>9</v>
      </c>
      <c r="B740" s="14">
        <v>108</v>
      </c>
      <c r="C740" s="21">
        <v>69693055</v>
      </c>
      <c r="D740" s="26">
        <v>3837111.83</v>
      </c>
      <c r="E740" s="14">
        <v>103</v>
      </c>
      <c r="F740" s="21">
        <v>58010772</v>
      </c>
      <c r="G740" s="26">
        <v>3190588.86</v>
      </c>
    </row>
    <row r="741" spans="1:7" ht="12.75">
      <c r="A741" t="s">
        <v>11</v>
      </c>
      <c r="B741" s="14">
        <v>924</v>
      </c>
      <c r="C741" s="21">
        <v>453071703</v>
      </c>
      <c r="D741" s="26">
        <v>24926187.08</v>
      </c>
      <c r="E741" s="14">
        <v>955</v>
      </c>
      <c r="F741" s="21">
        <v>439680203</v>
      </c>
      <c r="G741" s="26">
        <v>24280631.18</v>
      </c>
    </row>
    <row r="742" spans="1:7" ht="12.75">
      <c r="A742" t="s">
        <v>15</v>
      </c>
      <c r="B742" s="14">
        <v>83</v>
      </c>
      <c r="C742" s="21">
        <v>5129530</v>
      </c>
      <c r="D742" s="26">
        <v>282124.28</v>
      </c>
      <c r="E742" s="14">
        <v>79</v>
      </c>
      <c r="F742" s="21">
        <v>5601813</v>
      </c>
      <c r="G742" s="26">
        <v>307778.17</v>
      </c>
    </row>
    <row r="743" spans="1:7" ht="12.75">
      <c r="A743" t="s">
        <v>17</v>
      </c>
      <c r="B743" s="14">
        <v>24</v>
      </c>
      <c r="C743" s="21">
        <v>26724222</v>
      </c>
      <c r="D743" s="26">
        <v>1469832.64</v>
      </c>
      <c r="E743" s="14">
        <v>22</v>
      </c>
      <c r="F743" s="21">
        <v>23724390</v>
      </c>
      <c r="G743" s="26">
        <v>1304837.9</v>
      </c>
    </row>
    <row r="744" spans="1:7" ht="12.75">
      <c r="A744" t="s">
        <v>18</v>
      </c>
      <c r="B744" s="14">
        <v>13</v>
      </c>
      <c r="C744" s="21">
        <v>5023672</v>
      </c>
      <c r="D744" s="26">
        <v>276302.01</v>
      </c>
      <c r="E744" s="14">
        <v>11</v>
      </c>
      <c r="F744" s="21">
        <v>328877</v>
      </c>
      <c r="G744" s="26">
        <v>18088.01</v>
      </c>
    </row>
    <row r="745" spans="1:7" ht="12.75">
      <c r="A745" t="s">
        <v>19</v>
      </c>
      <c r="B745" s="14">
        <v>40</v>
      </c>
      <c r="C745" s="21">
        <v>7855481</v>
      </c>
      <c r="D745" s="26">
        <v>432102.75</v>
      </c>
      <c r="E745" s="14">
        <v>25</v>
      </c>
      <c r="F745" s="21">
        <v>8458283</v>
      </c>
      <c r="G745" s="26">
        <v>465154.69</v>
      </c>
    </row>
    <row r="746" spans="1:7" ht="12.75">
      <c r="A746" t="s">
        <v>20</v>
      </c>
      <c r="B746" s="14">
        <v>87</v>
      </c>
      <c r="C746" s="21">
        <v>7177993</v>
      </c>
      <c r="D746" s="26">
        <v>394805.03</v>
      </c>
      <c r="E746" s="14">
        <v>59</v>
      </c>
      <c r="F746" s="21">
        <v>8615392</v>
      </c>
      <c r="G746" s="26">
        <v>473847.04</v>
      </c>
    </row>
    <row r="747" spans="1:7" ht="12.75">
      <c r="A747" t="s">
        <v>22</v>
      </c>
      <c r="B747" s="14">
        <v>196</v>
      </c>
      <c r="C747" s="21">
        <v>9756388</v>
      </c>
      <c r="D747" s="26">
        <v>538125.87</v>
      </c>
      <c r="E747" s="14">
        <v>199</v>
      </c>
      <c r="F747" s="21">
        <v>10266441</v>
      </c>
      <c r="G747" s="26">
        <v>580264.35</v>
      </c>
    </row>
    <row r="748" spans="1:7" ht="12.75">
      <c r="A748" t="s">
        <v>23</v>
      </c>
      <c r="B748" s="14">
        <v>13</v>
      </c>
      <c r="C748" s="21">
        <v>674539</v>
      </c>
      <c r="D748" s="26">
        <v>37099.74</v>
      </c>
      <c r="E748" s="14">
        <v>13</v>
      </c>
      <c r="F748" s="21">
        <v>215581</v>
      </c>
      <c r="G748" s="26">
        <v>11857</v>
      </c>
    </row>
    <row r="749" spans="1:7" ht="12.75">
      <c r="A749" t="s">
        <v>24</v>
      </c>
      <c r="B749" s="14">
        <v>81</v>
      </c>
      <c r="C749" s="21">
        <v>3807764</v>
      </c>
      <c r="D749" s="26">
        <v>209563.43</v>
      </c>
      <c r="E749" s="14">
        <v>64</v>
      </c>
      <c r="F749" s="21">
        <v>966067</v>
      </c>
      <c r="G749" s="26">
        <v>50176.77</v>
      </c>
    </row>
    <row r="750" spans="1:7" ht="12.75">
      <c r="A750" t="s">
        <v>25</v>
      </c>
      <c r="B750" s="14">
        <v>39</v>
      </c>
      <c r="C750" s="21">
        <v>6039286</v>
      </c>
      <c r="D750" s="26">
        <v>332083.1</v>
      </c>
      <c r="E750" s="14">
        <v>40</v>
      </c>
      <c r="F750" s="21">
        <v>6364332</v>
      </c>
      <c r="G750" s="26">
        <v>350011.69</v>
      </c>
    </row>
    <row r="751" spans="1:7" ht="12.75">
      <c r="A751" t="s">
        <v>26</v>
      </c>
      <c r="B751" s="14">
        <v>211</v>
      </c>
      <c r="C751" s="21">
        <v>84961993</v>
      </c>
      <c r="D751" s="26">
        <v>4677869.93</v>
      </c>
      <c r="E751" s="14">
        <v>215</v>
      </c>
      <c r="F751" s="21">
        <v>81689727</v>
      </c>
      <c r="G751" s="26">
        <v>4516262.69</v>
      </c>
    </row>
    <row r="752" spans="1:7" ht="12.75">
      <c r="A752" t="s">
        <v>27</v>
      </c>
      <c r="B752" s="14">
        <v>405</v>
      </c>
      <c r="C752" s="21">
        <v>27826911</v>
      </c>
      <c r="D752" s="26">
        <v>1528781.63</v>
      </c>
      <c r="E752" s="14">
        <v>410</v>
      </c>
      <c r="F752" s="21">
        <v>30770904</v>
      </c>
      <c r="G752" s="26">
        <v>1699417.17</v>
      </c>
    </row>
    <row r="753" spans="1:7" ht="12.75">
      <c r="A753" t="s">
        <v>28</v>
      </c>
      <c r="B753" s="15">
        <v>10</v>
      </c>
      <c r="C753" s="15">
        <v>1604235</v>
      </c>
      <c r="D753" s="15">
        <v>88232.96</v>
      </c>
      <c r="E753" s="15" t="s">
        <v>55</v>
      </c>
      <c r="F753" s="15" t="s">
        <v>55</v>
      </c>
      <c r="G753" s="15" t="s">
        <v>55</v>
      </c>
    </row>
    <row r="754" spans="1:7" ht="12.75">
      <c r="A754" t="s">
        <v>29</v>
      </c>
      <c r="B754" s="14">
        <v>2</v>
      </c>
      <c r="C754" s="21">
        <v>120</v>
      </c>
      <c r="D754" s="26">
        <v>6.6</v>
      </c>
      <c r="E754" s="14">
        <v>24</v>
      </c>
      <c r="F754" s="21">
        <v>1565881</v>
      </c>
      <c r="G754" s="26">
        <v>86123.455</v>
      </c>
    </row>
    <row r="755" spans="1:7" ht="12.75">
      <c r="A755" s="1" t="s">
        <v>129</v>
      </c>
      <c r="B755" s="17">
        <v>2723</v>
      </c>
      <c r="C755" s="23">
        <v>860630760</v>
      </c>
      <c r="D755" s="28">
        <v>47373432.09</v>
      </c>
      <c r="E755" s="17">
        <v>2732</v>
      </c>
      <c r="F755" s="23">
        <v>831862115</v>
      </c>
      <c r="G755" s="28">
        <v>45879191</v>
      </c>
    </row>
    <row r="756" spans="1:7" ht="12.75">
      <c r="A756" s="9"/>
      <c r="B756" s="16"/>
      <c r="C756" s="22"/>
      <c r="D756" s="27"/>
      <c r="E756" s="14"/>
      <c r="F756" s="21"/>
      <c r="G756" s="26"/>
    </row>
    <row r="757" spans="1:7" ht="12.75">
      <c r="A757" s="1" t="s">
        <v>76</v>
      </c>
      <c r="B757" s="14"/>
      <c r="C757" s="21"/>
      <c r="D757" s="26"/>
      <c r="E757" s="14"/>
      <c r="F757" s="21"/>
      <c r="G757" s="26"/>
    </row>
    <row r="758" spans="1:7" ht="12.75">
      <c r="A758" t="s">
        <v>0</v>
      </c>
      <c r="B758" s="14">
        <v>19</v>
      </c>
      <c r="C758" s="21">
        <v>121262</v>
      </c>
      <c r="D758" s="26">
        <v>6373.9</v>
      </c>
      <c r="E758" s="14">
        <v>25</v>
      </c>
      <c r="F758" s="21">
        <v>296659</v>
      </c>
      <c r="G758" s="26">
        <v>16317.03</v>
      </c>
    </row>
    <row r="759" spans="1:7" ht="12.75">
      <c r="A759" t="s">
        <v>3</v>
      </c>
      <c r="B759" s="15" t="s">
        <v>55</v>
      </c>
      <c r="C759" s="15" t="s">
        <v>55</v>
      </c>
      <c r="D759" s="15" t="s">
        <v>55</v>
      </c>
      <c r="E759" s="15" t="s">
        <v>55</v>
      </c>
      <c r="F759" s="15" t="s">
        <v>55</v>
      </c>
      <c r="G759" s="15" t="s">
        <v>55</v>
      </c>
    </row>
    <row r="760" spans="1:7" ht="12.75">
      <c r="A760" t="s">
        <v>4</v>
      </c>
      <c r="B760" s="14">
        <v>55</v>
      </c>
      <c r="C760" s="21">
        <v>2667300</v>
      </c>
      <c r="D760" s="26">
        <v>147297.51</v>
      </c>
      <c r="E760" s="14">
        <v>56</v>
      </c>
      <c r="F760" s="21">
        <v>1759222</v>
      </c>
      <c r="G760" s="26">
        <v>96708.08</v>
      </c>
    </row>
    <row r="761" spans="1:7" ht="12.75">
      <c r="A761" t="s">
        <v>6</v>
      </c>
      <c r="B761" s="14">
        <v>30</v>
      </c>
      <c r="C761" s="21">
        <v>2688770</v>
      </c>
      <c r="D761" s="26">
        <v>147882.41</v>
      </c>
      <c r="E761" s="14">
        <v>27</v>
      </c>
      <c r="F761" s="21">
        <v>3038392</v>
      </c>
      <c r="G761" s="26">
        <v>167111.77</v>
      </c>
    </row>
    <row r="762" spans="1:7" ht="12.75">
      <c r="A762" t="s">
        <v>9</v>
      </c>
      <c r="B762" s="14">
        <v>31</v>
      </c>
      <c r="C762" s="21">
        <v>7365232</v>
      </c>
      <c r="D762" s="26">
        <v>405069.86</v>
      </c>
      <c r="E762" s="14">
        <v>27</v>
      </c>
      <c r="F762" s="21">
        <v>6906673</v>
      </c>
      <c r="G762" s="26">
        <v>379812.47</v>
      </c>
    </row>
    <row r="763" spans="1:7" ht="12.75">
      <c r="A763" t="s">
        <v>11</v>
      </c>
      <c r="B763" s="14">
        <v>141</v>
      </c>
      <c r="C763" s="21">
        <v>13579343</v>
      </c>
      <c r="D763" s="26">
        <v>746869.03</v>
      </c>
      <c r="E763" s="14">
        <v>152</v>
      </c>
      <c r="F763" s="21">
        <v>13239063</v>
      </c>
      <c r="G763" s="26">
        <v>726778.14</v>
      </c>
    </row>
    <row r="764" spans="1:7" ht="12.75">
      <c r="A764" t="s">
        <v>15</v>
      </c>
      <c r="B764" s="14">
        <v>25</v>
      </c>
      <c r="C764" s="21">
        <v>45549</v>
      </c>
      <c r="D764" s="26">
        <v>2505.2</v>
      </c>
      <c r="E764" s="14">
        <v>25</v>
      </c>
      <c r="F764" s="21">
        <v>54237</v>
      </c>
      <c r="G764" s="26">
        <v>2983.04</v>
      </c>
    </row>
    <row r="765" spans="1:7" ht="12.75">
      <c r="A765" t="s">
        <v>17</v>
      </c>
      <c r="B765" s="15" t="s">
        <v>55</v>
      </c>
      <c r="C765" s="15" t="s">
        <v>55</v>
      </c>
      <c r="D765" s="15" t="s">
        <v>55</v>
      </c>
      <c r="E765" s="15" t="s">
        <v>55</v>
      </c>
      <c r="F765" s="15" t="s">
        <v>55</v>
      </c>
      <c r="G765" s="15" t="s">
        <v>55</v>
      </c>
    </row>
    <row r="766" spans="1:7" ht="12.75">
      <c r="A766" t="s">
        <v>19</v>
      </c>
      <c r="B766" s="15" t="s">
        <v>55</v>
      </c>
      <c r="C766" s="15" t="s">
        <v>55</v>
      </c>
      <c r="D766" s="15" t="s">
        <v>55</v>
      </c>
      <c r="E766" s="15" t="s">
        <v>55</v>
      </c>
      <c r="F766" s="15" t="s">
        <v>55</v>
      </c>
      <c r="G766" s="15" t="s">
        <v>55</v>
      </c>
    </row>
    <row r="767" spans="1:7" ht="12.75">
      <c r="A767" t="s">
        <v>20</v>
      </c>
      <c r="B767" s="15">
        <v>20</v>
      </c>
      <c r="C767" s="15">
        <v>422098</v>
      </c>
      <c r="D767" s="15">
        <v>23216.63</v>
      </c>
      <c r="E767" s="15" t="s">
        <v>55</v>
      </c>
      <c r="F767" s="15" t="s">
        <v>55</v>
      </c>
      <c r="G767" s="15" t="s">
        <v>55</v>
      </c>
    </row>
    <row r="768" spans="1:7" ht="12.75">
      <c r="A768" t="s">
        <v>22</v>
      </c>
      <c r="B768" s="14">
        <v>30</v>
      </c>
      <c r="C768" s="21">
        <v>378589</v>
      </c>
      <c r="D768" s="26">
        <v>20620.84</v>
      </c>
      <c r="E768" s="14">
        <v>36</v>
      </c>
      <c r="F768" s="21">
        <v>538978</v>
      </c>
      <c r="G768" s="26">
        <v>29434.31</v>
      </c>
    </row>
    <row r="769" spans="1:7" ht="12.75">
      <c r="A769" t="s">
        <v>24</v>
      </c>
      <c r="B769" s="14">
        <v>10</v>
      </c>
      <c r="C769" s="21">
        <v>407613</v>
      </c>
      <c r="D769" s="26">
        <v>22418.78</v>
      </c>
      <c r="E769" s="14">
        <v>11</v>
      </c>
      <c r="F769" s="21">
        <v>338631</v>
      </c>
      <c r="G769" s="26">
        <v>18624.74</v>
      </c>
    </row>
    <row r="770" spans="1:7" ht="12.75">
      <c r="A770" t="s">
        <v>25</v>
      </c>
      <c r="B770" s="15">
        <v>11</v>
      </c>
      <c r="C770" s="15">
        <v>1267341</v>
      </c>
      <c r="D770" s="15">
        <v>69637.96</v>
      </c>
      <c r="E770" s="15" t="s">
        <v>55</v>
      </c>
      <c r="F770" s="15" t="s">
        <v>55</v>
      </c>
      <c r="G770" s="15" t="s">
        <v>55</v>
      </c>
    </row>
    <row r="771" spans="1:7" ht="12.75">
      <c r="A771" t="s">
        <v>26</v>
      </c>
      <c r="B771" s="14">
        <v>32</v>
      </c>
      <c r="C771" s="21">
        <v>4342343</v>
      </c>
      <c r="D771" s="26">
        <v>237482.6</v>
      </c>
      <c r="E771" s="14">
        <v>29</v>
      </c>
      <c r="F771" s="21">
        <v>3904653</v>
      </c>
      <c r="G771" s="26">
        <v>214722.64</v>
      </c>
    </row>
    <row r="772" spans="1:7" ht="12.75">
      <c r="A772" t="s">
        <v>27</v>
      </c>
      <c r="B772" s="14">
        <v>80</v>
      </c>
      <c r="C772" s="21">
        <v>3457023</v>
      </c>
      <c r="D772" s="26">
        <v>190043.5</v>
      </c>
      <c r="E772" s="14">
        <v>86</v>
      </c>
      <c r="F772" s="21">
        <v>2927285</v>
      </c>
      <c r="G772" s="26">
        <v>160829.14</v>
      </c>
    </row>
    <row r="773" spans="1:7" ht="12.75">
      <c r="A773" t="s">
        <v>28</v>
      </c>
      <c r="B773" s="15" t="s">
        <v>55</v>
      </c>
      <c r="C773" s="15" t="s">
        <v>55</v>
      </c>
      <c r="D773" s="15" t="s">
        <v>55</v>
      </c>
      <c r="E773" s="15" t="s">
        <v>55</v>
      </c>
      <c r="F773" s="15" t="s">
        <v>55</v>
      </c>
      <c r="G773" s="15" t="s">
        <v>55</v>
      </c>
    </row>
    <row r="774" spans="1:7" ht="12.75">
      <c r="A774" t="s">
        <v>29</v>
      </c>
      <c r="B774" s="15" t="s">
        <v>55</v>
      </c>
      <c r="C774" s="15" t="s">
        <v>55</v>
      </c>
      <c r="D774" s="15" t="s">
        <v>55</v>
      </c>
      <c r="E774" s="14">
        <v>10</v>
      </c>
      <c r="F774" s="21">
        <v>619235</v>
      </c>
      <c r="G774" s="26">
        <v>34057.925</v>
      </c>
    </row>
    <row r="775" spans="1:7" ht="12.75">
      <c r="A775" s="1" t="s">
        <v>129</v>
      </c>
      <c r="B775" s="17">
        <v>514</v>
      </c>
      <c r="C775" s="23">
        <v>43569446</v>
      </c>
      <c r="D775" s="28">
        <v>2396918.34</v>
      </c>
      <c r="E775" s="17">
        <v>526</v>
      </c>
      <c r="F775" s="23">
        <v>41644949</v>
      </c>
      <c r="G775" s="28">
        <v>2290475.87</v>
      </c>
    </row>
    <row r="776" spans="1:7" ht="12.75">
      <c r="A776" s="9"/>
      <c r="B776" s="16"/>
      <c r="C776" s="22"/>
      <c r="D776" s="27"/>
      <c r="E776" s="14"/>
      <c r="F776" s="21"/>
      <c r="G776" s="26"/>
    </row>
    <row r="777" spans="1:7" ht="12.75">
      <c r="A777" s="1" t="s">
        <v>77</v>
      </c>
      <c r="B777" s="14"/>
      <c r="C777" s="21"/>
      <c r="D777" s="26"/>
      <c r="E777" s="14"/>
      <c r="F777" s="21"/>
      <c r="G777" s="26"/>
    </row>
    <row r="778" spans="1:7" ht="12.75">
      <c r="A778" t="s">
        <v>0</v>
      </c>
      <c r="B778" s="15" t="s">
        <v>55</v>
      </c>
      <c r="C778" s="15" t="s">
        <v>55</v>
      </c>
      <c r="D778" s="15" t="s">
        <v>55</v>
      </c>
      <c r="E778" s="15" t="s">
        <v>55</v>
      </c>
      <c r="F778" s="15" t="s">
        <v>55</v>
      </c>
      <c r="G778" s="15" t="s">
        <v>55</v>
      </c>
    </row>
    <row r="779" spans="1:7" ht="12.75">
      <c r="A779" t="s">
        <v>3</v>
      </c>
      <c r="B779" s="15" t="s">
        <v>55</v>
      </c>
      <c r="C779" s="15" t="s">
        <v>55</v>
      </c>
      <c r="D779" s="15" t="s">
        <v>55</v>
      </c>
      <c r="E779" s="15" t="s">
        <v>55</v>
      </c>
      <c r="F779" s="15" t="s">
        <v>55</v>
      </c>
      <c r="G779" s="15" t="s">
        <v>55</v>
      </c>
    </row>
    <row r="780" spans="1:7" ht="12.75">
      <c r="A780" t="s">
        <v>4</v>
      </c>
      <c r="B780" s="14">
        <v>24</v>
      </c>
      <c r="C780" s="21">
        <v>437465</v>
      </c>
      <c r="D780" s="26">
        <v>24061.05</v>
      </c>
      <c r="E780" s="14">
        <v>22</v>
      </c>
      <c r="F780" s="21">
        <v>595948</v>
      </c>
      <c r="G780" s="26">
        <v>32777.05</v>
      </c>
    </row>
    <row r="781" spans="1:7" ht="12.75">
      <c r="A781" t="s">
        <v>6</v>
      </c>
      <c r="B781" s="15" t="s">
        <v>55</v>
      </c>
      <c r="C781" s="15" t="s">
        <v>55</v>
      </c>
      <c r="D781" s="15" t="s">
        <v>55</v>
      </c>
      <c r="E781" s="15" t="s">
        <v>55</v>
      </c>
      <c r="F781" s="15" t="s">
        <v>55</v>
      </c>
      <c r="G781" s="15" t="s">
        <v>55</v>
      </c>
    </row>
    <row r="782" spans="1:7" ht="12.75">
      <c r="A782" t="s">
        <v>9</v>
      </c>
      <c r="B782" s="15" t="s">
        <v>55</v>
      </c>
      <c r="C782" s="15" t="s">
        <v>55</v>
      </c>
      <c r="D782" s="15" t="s">
        <v>55</v>
      </c>
      <c r="E782" s="15" t="s">
        <v>55</v>
      </c>
      <c r="F782" s="15" t="s">
        <v>55</v>
      </c>
      <c r="G782" s="15" t="s">
        <v>55</v>
      </c>
    </row>
    <row r="783" spans="1:7" ht="12.75">
      <c r="A783" t="s">
        <v>11</v>
      </c>
      <c r="B783" s="14">
        <v>84</v>
      </c>
      <c r="C783" s="21">
        <v>4805336</v>
      </c>
      <c r="D783" s="26">
        <v>264529.94</v>
      </c>
      <c r="E783" s="14">
        <v>90</v>
      </c>
      <c r="F783" s="21">
        <v>4915722</v>
      </c>
      <c r="G783" s="26">
        <v>270365.73</v>
      </c>
    </row>
    <row r="784" spans="1:7" ht="12.75">
      <c r="A784" t="s">
        <v>20</v>
      </c>
      <c r="B784" s="15" t="s">
        <v>55</v>
      </c>
      <c r="C784" s="15" t="s">
        <v>55</v>
      </c>
      <c r="D784" s="15" t="s">
        <v>55</v>
      </c>
      <c r="E784" s="15" t="s">
        <v>55</v>
      </c>
      <c r="F784" s="15" t="s">
        <v>55</v>
      </c>
      <c r="G784" s="15" t="s">
        <v>55</v>
      </c>
    </row>
    <row r="785" spans="1:7" ht="12.75">
      <c r="A785" t="s">
        <v>22</v>
      </c>
      <c r="B785" s="14">
        <v>15</v>
      </c>
      <c r="C785" s="21">
        <v>379146</v>
      </c>
      <c r="D785" s="26">
        <v>20853.58</v>
      </c>
      <c r="E785" s="14">
        <v>18</v>
      </c>
      <c r="F785" s="21">
        <v>431994</v>
      </c>
      <c r="G785" s="26">
        <v>23759.64</v>
      </c>
    </row>
    <row r="786" spans="1:7" ht="12.75">
      <c r="A786" t="s">
        <v>25</v>
      </c>
      <c r="B786" s="15" t="s">
        <v>55</v>
      </c>
      <c r="C786" s="15" t="s">
        <v>55</v>
      </c>
      <c r="D786" s="15" t="s">
        <v>55</v>
      </c>
      <c r="E786" s="15" t="s">
        <v>55</v>
      </c>
      <c r="F786" s="15" t="s">
        <v>55</v>
      </c>
      <c r="G786" s="15" t="s">
        <v>55</v>
      </c>
    </row>
    <row r="787" spans="1:7" ht="12.75">
      <c r="A787" t="s">
        <v>26</v>
      </c>
      <c r="B787" s="14">
        <v>24</v>
      </c>
      <c r="C787" s="21">
        <v>2031449</v>
      </c>
      <c r="D787" s="26">
        <v>111688.93</v>
      </c>
      <c r="E787" s="14">
        <v>27</v>
      </c>
      <c r="F787" s="21">
        <v>1987604</v>
      </c>
      <c r="G787" s="26">
        <v>107974.48</v>
      </c>
    </row>
    <row r="788" spans="1:7" ht="12.75">
      <c r="A788" t="s">
        <v>27</v>
      </c>
      <c r="B788" s="14">
        <v>44</v>
      </c>
      <c r="C788" s="21">
        <v>1068877</v>
      </c>
      <c r="D788" s="26">
        <v>58770.64</v>
      </c>
      <c r="E788" s="14">
        <v>44</v>
      </c>
      <c r="F788" s="21">
        <v>961900</v>
      </c>
      <c r="G788" s="26">
        <v>52904.79</v>
      </c>
    </row>
    <row r="789" spans="1:7" ht="12.75">
      <c r="A789" t="s">
        <v>28</v>
      </c>
      <c r="B789" s="15" t="s">
        <v>55</v>
      </c>
      <c r="C789" s="15" t="s">
        <v>55</v>
      </c>
      <c r="D789" s="15" t="s">
        <v>55</v>
      </c>
      <c r="E789" s="15" t="s">
        <v>55</v>
      </c>
      <c r="F789" s="15" t="s">
        <v>55</v>
      </c>
      <c r="G789" s="15" t="s">
        <v>55</v>
      </c>
    </row>
    <row r="790" spans="1:7" ht="12.75">
      <c r="A790" s="1" t="s">
        <v>129</v>
      </c>
      <c r="B790" s="17">
        <v>239</v>
      </c>
      <c r="C790" s="23">
        <v>10539735</v>
      </c>
      <c r="D790" s="28">
        <v>579933.61</v>
      </c>
      <c r="E790" s="17">
        <v>248</v>
      </c>
      <c r="F790" s="23">
        <v>11049481</v>
      </c>
      <c r="G790" s="28">
        <v>607723.43</v>
      </c>
    </row>
    <row r="791" spans="1:7" ht="12.75">
      <c r="A791" s="9"/>
      <c r="B791" s="16"/>
      <c r="C791" s="22"/>
      <c r="D791" s="27"/>
      <c r="E791" s="14"/>
      <c r="F791" s="21"/>
      <c r="G791" s="26"/>
    </row>
    <row r="792" spans="1:7" ht="12.75">
      <c r="A792" s="1" t="s">
        <v>78</v>
      </c>
      <c r="B792" s="14"/>
      <c r="C792" s="21"/>
      <c r="D792" s="26"/>
      <c r="E792" s="14"/>
      <c r="F792" s="21"/>
      <c r="G792" s="26"/>
    </row>
    <row r="793" spans="1:7" ht="12.75">
      <c r="A793" t="s">
        <v>0</v>
      </c>
      <c r="B793" s="15" t="s">
        <v>55</v>
      </c>
      <c r="C793" s="15" t="s">
        <v>55</v>
      </c>
      <c r="D793" s="15" t="s">
        <v>55</v>
      </c>
      <c r="E793" s="15" t="s">
        <v>55</v>
      </c>
      <c r="F793" s="15" t="s">
        <v>55</v>
      </c>
      <c r="G793" s="15" t="s">
        <v>55</v>
      </c>
    </row>
    <row r="794" spans="1:7" ht="12.75">
      <c r="A794" t="s">
        <v>9</v>
      </c>
      <c r="B794" s="15" t="s">
        <v>55</v>
      </c>
      <c r="C794" s="15" t="s">
        <v>55</v>
      </c>
      <c r="D794" s="15" t="s">
        <v>55</v>
      </c>
      <c r="E794" s="15" t="s">
        <v>55</v>
      </c>
      <c r="F794" s="15" t="s">
        <v>55</v>
      </c>
      <c r="G794" s="15" t="s">
        <v>55</v>
      </c>
    </row>
    <row r="795" spans="1:7" ht="12.75">
      <c r="A795" t="s">
        <v>11</v>
      </c>
      <c r="B795" s="15" t="s">
        <v>55</v>
      </c>
      <c r="C795" s="15" t="s">
        <v>55</v>
      </c>
      <c r="D795" s="15" t="s">
        <v>55</v>
      </c>
      <c r="E795" s="15" t="s">
        <v>55</v>
      </c>
      <c r="F795" s="15" t="s">
        <v>55</v>
      </c>
      <c r="G795" s="15" t="s">
        <v>55</v>
      </c>
    </row>
    <row r="796" spans="1:7" ht="12.75">
      <c r="A796" t="s">
        <v>22</v>
      </c>
      <c r="B796" s="15" t="s">
        <v>55</v>
      </c>
      <c r="C796" s="15" t="s">
        <v>55</v>
      </c>
      <c r="D796" s="15" t="s">
        <v>55</v>
      </c>
      <c r="E796" s="15" t="s">
        <v>55</v>
      </c>
      <c r="F796" s="15" t="s">
        <v>55</v>
      </c>
      <c r="G796" s="15" t="s">
        <v>55</v>
      </c>
    </row>
    <row r="797" spans="1:7" ht="12.75">
      <c r="A797" t="s">
        <v>26</v>
      </c>
      <c r="B797" s="15" t="s">
        <v>55</v>
      </c>
      <c r="C797" s="15" t="s">
        <v>55</v>
      </c>
      <c r="D797" s="15" t="s">
        <v>55</v>
      </c>
      <c r="E797" s="15" t="s">
        <v>55</v>
      </c>
      <c r="F797" s="15" t="s">
        <v>55</v>
      </c>
      <c r="G797" s="15" t="s">
        <v>55</v>
      </c>
    </row>
    <row r="798" spans="1:7" ht="12.75">
      <c r="A798" t="s">
        <v>27</v>
      </c>
      <c r="B798" s="15" t="s">
        <v>55</v>
      </c>
      <c r="C798" s="15" t="s">
        <v>55</v>
      </c>
      <c r="D798" s="15" t="s">
        <v>55</v>
      </c>
      <c r="E798" s="15" t="s">
        <v>55</v>
      </c>
      <c r="F798" s="15" t="s">
        <v>55</v>
      </c>
      <c r="G798" s="15" t="s">
        <v>55</v>
      </c>
    </row>
    <row r="799" spans="1:7" ht="12.75">
      <c r="A799" t="s">
        <v>28</v>
      </c>
      <c r="B799" s="15" t="s">
        <v>55</v>
      </c>
      <c r="C799" s="15" t="s">
        <v>55</v>
      </c>
      <c r="D799" s="15" t="s">
        <v>55</v>
      </c>
      <c r="E799" s="15" t="s">
        <v>55</v>
      </c>
      <c r="F799" s="15" t="s">
        <v>55</v>
      </c>
      <c r="G799" s="15" t="s">
        <v>55</v>
      </c>
    </row>
    <row r="800" spans="1:7" ht="12.75">
      <c r="A800" s="1" t="s">
        <v>129</v>
      </c>
      <c r="B800" s="17">
        <v>35</v>
      </c>
      <c r="C800" s="23">
        <v>1061761</v>
      </c>
      <c r="D800" s="28">
        <v>58397.27</v>
      </c>
      <c r="E800" s="17">
        <v>37</v>
      </c>
      <c r="F800" s="23">
        <v>1092254</v>
      </c>
      <c r="G800" s="28">
        <v>60074.25</v>
      </c>
    </row>
    <row r="801" spans="1:7" ht="12.75">
      <c r="A801" s="8"/>
      <c r="B801" s="16"/>
      <c r="C801" s="22"/>
      <c r="D801" s="27"/>
      <c r="E801" s="14"/>
      <c r="F801" s="21"/>
      <c r="G801" s="26"/>
    </row>
    <row r="802" spans="1:7" ht="12.75">
      <c r="A802" s="1" t="s">
        <v>79</v>
      </c>
      <c r="B802" s="14"/>
      <c r="C802" s="21"/>
      <c r="D802" s="26"/>
      <c r="E802" s="14"/>
      <c r="F802" s="21"/>
      <c r="G802" s="26"/>
    </row>
    <row r="803" spans="1:7" ht="12.75">
      <c r="A803" t="s">
        <v>0</v>
      </c>
      <c r="B803" s="15" t="s">
        <v>55</v>
      </c>
      <c r="C803" s="15" t="s">
        <v>55</v>
      </c>
      <c r="D803" s="15" t="s">
        <v>55</v>
      </c>
      <c r="E803" s="15" t="s">
        <v>55</v>
      </c>
      <c r="F803" s="15" t="s">
        <v>55</v>
      </c>
      <c r="G803" s="15" t="s">
        <v>55</v>
      </c>
    </row>
    <row r="804" spans="1:7" ht="12.75">
      <c r="A804" t="s">
        <v>2</v>
      </c>
      <c r="B804" s="15" t="s">
        <v>55</v>
      </c>
      <c r="C804" s="15" t="s">
        <v>55</v>
      </c>
      <c r="D804" s="15" t="s">
        <v>55</v>
      </c>
      <c r="E804" s="15" t="s">
        <v>55</v>
      </c>
      <c r="F804" s="15" t="s">
        <v>55</v>
      </c>
      <c r="G804" s="15" t="s">
        <v>55</v>
      </c>
    </row>
    <row r="805" spans="1:7" ht="12.75">
      <c r="A805" t="s">
        <v>3</v>
      </c>
      <c r="B805" s="15" t="s">
        <v>55</v>
      </c>
      <c r="C805" s="15" t="s">
        <v>55</v>
      </c>
      <c r="D805" s="15" t="s">
        <v>55</v>
      </c>
      <c r="E805" s="15" t="s">
        <v>55</v>
      </c>
      <c r="F805" s="15" t="s">
        <v>55</v>
      </c>
      <c r="G805" s="15" t="s">
        <v>55</v>
      </c>
    </row>
    <row r="806" spans="1:7" ht="12.75">
      <c r="A806" t="s">
        <v>4</v>
      </c>
      <c r="B806" s="14">
        <v>19</v>
      </c>
      <c r="C806" s="21">
        <v>330081</v>
      </c>
      <c r="D806" s="26">
        <v>18154.12</v>
      </c>
      <c r="E806" s="14">
        <v>19</v>
      </c>
      <c r="F806" s="21">
        <v>381958</v>
      </c>
      <c r="G806" s="26">
        <v>21438.48</v>
      </c>
    </row>
    <row r="807" spans="1:7" ht="12.75">
      <c r="A807" t="s">
        <v>9</v>
      </c>
      <c r="B807" s="15" t="s">
        <v>55</v>
      </c>
      <c r="C807" s="15" t="s">
        <v>55</v>
      </c>
      <c r="D807" s="15" t="s">
        <v>55</v>
      </c>
      <c r="E807" s="15" t="s">
        <v>55</v>
      </c>
      <c r="F807" s="15" t="s">
        <v>55</v>
      </c>
      <c r="G807" s="15" t="s">
        <v>55</v>
      </c>
    </row>
    <row r="808" spans="1:7" ht="12.75">
      <c r="A808" t="s">
        <v>11</v>
      </c>
      <c r="B808" s="14">
        <v>74</v>
      </c>
      <c r="C808" s="21">
        <v>4399729</v>
      </c>
      <c r="D808" s="26">
        <v>241988.83</v>
      </c>
      <c r="E808" s="14">
        <v>76</v>
      </c>
      <c r="F808" s="21">
        <v>4032040</v>
      </c>
      <c r="G808" s="26">
        <v>221771.84</v>
      </c>
    </row>
    <row r="809" spans="1:7" ht="12.75">
      <c r="A809" t="s">
        <v>15</v>
      </c>
      <c r="B809" s="15">
        <v>10</v>
      </c>
      <c r="C809" s="15">
        <v>1007</v>
      </c>
      <c r="D809" s="15">
        <v>55.17</v>
      </c>
      <c r="E809" s="15" t="s">
        <v>55</v>
      </c>
      <c r="F809" s="15" t="s">
        <v>55</v>
      </c>
      <c r="G809" s="15" t="s">
        <v>55</v>
      </c>
    </row>
    <row r="810" spans="1:7" ht="12.75">
      <c r="A810" t="s">
        <v>17</v>
      </c>
      <c r="B810" s="15" t="s">
        <v>55</v>
      </c>
      <c r="C810" s="15" t="s">
        <v>55</v>
      </c>
      <c r="D810" s="15" t="s">
        <v>55</v>
      </c>
      <c r="E810" s="15" t="s">
        <v>55</v>
      </c>
      <c r="F810" s="15" t="s">
        <v>55</v>
      </c>
      <c r="G810" s="15" t="s">
        <v>55</v>
      </c>
    </row>
    <row r="811" spans="1:7" ht="12.75">
      <c r="A811" t="s">
        <v>19</v>
      </c>
      <c r="B811" s="15" t="s">
        <v>55</v>
      </c>
      <c r="C811" s="15" t="s">
        <v>55</v>
      </c>
      <c r="D811" s="15" t="s">
        <v>55</v>
      </c>
      <c r="E811" s="15" t="s">
        <v>55</v>
      </c>
      <c r="F811" s="15" t="s">
        <v>55</v>
      </c>
      <c r="G811" s="15" t="s">
        <v>55</v>
      </c>
    </row>
    <row r="812" spans="1:7" ht="12.75">
      <c r="A812" t="s">
        <v>22</v>
      </c>
      <c r="B812" s="15">
        <v>10</v>
      </c>
      <c r="C812" s="15">
        <v>625692</v>
      </c>
      <c r="D812" s="15">
        <v>34413.11</v>
      </c>
      <c r="E812" s="15" t="s">
        <v>55</v>
      </c>
      <c r="F812" s="15" t="s">
        <v>55</v>
      </c>
      <c r="G812" s="15" t="s">
        <v>55</v>
      </c>
    </row>
    <row r="813" spans="1:7" ht="12.75">
      <c r="A813" t="s">
        <v>26</v>
      </c>
      <c r="B813" s="14">
        <v>16</v>
      </c>
      <c r="C813" s="21">
        <v>544796</v>
      </c>
      <c r="D813" s="26">
        <v>29934.01</v>
      </c>
      <c r="E813" s="14">
        <v>19</v>
      </c>
      <c r="F813" s="21">
        <v>794141</v>
      </c>
      <c r="G813" s="26">
        <v>44314.3</v>
      </c>
    </row>
    <row r="814" spans="1:7" ht="12.75">
      <c r="A814" t="s">
        <v>27</v>
      </c>
      <c r="B814" s="14">
        <v>29</v>
      </c>
      <c r="C814" s="21">
        <v>492981</v>
      </c>
      <c r="D814" s="26">
        <v>27097.52</v>
      </c>
      <c r="E814" s="14">
        <v>26</v>
      </c>
      <c r="F814" s="21">
        <v>396643</v>
      </c>
      <c r="G814" s="26">
        <v>21815.47</v>
      </c>
    </row>
    <row r="815" spans="1:7" ht="12.75">
      <c r="A815" t="s">
        <v>28</v>
      </c>
      <c r="B815" s="15" t="s">
        <v>55</v>
      </c>
      <c r="C815" s="15" t="s">
        <v>55</v>
      </c>
      <c r="D815" s="15" t="s">
        <v>55</v>
      </c>
      <c r="E815" s="15" t="s">
        <v>55</v>
      </c>
      <c r="F815" s="15" t="s">
        <v>55</v>
      </c>
      <c r="G815" s="15" t="s">
        <v>55</v>
      </c>
    </row>
    <row r="816" spans="1:7" ht="12.75">
      <c r="A816" t="s">
        <v>29</v>
      </c>
      <c r="B816" s="15" t="s">
        <v>55</v>
      </c>
      <c r="C816" s="15" t="s">
        <v>55</v>
      </c>
      <c r="D816" s="15" t="s">
        <v>55</v>
      </c>
      <c r="E816" s="15" t="s">
        <v>55</v>
      </c>
      <c r="F816" s="15" t="s">
        <v>55</v>
      </c>
      <c r="G816" s="15" t="s">
        <v>55</v>
      </c>
    </row>
    <row r="817" spans="1:7" ht="12.75">
      <c r="A817" s="1" t="s">
        <v>129</v>
      </c>
      <c r="B817" s="17">
        <v>203</v>
      </c>
      <c r="C817" s="23">
        <v>11241270</v>
      </c>
      <c r="D817" s="28">
        <v>618271.21</v>
      </c>
      <c r="E817" s="17">
        <v>202</v>
      </c>
      <c r="F817" s="23">
        <v>10794406</v>
      </c>
      <c r="G817" s="28">
        <v>594760.12</v>
      </c>
    </row>
    <row r="818" spans="1:7" ht="12.75">
      <c r="A818" s="8"/>
      <c r="B818" s="16"/>
      <c r="C818" s="22"/>
      <c r="D818" s="27"/>
      <c r="E818" s="14"/>
      <c r="F818" s="21"/>
      <c r="G818" s="26"/>
    </row>
    <row r="819" spans="1:7" ht="12.75">
      <c r="A819" s="1" t="s">
        <v>80</v>
      </c>
      <c r="B819" s="14"/>
      <c r="C819" s="21"/>
      <c r="D819" s="26"/>
      <c r="E819" s="14"/>
      <c r="F819" s="21"/>
      <c r="G819" s="26"/>
    </row>
    <row r="820" spans="1:7" ht="12.75">
      <c r="A820" t="s">
        <v>0</v>
      </c>
      <c r="B820" s="14">
        <v>31</v>
      </c>
      <c r="C820" s="21">
        <v>1803848</v>
      </c>
      <c r="D820" s="26">
        <v>98255.7</v>
      </c>
      <c r="E820" s="14">
        <v>35</v>
      </c>
      <c r="F820" s="21">
        <v>1939558</v>
      </c>
      <c r="G820" s="26">
        <v>106329.91</v>
      </c>
    </row>
    <row r="821" spans="1:7" ht="12.75">
      <c r="A821" t="s">
        <v>2</v>
      </c>
      <c r="B821" s="15" t="s">
        <v>55</v>
      </c>
      <c r="C821" s="15" t="s">
        <v>55</v>
      </c>
      <c r="D821" s="15" t="s">
        <v>55</v>
      </c>
      <c r="E821" s="15" t="s">
        <v>55</v>
      </c>
      <c r="F821" s="15" t="s">
        <v>55</v>
      </c>
      <c r="G821" s="15" t="s">
        <v>55</v>
      </c>
    </row>
    <row r="822" spans="1:7" ht="12.75">
      <c r="A822" t="s">
        <v>3</v>
      </c>
      <c r="B822" s="15">
        <v>11</v>
      </c>
      <c r="C822" s="15">
        <v>15665292</v>
      </c>
      <c r="D822" s="15">
        <v>861591.18</v>
      </c>
      <c r="E822" s="15" t="s">
        <v>55</v>
      </c>
      <c r="F822" s="15" t="s">
        <v>55</v>
      </c>
      <c r="G822" s="15" t="s">
        <v>55</v>
      </c>
    </row>
    <row r="823" spans="1:7" ht="12.75">
      <c r="A823" t="s">
        <v>4</v>
      </c>
      <c r="B823" s="14">
        <v>72</v>
      </c>
      <c r="C823" s="21">
        <v>7629102</v>
      </c>
      <c r="D823" s="26">
        <v>422933.23</v>
      </c>
      <c r="E823" s="14">
        <v>67</v>
      </c>
      <c r="F823" s="21">
        <v>6135112</v>
      </c>
      <c r="G823" s="26">
        <v>335173.45</v>
      </c>
    </row>
    <row r="824" spans="1:7" ht="12.75">
      <c r="A824" t="s">
        <v>6</v>
      </c>
      <c r="B824" s="14">
        <v>28</v>
      </c>
      <c r="C824" s="21">
        <v>2814842</v>
      </c>
      <c r="D824" s="26">
        <v>154817.84</v>
      </c>
      <c r="E824" s="14">
        <v>25</v>
      </c>
      <c r="F824" s="21">
        <v>2644692</v>
      </c>
      <c r="G824" s="26">
        <v>145387.75</v>
      </c>
    </row>
    <row r="825" spans="1:7" ht="12.75">
      <c r="A825" t="s">
        <v>9</v>
      </c>
      <c r="B825" s="14">
        <v>30</v>
      </c>
      <c r="C825" s="21">
        <v>4346985</v>
      </c>
      <c r="D825" s="26">
        <v>238983.51</v>
      </c>
      <c r="E825" s="14">
        <v>27</v>
      </c>
      <c r="F825" s="21">
        <v>4236057</v>
      </c>
      <c r="G825" s="26">
        <v>232983.51</v>
      </c>
    </row>
    <row r="826" spans="1:7" ht="12.75">
      <c r="A826" t="s">
        <v>11</v>
      </c>
      <c r="B826" s="14">
        <v>249</v>
      </c>
      <c r="C826" s="21">
        <v>34568953</v>
      </c>
      <c r="D826" s="26">
        <v>1901984.58</v>
      </c>
      <c r="E826" s="14">
        <v>253</v>
      </c>
      <c r="F826" s="21">
        <v>33537156</v>
      </c>
      <c r="G826" s="26">
        <v>1962152.09</v>
      </c>
    </row>
    <row r="827" spans="1:7" ht="12.75">
      <c r="A827" t="s">
        <v>15</v>
      </c>
      <c r="B827" s="14">
        <v>48</v>
      </c>
      <c r="C827" s="21">
        <v>276428</v>
      </c>
      <c r="D827" s="26">
        <v>15203.67</v>
      </c>
      <c r="E827" s="14">
        <v>51</v>
      </c>
      <c r="F827" s="21">
        <v>344525</v>
      </c>
      <c r="G827" s="26">
        <v>18935.69</v>
      </c>
    </row>
    <row r="828" spans="1:7" ht="12.75">
      <c r="A828" t="s">
        <v>17</v>
      </c>
      <c r="B828" s="15" t="s">
        <v>55</v>
      </c>
      <c r="C828" s="15" t="s">
        <v>55</v>
      </c>
      <c r="D828" s="15" t="s">
        <v>55</v>
      </c>
      <c r="E828" s="15" t="s">
        <v>55</v>
      </c>
      <c r="F828" s="15" t="s">
        <v>55</v>
      </c>
      <c r="G828" s="15" t="s">
        <v>55</v>
      </c>
    </row>
    <row r="829" spans="1:7" ht="12.75">
      <c r="A829" t="s">
        <v>18</v>
      </c>
      <c r="B829" s="15" t="s">
        <v>55</v>
      </c>
      <c r="C829" s="15" t="s">
        <v>55</v>
      </c>
      <c r="D829" s="15" t="s">
        <v>55</v>
      </c>
      <c r="E829" s="15" t="s">
        <v>55</v>
      </c>
      <c r="F829" s="15" t="s">
        <v>55</v>
      </c>
      <c r="G829" s="15" t="s">
        <v>55</v>
      </c>
    </row>
    <row r="830" spans="1:7" ht="12.75">
      <c r="A830" t="s">
        <v>19</v>
      </c>
      <c r="B830" s="15" t="s">
        <v>55</v>
      </c>
      <c r="C830" s="15" t="s">
        <v>55</v>
      </c>
      <c r="D830" s="15" t="s">
        <v>55</v>
      </c>
      <c r="E830" s="15" t="s">
        <v>55</v>
      </c>
      <c r="F830" s="15" t="s">
        <v>55</v>
      </c>
      <c r="G830" s="15" t="s">
        <v>55</v>
      </c>
    </row>
    <row r="831" spans="1:7" ht="12.75">
      <c r="A831" t="s">
        <v>20</v>
      </c>
      <c r="B831" s="14">
        <v>19</v>
      </c>
      <c r="C831" s="21">
        <v>131560</v>
      </c>
      <c r="D831" s="26">
        <v>7235.83</v>
      </c>
      <c r="E831" s="14">
        <v>17</v>
      </c>
      <c r="F831" s="21">
        <v>140433</v>
      </c>
      <c r="G831" s="26">
        <v>7724.36</v>
      </c>
    </row>
    <row r="832" spans="1:7" ht="12.75">
      <c r="A832" t="s">
        <v>22</v>
      </c>
      <c r="B832" s="14">
        <v>38</v>
      </c>
      <c r="C832" s="21">
        <v>2701813</v>
      </c>
      <c r="D832" s="26">
        <v>148599.39</v>
      </c>
      <c r="E832" s="14">
        <v>40</v>
      </c>
      <c r="F832" s="21">
        <v>1349300</v>
      </c>
      <c r="G832" s="26">
        <v>74211.45</v>
      </c>
    </row>
    <row r="833" spans="1:7" ht="12.75">
      <c r="A833" t="s">
        <v>24</v>
      </c>
      <c r="B833" s="14">
        <v>19</v>
      </c>
      <c r="C833" s="21">
        <v>190999</v>
      </c>
      <c r="D833" s="26">
        <v>10505.21</v>
      </c>
      <c r="E833" s="14">
        <v>12</v>
      </c>
      <c r="F833" s="21">
        <v>159322</v>
      </c>
      <c r="G833" s="26">
        <v>8763.3</v>
      </c>
    </row>
    <row r="834" spans="1:7" ht="12.75">
      <c r="A834" t="s">
        <v>25</v>
      </c>
      <c r="B834" s="14">
        <v>12</v>
      </c>
      <c r="C834" s="21">
        <v>1289450</v>
      </c>
      <c r="D834" s="26">
        <v>70919.76</v>
      </c>
      <c r="E834" s="14">
        <v>13</v>
      </c>
      <c r="F834" s="21">
        <v>1214674</v>
      </c>
      <c r="G834" s="26">
        <v>66807.29</v>
      </c>
    </row>
    <row r="835" spans="1:7" ht="12.75">
      <c r="A835" t="s">
        <v>26</v>
      </c>
      <c r="B835" s="14">
        <v>60</v>
      </c>
      <c r="C835" s="21">
        <v>8825134</v>
      </c>
      <c r="D835" s="26">
        <v>485414.8</v>
      </c>
      <c r="E835" s="14">
        <v>61</v>
      </c>
      <c r="F835" s="21">
        <v>8486411</v>
      </c>
      <c r="G835" s="26">
        <v>470242.92</v>
      </c>
    </row>
    <row r="836" spans="1:7" ht="12.75">
      <c r="A836" t="s">
        <v>27</v>
      </c>
      <c r="B836" s="14">
        <v>165</v>
      </c>
      <c r="C836" s="21">
        <v>6630742</v>
      </c>
      <c r="D836" s="26">
        <v>368138.43</v>
      </c>
      <c r="E836" s="14">
        <v>176</v>
      </c>
      <c r="F836" s="21">
        <v>8353826</v>
      </c>
      <c r="G836" s="26">
        <v>458454.69</v>
      </c>
    </row>
    <row r="837" spans="1:7" ht="12.75">
      <c r="A837" t="s">
        <v>28</v>
      </c>
      <c r="B837" s="15" t="s">
        <v>55</v>
      </c>
      <c r="C837" s="15" t="s">
        <v>55</v>
      </c>
      <c r="D837" s="15" t="s">
        <v>55</v>
      </c>
      <c r="E837" s="15" t="s">
        <v>55</v>
      </c>
      <c r="F837" s="15" t="s">
        <v>55</v>
      </c>
      <c r="G837" s="15" t="s">
        <v>55</v>
      </c>
    </row>
    <row r="838" spans="1:7" ht="12.75">
      <c r="A838" t="s">
        <v>29</v>
      </c>
      <c r="B838" s="15" t="s">
        <v>55</v>
      </c>
      <c r="C838" s="15" t="s">
        <v>55</v>
      </c>
      <c r="D838" s="15" t="s">
        <v>55</v>
      </c>
      <c r="E838" s="14">
        <v>14</v>
      </c>
      <c r="F838" s="21">
        <v>332521</v>
      </c>
      <c r="G838" s="26">
        <v>18288.655</v>
      </c>
    </row>
    <row r="839" spans="1:7" ht="12.75">
      <c r="A839" s="1" t="s">
        <v>129</v>
      </c>
      <c r="B839" s="17">
        <v>823</v>
      </c>
      <c r="C839" s="23">
        <v>89114183</v>
      </c>
      <c r="D839" s="28">
        <v>4909013.23</v>
      </c>
      <c r="E839" s="17">
        <v>832</v>
      </c>
      <c r="F839" s="23">
        <v>87570936</v>
      </c>
      <c r="G839" s="28">
        <v>4821239.19</v>
      </c>
    </row>
    <row r="840" spans="1:7" ht="12.75">
      <c r="A840" s="8"/>
      <c r="B840" s="16"/>
      <c r="C840" s="22"/>
      <c r="D840" s="27"/>
      <c r="E840" s="14"/>
      <c r="F840" s="21"/>
      <c r="G840" s="26"/>
    </row>
    <row r="841" spans="1:7" ht="12.75">
      <c r="A841" s="1" t="s">
        <v>81</v>
      </c>
      <c r="B841" s="14"/>
      <c r="C841" s="21"/>
      <c r="D841" s="26"/>
      <c r="E841" s="14"/>
      <c r="F841" s="21"/>
      <c r="G841" s="26"/>
    </row>
    <row r="842" spans="1:7" ht="12.75">
      <c r="A842" t="s">
        <v>0</v>
      </c>
      <c r="B842" s="15" t="s">
        <v>55</v>
      </c>
      <c r="C842" s="15" t="s">
        <v>55</v>
      </c>
      <c r="D842" s="15" t="s">
        <v>55</v>
      </c>
      <c r="E842" s="15" t="s">
        <v>55</v>
      </c>
      <c r="F842" s="15" t="s">
        <v>55</v>
      </c>
      <c r="G842" s="15" t="s">
        <v>55</v>
      </c>
    </row>
    <row r="843" spans="1:7" ht="12.75">
      <c r="A843" t="s">
        <v>3</v>
      </c>
      <c r="B843" s="15" t="s">
        <v>55</v>
      </c>
      <c r="C843" s="15" t="s">
        <v>55</v>
      </c>
      <c r="D843" s="15" t="s">
        <v>55</v>
      </c>
      <c r="E843" s="15" t="s">
        <v>55</v>
      </c>
      <c r="F843" s="15" t="s">
        <v>55</v>
      </c>
      <c r="G843" s="15" t="s">
        <v>55</v>
      </c>
    </row>
    <row r="844" spans="1:7" ht="12.75">
      <c r="A844" t="s">
        <v>4</v>
      </c>
      <c r="B844" s="15" t="s">
        <v>55</v>
      </c>
      <c r="C844" s="15" t="s">
        <v>55</v>
      </c>
      <c r="D844" s="15" t="s">
        <v>55</v>
      </c>
      <c r="E844" s="15" t="s">
        <v>55</v>
      </c>
      <c r="F844" s="15" t="s">
        <v>55</v>
      </c>
      <c r="G844" s="15" t="s">
        <v>55</v>
      </c>
    </row>
    <row r="845" spans="1:7" ht="12.75">
      <c r="A845" t="s">
        <v>6</v>
      </c>
      <c r="B845" s="15" t="s">
        <v>55</v>
      </c>
      <c r="C845" s="15" t="s">
        <v>55</v>
      </c>
      <c r="D845" s="15" t="s">
        <v>55</v>
      </c>
      <c r="E845" s="15" t="s">
        <v>55</v>
      </c>
      <c r="F845" s="15" t="s">
        <v>55</v>
      </c>
      <c r="G845" s="15" t="s">
        <v>55</v>
      </c>
    </row>
    <row r="846" spans="1:7" ht="12.75">
      <c r="A846" t="s">
        <v>9</v>
      </c>
      <c r="B846" s="15" t="s">
        <v>55</v>
      </c>
      <c r="C846" s="15" t="s">
        <v>55</v>
      </c>
      <c r="D846" s="15" t="s">
        <v>55</v>
      </c>
      <c r="E846" s="15" t="s">
        <v>55</v>
      </c>
      <c r="F846" s="15" t="s">
        <v>55</v>
      </c>
      <c r="G846" s="15" t="s">
        <v>55</v>
      </c>
    </row>
    <row r="847" spans="1:7" ht="12.75">
      <c r="A847" t="s">
        <v>11</v>
      </c>
      <c r="B847" s="14">
        <v>29</v>
      </c>
      <c r="C847" s="21">
        <v>1641804</v>
      </c>
      <c r="D847" s="26">
        <v>90051.69</v>
      </c>
      <c r="E847" s="14">
        <v>31</v>
      </c>
      <c r="F847" s="21">
        <v>1556062</v>
      </c>
      <c r="G847" s="26">
        <v>85583.62</v>
      </c>
    </row>
    <row r="848" spans="1:7" ht="12.75">
      <c r="A848" t="s">
        <v>17</v>
      </c>
      <c r="B848" s="15" t="s">
        <v>55</v>
      </c>
      <c r="C848" s="15" t="s">
        <v>55</v>
      </c>
      <c r="D848" s="15" t="s">
        <v>55</v>
      </c>
      <c r="E848" s="15" t="s">
        <v>55</v>
      </c>
      <c r="F848" s="15" t="s">
        <v>55</v>
      </c>
      <c r="G848" s="15" t="s">
        <v>55</v>
      </c>
    </row>
    <row r="849" spans="1:7" ht="12.75">
      <c r="A849" t="s">
        <v>25</v>
      </c>
      <c r="B849" s="15" t="s">
        <v>55</v>
      </c>
      <c r="C849" s="15" t="s">
        <v>55</v>
      </c>
      <c r="D849" s="15" t="s">
        <v>55</v>
      </c>
      <c r="E849" s="15" t="s">
        <v>55</v>
      </c>
      <c r="F849" s="15" t="s">
        <v>55</v>
      </c>
      <c r="G849" s="15" t="s">
        <v>55</v>
      </c>
    </row>
    <row r="850" spans="1:7" ht="12.75">
      <c r="A850" t="s">
        <v>26</v>
      </c>
      <c r="B850" s="15" t="s">
        <v>55</v>
      </c>
      <c r="C850" s="15" t="s">
        <v>55</v>
      </c>
      <c r="D850" s="15" t="s">
        <v>55</v>
      </c>
      <c r="E850" s="15" t="s">
        <v>55</v>
      </c>
      <c r="F850" s="15" t="s">
        <v>55</v>
      </c>
      <c r="G850" s="15" t="s">
        <v>55</v>
      </c>
    </row>
    <row r="851" spans="1:7" ht="12.75">
      <c r="A851" t="s">
        <v>27</v>
      </c>
      <c r="B851" s="14">
        <v>21</v>
      </c>
      <c r="C851" s="21">
        <v>473224</v>
      </c>
      <c r="D851" s="26">
        <v>26027.17</v>
      </c>
      <c r="E851" s="14">
        <v>19</v>
      </c>
      <c r="F851" s="21">
        <v>498005</v>
      </c>
      <c r="G851" s="26">
        <v>27390.29</v>
      </c>
    </row>
    <row r="852" spans="1:7" ht="12.75">
      <c r="A852" s="1" t="s">
        <v>129</v>
      </c>
      <c r="B852" s="17">
        <v>86</v>
      </c>
      <c r="C852" s="23">
        <v>7767462</v>
      </c>
      <c r="D852" s="28">
        <v>427014.23</v>
      </c>
      <c r="E852" s="17">
        <v>83</v>
      </c>
      <c r="F852" s="23">
        <v>5877211</v>
      </c>
      <c r="G852" s="28">
        <v>323247.06</v>
      </c>
    </row>
    <row r="853" spans="1:7" ht="12.75">
      <c r="A853" s="8"/>
      <c r="B853" s="16"/>
      <c r="C853" s="22"/>
      <c r="D853" s="27"/>
      <c r="E853" s="14"/>
      <c r="F853" s="21"/>
      <c r="G853" s="26"/>
    </row>
    <row r="854" spans="1:7" ht="12.75">
      <c r="A854" s="1" t="s">
        <v>82</v>
      </c>
      <c r="B854" s="14"/>
      <c r="C854" s="21"/>
      <c r="D854" s="26"/>
      <c r="E854" s="14"/>
      <c r="F854" s="21"/>
      <c r="G854" s="26"/>
    </row>
    <row r="855" spans="1:7" ht="12.75">
      <c r="A855" t="s">
        <v>0</v>
      </c>
      <c r="B855" s="15" t="s">
        <v>55</v>
      </c>
      <c r="C855" s="15" t="s">
        <v>55</v>
      </c>
      <c r="D855" s="15" t="s">
        <v>55</v>
      </c>
      <c r="E855" s="14">
        <v>13</v>
      </c>
      <c r="F855" s="21">
        <v>196039</v>
      </c>
      <c r="G855" s="26">
        <v>10880.14</v>
      </c>
    </row>
    <row r="856" spans="1:7" ht="12.75">
      <c r="A856" t="s">
        <v>2</v>
      </c>
      <c r="B856" s="15" t="s">
        <v>55</v>
      </c>
      <c r="C856" s="15" t="s">
        <v>55</v>
      </c>
      <c r="D856" s="15" t="s">
        <v>55</v>
      </c>
      <c r="E856" s="15" t="s">
        <v>55</v>
      </c>
      <c r="F856" s="15" t="s">
        <v>55</v>
      </c>
      <c r="G856" s="15" t="s">
        <v>55</v>
      </c>
    </row>
    <row r="857" spans="1:7" ht="12.75">
      <c r="A857" t="s">
        <v>3</v>
      </c>
      <c r="B857" s="15" t="s">
        <v>55</v>
      </c>
      <c r="C857" s="15" t="s">
        <v>55</v>
      </c>
      <c r="D857" s="15" t="s">
        <v>55</v>
      </c>
      <c r="E857" s="15" t="s">
        <v>55</v>
      </c>
      <c r="F857" s="15" t="s">
        <v>55</v>
      </c>
      <c r="G857" s="15" t="s">
        <v>55</v>
      </c>
    </row>
    <row r="858" spans="1:7" ht="12.75">
      <c r="A858" t="s">
        <v>4</v>
      </c>
      <c r="B858" s="14">
        <v>40</v>
      </c>
      <c r="C858" s="21">
        <v>1686848</v>
      </c>
      <c r="D858" s="26">
        <v>92776.75</v>
      </c>
      <c r="E858" s="14">
        <v>43</v>
      </c>
      <c r="F858" s="21">
        <v>1581998</v>
      </c>
      <c r="G858" s="26">
        <v>86507.83</v>
      </c>
    </row>
    <row r="859" spans="1:7" ht="12.75">
      <c r="A859" t="s">
        <v>6</v>
      </c>
      <c r="B859" s="15" t="s">
        <v>55</v>
      </c>
      <c r="C859" s="15" t="s">
        <v>55</v>
      </c>
      <c r="D859" s="15" t="s">
        <v>55</v>
      </c>
      <c r="E859" s="14">
        <v>12</v>
      </c>
      <c r="F859" s="21">
        <v>264337</v>
      </c>
      <c r="G859" s="26">
        <v>14088.7</v>
      </c>
    </row>
    <row r="860" spans="1:7" ht="12.75">
      <c r="A860" t="s">
        <v>9</v>
      </c>
      <c r="B860" s="15" t="s">
        <v>55</v>
      </c>
      <c r="C860" s="15" t="s">
        <v>55</v>
      </c>
      <c r="D860" s="15" t="s">
        <v>55</v>
      </c>
      <c r="E860" s="15" t="s">
        <v>55</v>
      </c>
      <c r="F860" s="15" t="s">
        <v>55</v>
      </c>
      <c r="G860" s="15" t="s">
        <v>55</v>
      </c>
    </row>
    <row r="861" spans="1:7" ht="12.75">
      <c r="A861" t="s">
        <v>11</v>
      </c>
      <c r="B861" s="14">
        <v>90</v>
      </c>
      <c r="C861" s="21">
        <v>10280103</v>
      </c>
      <c r="D861" s="26">
        <v>565408.15</v>
      </c>
      <c r="E861" s="14">
        <v>97</v>
      </c>
      <c r="F861" s="21">
        <v>9242495</v>
      </c>
      <c r="G861" s="26">
        <v>508148.04</v>
      </c>
    </row>
    <row r="862" spans="1:7" ht="12.75">
      <c r="A862" t="s">
        <v>15</v>
      </c>
      <c r="B862" s="14">
        <v>13</v>
      </c>
      <c r="C862" s="21">
        <v>23013</v>
      </c>
      <c r="D862" s="26">
        <v>1265.73</v>
      </c>
      <c r="E862" s="14">
        <v>14</v>
      </c>
      <c r="F862" s="21">
        <v>0</v>
      </c>
      <c r="G862" s="26">
        <v>0</v>
      </c>
    </row>
    <row r="863" spans="1:7" ht="12.75">
      <c r="A863" t="s">
        <v>17</v>
      </c>
      <c r="B863" s="15" t="s">
        <v>55</v>
      </c>
      <c r="C863" s="15" t="s">
        <v>55</v>
      </c>
      <c r="D863" s="15" t="s">
        <v>55</v>
      </c>
      <c r="E863" s="15" t="s">
        <v>55</v>
      </c>
      <c r="F863" s="15" t="s">
        <v>55</v>
      </c>
      <c r="G863" s="15" t="s">
        <v>55</v>
      </c>
    </row>
    <row r="864" spans="1:7" ht="12.75">
      <c r="A864" t="s">
        <v>20</v>
      </c>
      <c r="B864" s="15" t="s">
        <v>55</v>
      </c>
      <c r="C864" s="15" t="s">
        <v>55</v>
      </c>
      <c r="D864" s="15" t="s">
        <v>55</v>
      </c>
      <c r="E864" s="15" t="s">
        <v>55</v>
      </c>
      <c r="F864" s="15" t="s">
        <v>55</v>
      </c>
      <c r="G864" s="15" t="s">
        <v>55</v>
      </c>
    </row>
    <row r="865" spans="1:7" ht="12.75">
      <c r="A865" t="s">
        <v>22</v>
      </c>
      <c r="B865" s="14">
        <v>14</v>
      </c>
      <c r="C865" s="21">
        <v>174657</v>
      </c>
      <c r="D865" s="26">
        <v>9606.16</v>
      </c>
      <c r="E865" s="14">
        <v>14</v>
      </c>
      <c r="F865" s="21">
        <v>280089</v>
      </c>
      <c r="G865" s="26">
        <v>15404.92</v>
      </c>
    </row>
    <row r="866" spans="1:7" ht="12.75">
      <c r="A866" t="s">
        <v>24</v>
      </c>
      <c r="B866" s="15" t="s">
        <v>55</v>
      </c>
      <c r="C866" s="15" t="s">
        <v>55</v>
      </c>
      <c r="D866" s="15" t="s">
        <v>55</v>
      </c>
      <c r="E866" s="15" t="s">
        <v>55</v>
      </c>
      <c r="F866" s="15" t="s">
        <v>55</v>
      </c>
      <c r="G866" s="15" t="s">
        <v>55</v>
      </c>
    </row>
    <row r="867" spans="1:7" ht="12.75">
      <c r="A867" t="s">
        <v>25</v>
      </c>
      <c r="B867" s="15" t="s">
        <v>55</v>
      </c>
      <c r="C867" s="15" t="s">
        <v>55</v>
      </c>
      <c r="D867" s="15" t="s">
        <v>55</v>
      </c>
      <c r="E867" s="15" t="s">
        <v>55</v>
      </c>
      <c r="F867" s="15" t="s">
        <v>55</v>
      </c>
      <c r="G867" s="15" t="s">
        <v>55</v>
      </c>
    </row>
    <row r="868" spans="1:7" ht="12.75">
      <c r="A868" t="s">
        <v>26</v>
      </c>
      <c r="B868" s="14">
        <v>30</v>
      </c>
      <c r="C868" s="21">
        <v>3380222</v>
      </c>
      <c r="D868" s="26">
        <v>185716.09</v>
      </c>
      <c r="E868" s="14">
        <v>25</v>
      </c>
      <c r="F868" s="21">
        <v>3319618</v>
      </c>
      <c r="G868" s="26">
        <v>182545.04</v>
      </c>
    </row>
    <row r="869" spans="1:7" ht="12.75">
      <c r="A869" t="s">
        <v>27</v>
      </c>
      <c r="B869" s="14">
        <v>54</v>
      </c>
      <c r="C869" s="21">
        <v>1855311</v>
      </c>
      <c r="D869" s="26">
        <v>101562.91</v>
      </c>
      <c r="E869" s="14">
        <v>51</v>
      </c>
      <c r="F869" s="21">
        <v>1927392</v>
      </c>
      <c r="G869" s="26">
        <v>106007.56</v>
      </c>
    </row>
    <row r="870" spans="1:7" ht="12.75">
      <c r="A870" t="s">
        <v>28</v>
      </c>
      <c r="B870" s="15" t="s">
        <v>55</v>
      </c>
      <c r="C870" s="15" t="s">
        <v>55</v>
      </c>
      <c r="D870" s="15" t="s">
        <v>55</v>
      </c>
      <c r="E870" s="15" t="s">
        <v>55</v>
      </c>
      <c r="F870" s="15" t="s">
        <v>55</v>
      </c>
      <c r="G870" s="15" t="s">
        <v>55</v>
      </c>
    </row>
    <row r="871" spans="1:7" ht="12.75">
      <c r="A871" s="1" t="s">
        <v>129</v>
      </c>
      <c r="B871" s="17">
        <v>305</v>
      </c>
      <c r="C871" s="23">
        <v>28128263</v>
      </c>
      <c r="D871" s="28">
        <v>1547056.76</v>
      </c>
      <c r="E871" s="17">
        <v>311</v>
      </c>
      <c r="F871" s="23">
        <v>26777923</v>
      </c>
      <c r="G871" s="28">
        <v>1472788.15</v>
      </c>
    </row>
    <row r="872" spans="1:7" ht="12.75">
      <c r="A872" s="8"/>
      <c r="B872" s="16"/>
      <c r="C872" s="22"/>
      <c r="D872" s="27"/>
      <c r="E872" s="14"/>
      <c r="F872" s="21"/>
      <c r="G872" s="26"/>
    </row>
    <row r="873" spans="1:7" ht="12.75">
      <c r="A873" s="1" t="s">
        <v>83</v>
      </c>
      <c r="B873" s="14"/>
      <c r="C873" s="21"/>
      <c r="D873" s="26"/>
      <c r="E873" s="14"/>
      <c r="F873" s="21"/>
      <c r="G873" s="26"/>
    </row>
    <row r="874" spans="1:7" ht="12.75">
      <c r="A874" t="s">
        <v>0</v>
      </c>
      <c r="B874" s="14">
        <v>11</v>
      </c>
      <c r="C874" s="21">
        <v>365626</v>
      </c>
      <c r="D874" s="26">
        <v>20109.5</v>
      </c>
      <c r="E874" s="14">
        <v>14</v>
      </c>
      <c r="F874" s="21">
        <v>540340</v>
      </c>
      <c r="G874" s="26">
        <v>29718.79</v>
      </c>
    </row>
    <row r="875" spans="1:7" ht="12.75">
      <c r="A875" t="s">
        <v>3</v>
      </c>
      <c r="B875" s="15" t="s">
        <v>55</v>
      </c>
      <c r="C875" s="15" t="s">
        <v>55</v>
      </c>
      <c r="D875" s="15" t="s">
        <v>55</v>
      </c>
      <c r="E875" s="15" t="s">
        <v>55</v>
      </c>
      <c r="F875" s="15" t="s">
        <v>55</v>
      </c>
      <c r="G875" s="15" t="s">
        <v>55</v>
      </c>
    </row>
    <row r="876" spans="1:7" ht="12.75">
      <c r="A876" t="s">
        <v>4</v>
      </c>
      <c r="B876" s="14">
        <v>49</v>
      </c>
      <c r="C876" s="21">
        <v>2764257</v>
      </c>
      <c r="D876" s="26">
        <v>152034.68</v>
      </c>
      <c r="E876" s="14">
        <v>44</v>
      </c>
      <c r="F876" s="21">
        <v>2621351</v>
      </c>
      <c r="G876" s="26">
        <v>147692.46</v>
      </c>
    </row>
    <row r="877" spans="1:7" ht="12.75">
      <c r="A877" t="s">
        <v>6</v>
      </c>
      <c r="B877" s="14">
        <v>25</v>
      </c>
      <c r="C877" s="21">
        <v>2419855</v>
      </c>
      <c r="D877" s="26">
        <v>133740.87</v>
      </c>
      <c r="E877" s="14">
        <v>23</v>
      </c>
      <c r="F877" s="21">
        <v>2113732</v>
      </c>
      <c r="G877" s="26">
        <v>119678.08</v>
      </c>
    </row>
    <row r="878" spans="1:7" ht="12.75">
      <c r="A878" t="s">
        <v>9</v>
      </c>
      <c r="B878" s="14">
        <v>17</v>
      </c>
      <c r="C878" s="21">
        <v>2609119</v>
      </c>
      <c r="D878" s="26">
        <v>143501.77</v>
      </c>
      <c r="E878" s="14">
        <v>12</v>
      </c>
      <c r="F878" s="21">
        <v>1959492</v>
      </c>
      <c r="G878" s="26">
        <v>107772.6</v>
      </c>
    </row>
    <row r="879" spans="1:7" ht="12.75">
      <c r="A879" t="s">
        <v>11</v>
      </c>
      <c r="B879" s="14">
        <v>154</v>
      </c>
      <c r="C879" s="21">
        <v>22430825</v>
      </c>
      <c r="D879" s="26">
        <v>1238843.31</v>
      </c>
      <c r="E879" s="14">
        <v>158</v>
      </c>
      <c r="F879" s="21">
        <v>21448669</v>
      </c>
      <c r="G879" s="26">
        <v>1179504.17</v>
      </c>
    </row>
    <row r="880" spans="1:7" ht="12.75">
      <c r="A880" t="s">
        <v>15</v>
      </c>
      <c r="B880" s="14">
        <v>22</v>
      </c>
      <c r="C880" s="21">
        <v>5674435</v>
      </c>
      <c r="D880" s="26">
        <v>312094.13</v>
      </c>
      <c r="E880" s="14">
        <v>22</v>
      </c>
      <c r="F880" s="21">
        <v>5750513</v>
      </c>
      <c r="G880" s="26">
        <v>316278.44</v>
      </c>
    </row>
    <row r="881" spans="1:7" ht="12.75">
      <c r="A881" t="s">
        <v>17</v>
      </c>
      <c r="B881" s="15" t="s">
        <v>55</v>
      </c>
      <c r="C881" s="15" t="s">
        <v>55</v>
      </c>
      <c r="D881" s="15" t="s">
        <v>55</v>
      </c>
      <c r="E881" s="15" t="s">
        <v>55</v>
      </c>
      <c r="F881" s="15" t="s">
        <v>55</v>
      </c>
      <c r="G881" s="15" t="s">
        <v>55</v>
      </c>
    </row>
    <row r="882" spans="1:7" ht="12.75">
      <c r="A882" t="s">
        <v>18</v>
      </c>
      <c r="B882" s="15" t="s">
        <v>55</v>
      </c>
      <c r="C882" s="15" t="s">
        <v>55</v>
      </c>
      <c r="D882" s="15" t="s">
        <v>55</v>
      </c>
      <c r="E882" s="15" t="s">
        <v>55</v>
      </c>
      <c r="F882" s="15" t="s">
        <v>55</v>
      </c>
      <c r="G882" s="15" t="s">
        <v>55</v>
      </c>
    </row>
    <row r="883" spans="1:7" ht="12.75">
      <c r="A883" t="s">
        <v>19</v>
      </c>
      <c r="B883" s="15" t="s">
        <v>55</v>
      </c>
      <c r="C883" s="15" t="s">
        <v>55</v>
      </c>
      <c r="D883" s="15" t="s">
        <v>55</v>
      </c>
      <c r="E883" s="15" t="s">
        <v>55</v>
      </c>
      <c r="F883" s="15" t="s">
        <v>55</v>
      </c>
      <c r="G883" s="15" t="s">
        <v>55</v>
      </c>
    </row>
    <row r="884" spans="1:7" ht="12.75">
      <c r="A884" t="s">
        <v>20</v>
      </c>
      <c r="B884" s="15">
        <v>10</v>
      </c>
      <c r="C884" s="15">
        <v>297712</v>
      </c>
      <c r="D884" s="15">
        <v>16374.72</v>
      </c>
      <c r="E884" s="15" t="s">
        <v>55</v>
      </c>
      <c r="F884" s="15" t="s">
        <v>55</v>
      </c>
      <c r="G884" s="15" t="s">
        <v>55</v>
      </c>
    </row>
    <row r="885" spans="1:7" ht="12.75">
      <c r="A885" t="s">
        <v>22</v>
      </c>
      <c r="B885" s="14">
        <v>26</v>
      </c>
      <c r="C885" s="21">
        <v>271787</v>
      </c>
      <c r="D885" s="26">
        <v>14814.06</v>
      </c>
      <c r="E885" s="14">
        <v>27</v>
      </c>
      <c r="F885" s="21">
        <v>332662</v>
      </c>
      <c r="G885" s="26">
        <v>18024.54</v>
      </c>
    </row>
    <row r="886" spans="1:7" ht="12.75">
      <c r="A886" t="s">
        <v>24</v>
      </c>
      <c r="B886" s="15" t="s">
        <v>55</v>
      </c>
      <c r="C886" s="15" t="s">
        <v>55</v>
      </c>
      <c r="D886" s="15" t="s">
        <v>55</v>
      </c>
      <c r="E886" s="15" t="s">
        <v>55</v>
      </c>
      <c r="F886" s="15" t="s">
        <v>55</v>
      </c>
      <c r="G886" s="15" t="s">
        <v>55</v>
      </c>
    </row>
    <row r="887" spans="1:7" ht="12.75">
      <c r="A887" t="s">
        <v>25</v>
      </c>
      <c r="B887" s="15" t="s">
        <v>55</v>
      </c>
      <c r="C887" s="15" t="s">
        <v>55</v>
      </c>
      <c r="D887" s="15" t="s">
        <v>55</v>
      </c>
      <c r="E887" s="15" t="s">
        <v>55</v>
      </c>
      <c r="F887" s="15" t="s">
        <v>55</v>
      </c>
      <c r="G887" s="15" t="s">
        <v>55</v>
      </c>
    </row>
    <row r="888" spans="1:7" ht="12.75">
      <c r="A888" t="s">
        <v>26</v>
      </c>
      <c r="B888" s="14">
        <v>33</v>
      </c>
      <c r="C888" s="21">
        <v>5632527</v>
      </c>
      <c r="D888" s="26">
        <v>310341.97</v>
      </c>
      <c r="E888" s="14">
        <v>35</v>
      </c>
      <c r="F888" s="21">
        <v>5531348</v>
      </c>
      <c r="G888" s="26">
        <v>304067.13</v>
      </c>
    </row>
    <row r="889" spans="1:7" ht="12.75">
      <c r="A889" t="s">
        <v>27</v>
      </c>
      <c r="B889" s="14">
        <v>92</v>
      </c>
      <c r="C889" s="21">
        <v>3682471</v>
      </c>
      <c r="D889" s="26">
        <v>202537.19</v>
      </c>
      <c r="E889" s="14">
        <v>88</v>
      </c>
      <c r="F889" s="21">
        <v>4294986</v>
      </c>
      <c r="G889" s="26">
        <v>235802.43</v>
      </c>
    </row>
    <row r="890" spans="1:7" ht="12.75">
      <c r="A890" t="s">
        <v>28</v>
      </c>
      <c r="B890" s="15" t="s">
        <v>55</v>
      </c>
      <c r="C890" s="15" t="s">
        <v>55</v>
      </c>
      <c r="D890" s="15" t="s">
        <v>55</v>
      </c>
      <c r="E890" s="15" t="s">
        <v>55</v>
      </c>
      <c r="F890" s="15" t="s">
        <v>55</v>
      </c>
      <c r="G890" s="15" t="s">
        <v>55</v>
      </c>
    </row>
    <row r="891" spans="1:7" ht="12.75">
      <c r="A891" t="s">
        <v>29</v>
      </c>
      <c r="B891" s="15" t="s">
        <v>55</v>
      </c>
      <c r="C891" s="15" t="s">
        <v>55</v>
      </c>
      <c r="D891" s="15" t="s">
        <v>55</v>
      </c>
      <c r="E891" s="14">
        <v>14</v>
      </c>
      <c r="F891" s="21">
        <v>589727</v>
      </c>
      <c r="G891" s="26">
        <v>32434.985</v>
      </c>
    </row>
    <row r="892" spans="1:7" ht="12.75">
      <c r="A892" s="1" t="s">
        <v>129</v>
      </c>
      <c r="B892" s="17">
        <v>477</v>
      </c>
      <c r="C892" s="23">
        <v>54596933</v>
      </c>
      <c r="D892" s="28">
        <v>3003939.55</v>
      </c>
      <c r="E892" s="17">
        <v>474</v>
      </c>
      <c r="F892" s="23">
        <v>53167245</v>
      </c>
      <c r="G892" s="28">
        <v>2931928.1</v>
      </c>
    </row>
    <row r="893" spans="1:7" ht="12.75">
      <c r="A893" s="8"/>
      <c r="B893" s="16"/>
      <c r="C893" s="22"/>
      <c r="D893" s="27"/>
      <c r="E893" s="14"/>
      <c r="F893" s="21"/>
      <c r="G893" s="26"/>
    </row>
    <row r="894" spans="1:7" ht="12.75">
      <c r="A894" s="1" t="s">
        <v>84</v>
      </c>
      <c r="B894" s="14"/>
      <c r="C894" s="21"/>
      <c r="D894" s="26"/>
      <c r="E894" s="14"/>
      <c r="F894" s="21"/>
      <c r="G894" s="26"/>
    </row>
    <row r="895" spans="1:7" ht="12.75">
      <c r="A895" t="s">
        <v>0</v>
      </c>
      <c r="B895" s="14">
        <v>11</v>
      </c>
      <c r="C895" s="21">
        <v>43877</v>
      </c>
      <c r="D895" s="26">
        <v>2413.25</v>
      </c>
      <c r="E895" s="14">
        <v>13</v>
      </c>
      <c r="F895" s="21">
        <v>114353</v>
      </c>
      <c r="G895" s="26">
        <v>6289.5</v>
      </c>
    </row>
    <row r="896" spans="1:7" ht="12.75">
      <c r="A896" t="s">
        <v>3</v>
      </c>
      <c r="B896" s="15" t="s">
        <v>55</v>
      </c>
      <c r="C896" s="15" t="s">
        <v>55</v>
      </c>
      <c r="D896" s="15" t="s">
        <v>55</v>
      </c>
      <c r="E896" s="15" t="s">
        <v>55</v>
      </c>
      <c r="F896" s="15" t="s">
        <v>55</v>
      </c>
      <c r="G896" s="15" t="s">
        <v>55</v>
      </c>
    </row>
    <row r="897" spans="1:7" ht="12.75">
      <c r="A897" t="s">
        <v>4</v>
      </c>
      <c r="B897" s="14">
        <v>22</v>
      </c>
      <c r="C897" s="21">
        <v>792723</v>
      </c>
      <c r="D897" s="26">
        <v>43599.88</v>
      </c>
      <c r="E897" s="14">
        <v>24</v>
      </c>
      <c r="F897" s="21">
        <v>1060892</v>
      </c>
      <c r="G897" s="26">
        <v>55931.18</v>
      </c>
    </row>
    <row r="898" spans="1:7" ht="12.75">
      <c r="A898" t="s">
        <v>6</v>
      </c>
      <c r="B898" s="15" t="s">
        <v>55</v>
      </c>
      <c r="C898" s="15" t="s">
        <v>55</v>
      </c>
      <c r="D898" s="15" t="s">
        <v>55</v>
      </c>
      <c r="E898" s="15" t="s">
        <v>55</v>
      </c>
      <c r="F898" s="15" t="s">
        <v>55</v>
      </c>
      <c r="G898" s="15" t="s">
        <v>55</v>
      </c>
    </row>
    <row r="899" spans="1:7" ht="12.75">
      <c r="A899" t="s">
        <v>9</v>
      </c>
      <c r="B899" s="15" t="s">
        <v>55</v>
      </c>
      <c r="C899" s="15" t="s">
        <v>55</v>
      </c>
      <c r="D899" s="15" t="s">
        <v>55</v>
      </c>
      <c r="E899" s="14">
        <v>10</v>
      </c>
      <c r="F899" s="21">
        <v>944179</v>
      </c>
      <c r="G899" s="26">
        <v>51930.14</v>
      </c>
    </row>
    <row r="900" spans="1:7" ht="12.75">
      <c r="A900" t="s">
        <v>11</v>
      </c>
      <c r="B900" s="14">
        <v>86</v>
      </c>
      <c r="C900" s="21">
        <v>8827555</v>
      </c>
      <c r="D900" s="26">
        <v>485514.61</v>
      </c>
      <c r="E900" s="14">
        <v>90</v>
      </c>
      <c r="F900" s="21">
        <v>8076823</v>
      </c>
      <c r="G900" s="26">
        <v>442095.49</v>
      </c>
    </row>
    <row r="901" spans="1:7" ht="12.75">
      <c r="A901" t="s">
        <v>15</v>
      </c>
      <c r="B901" s="14">
        <v>10</v>
      </c>
      <c r="C901" s="21">
        <v>23283</v>
      </c>
      <c r="D901" s="26">
        <v>1280.59</v>
      </c>
      <c r="E901" s="14">
        <v>10</v>
      </c>
      <c r="F901" s="21">
        <v>11449</v>
      </c>
      <c r="G901" s="26">
        <v>629.71</v>
      </c>
    </row>
    <row r="902" spans="1:7" ht="12.75">
      <c r="A902" t="s">
        <v>19</v>
      </c>
      <c r="B902" s="15" t="s">
        <v>55</v>
      </c>
      <c r="C902" s="15" t="s">
        <v>55</v>
      </c>
      <c r="D902" s="15" t="s">
        <v>55</v>
      </c>
      <c r="E902" s="15" t="s">
        <v>55</v>
      </c>
      <c r="F902" s="15" t="s">
        <v>55</v>
      </c>
      <c r="G902" s="15" t="s">
        <v>55</v>
      </c>
    </row>
    <row r="903" spans="1:7" ht="12.75">
      <c r="A903" t="s">
        <v>20</v>
      </c>
      <c r="B903" s="15" t="s">
        <v>55</v>
      </c>
      <c r="C903" s="15" t="s">
        <v>55</v>
      </c>
      <c r="D903" s="15" t="s">
        <v>55</v>
      </c>
      <c r="E903" s="15" t="s">
        <v>55</v>
      </c>
      <c r="F903" s="15" t="s">
        <v>55</v>
      </c>
      <c r="G903" s="15" t="s">
        <v>55</v>
      </c>
    </row>
    <row r="904" spans="1:7" ht="12.75">
      <c r="A904" t="s">
        <v>22</v>
      </c>
      <c r="B904" s="14">
        <v>13</v>
      </c>
      <c r="C904" s="21">
        <v>452260</v>
      </c>
      <c r="D904" s="26">
        <v>24874.31</v>
      </c>
      <c r="E904" s="14">
        <v>14</v>
      </c>
      <c r="F904" s="21">
        <v>286139</v>
      </c>
      <c r="G904" s="26">
        <v>15736.84</v>
      </c>
    </row>
    <row r="905" spans="1:7" ht="12.75">
      <c r="A905" t="s">
        <v>24</v>
      </c>
      <c r="B905" s="15" t="s">
        <v>55</v>
      </c>
      <c r="C905" s="15" t="s">
        <v>55</v>
      </c>
      <c r="D905" s="15" t="s">
        <v>55</v>
      </c>
      <c r="E905" s="15" t="s">
        <v>55</v>
      </c>
      <c r="F905" s="15" t="s">
        <v>55</v>
      </c>
      <c r="G905" s="15" t="s">
        <v>55</v>
      </c>
    </row>
    <row r="906" spans="1:7" ht="12.75">
      <c r="A906" t="s">
        <v>25</v>
      </c>
      <c r="B906" s="15" t="s">
        <v>55</v>
      </c>
      <c r="C906" s="15" t="s">
        <v>55</v>
      </c>
      <c r="D906" s="15" t="s">
        <v>55</v>
      </c>
      <c r="E906" s="15" t="s">
        <v>55</v>
      </c>
      <c r="F906" s="15" t="s">
        <v>55</v>
      </c>
      <c r="G906" s="15" t="s">
        <v>55</v>
      </c>
    </row>
    <row r="907" spans="1:7" ht="12.75">
      <c r="A907" t="s">
        <v>26</v>
      </c>
      <c r="B907" s="14">
        <v>18</v>
      </c>
      <c r="C907" s="21">
        <v>2497145</v>
      </c>
      <c r="D907" s="26">
        <v>137346.82</v>
      </c>
      <c r="E907" s="14">
        <v>17</v>
      </c>
      <c r="F907" s="21">
        <v>2497362</v>
      </c>
      <c r="G907" s="26">
        <v>137355.27</v>
      </c>
    </row>
    <row r="908" spans="1:7" ht="12.75">
      <c r="A908" t="s">
        <v>27</v>
      </c>
      <c r="B908" s="14">
        <v>47</v>
      </c>
      <c r="C908" s="21">
        <v>1378466</v>
      </c>
      <c r="D908" s="26">
        <v>75675.4</v>
      </c>
      <c r="E908" s="14">
        <v>48</v>
      </c>
      <c r="F908" s="21">
        <v>1580086</v>
      </c>
      <c r="G908" s="26">
        <v>86843.09</v>
      </c>
    </row>
    <row r="909" spans="1:7" ht="12.75">
      <c r="A909" t="s">
        <v>28</v>
      </c>
      <c r="B909" s="15" t="s">
        <v>55</v>
      </c>
      <c r="C909" s="15" t="s">
        <v>55</v>
      </c>
      <c r="D909" s="15" t="s">
        <v>55</v>
      </c>
      <c r="E909" s="15" t="s">
        <v>55</v>
      </c>
      <c r="F909" s="15" t="s">
        <v>55</v>
      </c>
      <c r="G909" s="15" t="s">
        <v>55</v>
      </c>
    </row>
    <row r="910" spans="1:7" ht="12.75">
      <c r="A910" s="1" t="s">
        <v>129</v>
      </c>
      <c r="B910" s="17">
        <v>256</v>
      </c>
      <c r="C910" s="23">
        <v>18845347</v>
      </c>
      <c r="D910" s="28">
        <v>1036495.89</v>
      </c>
      <c r="E910" s="17">
        <v>266</v>
      </c>
      <c r="F910" s="23">
        <v>17831169</v>
      </c>
      <c r="G910" s="28">
        <v>979505.88</v>
      </c>
    </row>
    <row r="911" spans="1:7" ht="12.75">
      <c r="A911" s="8"/>
      <c r="B911" s="16"/>
      <c r="C911" s="22"/>
      <c r="D911" s="27"/>
      <c r="E911" s="14"/>
      <c r="F911" s="21"/>
      <c r="G911" s="26"/>
    </row>
    <row r="912" spans="1:7" ht="12.75">
      <c r="A912" s="1" t="s">
        <v>85</v>
      </c>
      <c r="B912" s="14"/>
      <c r="C912" s="21"/>
      <c r="D912" s="26"/>
      <c r="E912" s="14"/>
      <c r="F912" s="21"/>
      <c r="G912" s="26"/>
    </row>
    <row r="913" spans="1:7" ht="12.75">
      <c r="A913" t="s">
        <v>0</v>
      </c>
      <c r="B913" s="14">
        <v>11</v>
      </c>
      <c r="C913" s="21">
        <v>347491</v>
      </c>
      <c r="D913" s="26">
        <v>19112.42</v>
      </c>
      <c r="E913" s="14">
        <v>12</v>
      </c>
      <c r="F913" s="21">
        <v>352815</v>
      </c>
      <c r="G913" s="26">
        <v>19405.52</v>
      </c>
    </row>
    <row r="914" spans="1:7" ht="12.75">
      <c r="A914" t="s">
        <v>3</v>
      </c>
      <c r="B914" s="15" t="s">
        <v>55</v>
      </c>
      <c r="C914" s="15" t="s">
        <v>55</v>
      </c>
      <c r="D914" s="15" t="s">
        <v>55</v>
      </c>
      <c r="E914" s="15" t="s">
        <v>55</v>
      </c>
      <c r="F914" s="15" t="s">
        <v>55</v>
      </c>
      <c r="G914" s="15" t="s">
        <v>55</v>
      </c>
    </row>
    <row r="915" spans="1:7" ht="12.75">
      <c r="A915" t="s">
        <v>4</v>
      </c>
      <c r="B915" s="14">
        <v>45</v>
      </c>
      <c r="C915" s="21">
        <v>1984554</v>
      </c>
      <c r="D915" s="26">
        <v>110269.48</v>
      </c>
      <c r="E915" s="14">
        <v>44</v>
      </c>
      <c r="F915" s="21">
        <v>1879500</v>
      </c>
      <c r="G915" s="26">
        <v>103373.77</v>
      </c>
    </row>
    <row r="916" spans="1:7" ht="12.75">
      <c r="A916" t="s">
        <v>6</v>
      </c>
      <c r="B916" s="14">
        <v>18</v>
      </c>
      <c r="C916" s="21">
        <v>430369</v>
      </c>
      <c r="D916" s="26">
        <v>30707.76</v>
      </c>
      <c r="E916" s="14">
        <v>16</v>
      </c>
      <c r="F916" s="21">
        <v>2953210</v>
      </c>
      <c r="G916" s="26">
        <v>162422.91</v>
      </c>
    </row>
    <row r="917" spans="1:7" ht="12.75">
      <c r="A917" t="s">
        <v>9</v>
      </c>
      <c r="B917" s="14">
        <v>17</v>
      </c>
      <c r="C917" s="21">
        <v>1131900</v>
      </c>
      <c r="D917" s="26">
        <v>62254.5</v>
      </c>
      <c r="E917" s="14">
        <v>15</v>
      </c>
      <c r="F917" s="21">
        <v>464085</v>
      </c>
      <c r="G917" s="26">
        <v>26224.98</v>
      </c>
    </row>
    <row r="918" spans="1:7" ht="12.75">
      <c r="A918" t="s">
        <v>11</v>
      </c>
      <c r="B918" s="14">
        <v>108</v>
      </c>
      <c r="C918" s="21">
        <v>12371155</v>
      </c>
      <c r="D918" s="26">
        <v>683460.31</v>
      </c>
      <c r="E918" s="14">
        <v>106</v>
      </c>
      <c r="F918" s="21">
        <v>8403461</v>
      </c>
      <c r="G918" s="26">
        <v>462212.5</v>
      </c>
    </row>
    <row r="919" spans="1:7" ht="12.75">
      <c r="A919" t="s">
        <v>15</v>
      </c>
      <c r="B919" s="14">
        <v>16</v>
      </c>
      <c r="C919" s="21">
        <v>734354</v>
      </c>
      <c r="D919" s="26">
        <v>40389.72</v>
      </c>
      <c r="E919" s="14">
        <v>13</v>
      </c>
      <c r="F919" s="21">
        <v>529775</v>
      </c>
      <c r="G919" s="26">
        <v>29137.82</v>
      </c>
    </row>
    <row r="920" spans="1:7" ht="12.75">
      <c r="A920" t="s">
        <v>17</v>
      </c>
      <c r="B920" s="15" t="s">
        <v>55</v>
      </c>
      <c r="C920" s="15" t="s">
        <v>55</v>
      </c>
      <c r="D920" s="15" t="s">
        <v>55</v>
      </c>
      <c r="E920" s="15" t="s">
        <v>55</v>
      </c>
      <c r="F920" s="15" t="s">
        <v>55</v>
      </c>
      <c r="G920" s="15" t="s">
        <v>55</v>
      </c>
    </row>
    <row r="921" spans="1:7" ht="12.75">
      <c r="A921" t="s">
        <v>18</v>
      </c>
      <c r="B921" s="15" t="s">
        <v>55</v>
      </c>
      <c r="C921" s="15" t="s">
        <v>55</v>
      </c>
      <c r="D921" s="15" t="s">
        <v>55</v>
      </c>
      <c r="E921" s="15" t="s">
        <v>55</v>
      </c>
      <c r="F921" s="15" t="s">
        <v>55</v>
      </c>
      <c r="G921" s="15" t="s">
        <v>55</v>
      </c>
    </row>
    <row r="922" spans="1:7" ht="12.75">
      <c r="A922" t="s">
        <v>19</v>
      </c>
      <c r="B922" s="15" t="s">
        <v>55</v>
      </c>
      <c r="C922" s="15" t="s">
        <v>55</v>
      </c>
      <c r="D922" s="15" t="s">
        <v>55</v>
      </c>
      <c r="E922" s="15" t="s">
        <v>55</v>
      </c>
      <c r="F922" s="15" t="s">
        <v>55</v>
      </c>
      <c r="G922" s="15" t="s">
        <v>55</v>
      </c>
    </row>
    <row r="923" spans="1:7" ht="12.75">
      <c r="A923" t="s">
        <v>20</v>
      </c>
      <c r="B923" s="15" t="s">
        <v>55</v>
      </c>
      <c r="C923" s="15" t="s">
        <v>55</v>
      </c>
      <c r="D923" s="15" t="s">
        <v>55</v>
      </c>
      <c r="E923" s="15" t="s">
        <v>55</v>
      </c>
      <c r="F923" s="15" t="s">
        <v>55</v>
      </c>
      <c r="G923" s="15" t="s">
        <v>55</v>
      </c>
    </row>
    <row r="924" spans="1:7" ht="12.75">
      <c r="A924" t="s">
        <v>22</v>
      </c>
      <c r="B924" s="14">
        <v>18</v>
      </c>
      <c r="C924" s="21">
        <v>1154287</v>
      </c>
      <c r="D924" s="26">
        <v>63485.86</v>
      </c>
      <c r="E924" s="14">
        <v>24</v>
      </c>
      <c r="F924" s="21">
        <v>1245543</v>
      </c>
      <c r="G924" s="26">
        <v>68504.49</v>
      </c>
    </row>
    <row r="925" spans="1:7" ht="12.75">
      <c r="A925" t="s">
        <v>24</v>
      </c>
      <c r="B925" s="15" t="s">
        <v>55</v>
      </c>
      <c r="C925" s="15" t="s">
        <v>55</v>
      </c>
      <c r="D925" s="15" t="s">
        <v>55</v>
      </c>
      <c r="E925" s="15" t="s">
        <v>55</v>
      </c>
      <c r="F925" s="15" t="s">
        <v>55</v>
      </c>
      <c r="G925" s="15" t="s">
        <v>55</v>
      </c>
    </row>
    <row r="926" spans="1:7" ht="12.75">
      <c r="A926" t="s">
        <v>25</v>
      </c>
      <c r="B926" s="15">
        <v>12</v>
      </c>
      <c r="C926" s="15">
        <v>1517669</v>
      </c>
      <c r="D926" s="15">
        <v>83471.81</v>
      </c>
      <c r="E926" s="15" t="s">
        <v>55</v>
      </c>
      <c r="F926" s="15" t="s">
        <v>55</v>
      </c>
      <c r="G926" s="15" t="s">
        <v>55</v>
      </c>
    </row>
    <row r="927" spans="1:7" ht="12.75">
      <c r="A927" t="s">
        <v>26</v>
      </c>
      <c r="B927" s="14">
        <v>18</v>
      </c>
      <c r="C927" s="21">
        <v>2307544</v>
      </c>
      <c r="D927" s="26">
        <v>126849.24</v>
      </c>
      <c r="E927" s="14">
        <v>21</v>
      </c>
      <c r="F927" s="21">
        <v>2462255</v>
      </c>
      <c r="G927" s="26">
        <v>135354.5</v>
      </c>
    </row>
    <row r="928" spans="1:7" ht="12.75">
      <c r="A928" t="s">
        <v>27</v>
      </c>
      <c r="B928" s="14">
        <v>48</v>
      </c>
      <c r="C928" s="21">
        <v>1937822</v>
      </c>
      <c r="D928" s="26">
        <v>106565.67</v>
      </c>
      <c r="E928" s="14">
        <v>56</v>
      </c>
      <c r="F928" s="21">
        <v>2075483</v>
      </c>
      <c r="G928" s="26">
        <v>114089.83</v>
      </c>
    </row>
    <row r="929" spans="1:7" ht="12.75">
      <c r="A929" t="s">
        <v>28</v>
      </c>
      <c r="B929" s="15" t="s">
        <v>55</v>
      </c>
      <c r="C929" s="15" t="s">
        <v>55</v>
      </c>
      <c r="D929" s="15" t="s">
        <v>55</v>
      </c>
      <c r="E929" s="15" t="s">
        <v>55</v>
      </c>
      <c r="F929" s="15" t="s">
        <v>55</v>
      </c>
      <c r="G929" s="15" t="s">
        <v>55</v>
      </c>
    </row>
    <row r="930" spans="1:7" ht="12.75">
      <c r="A930" t="s">
        <v>29</v>
      </c>
      <c r="B930" s="15" t="s">
        <v>55</v>
      </c>
      <c r="C930" s="15" t="s">
        <v>55</v>
      </c>
      <c r="D930" s="15" t="s">
        <v>55</v>
      </c>
      <c r="E930" s="15" t="s">
        <v>55</v>
      </c>
      <c r="F930" s="15" t="s">
        <v>55</v>
      </c>
      <c r="G930" s="15" t="s">
        <v>55</v>
      </c>
    </row>
    <row r="931" spans="1:7" ht="12.75">
      <c r="A931" s="1" t="s">
        <v>129</v>
      </c>
      <c r="B931" s="17">
        <v>337</v>
      </c>
      <c r="C931" s="23">
        <v>29165922</v>
      </c>
      <c r="D931" s="28">
        <v>1609064.77</v>
      </c>
      <c r="E931" s="17">
        <v>346</v>
      </c>
      <c r="F931" s="23">
        <v>27127226</v>
      </c>
      <c r="G931" s="28">
        <v>1493281.57</v>
      </c>
    </row>
    <row r="932" spans="1:7" ht="12.75">
      <c r="A932" s="8"/>
      <c r="B932" s="16"/>
      <c r="C932" s="22"/>
      <c r="D932" s="27"/>
      <c r="E932" s="14"/>
      <c r="F932" s="21"/>
      <c r="G932" s="26"/>
    </row>
    <row r="933" spans="1:7" ht="12.75">
      <c r="A933" s="1" t="s">
        <v>86</v>
      </c>
      <c r="B933" s="14"/>
      <c r="C933" s="21"/>
      <c r="D933" s="26"/>
      <c r="E933" s="14"/>
      <c r="F933" s="21"/>
      <c r="G933" s="26"/>
    </row>
    <row r="934" spans="1:7" ht="12.75">
      <c r="A934" t="s">
        <v>0</v>
      </c>
      <c r="B934" s="14">
        <v>15</v>
      </c>
      <c r="C934" s="21">
        <v>206039</v>
      </c>
      <c r="D934" s="26">
        <v>11332.28</v>
      </c>
      <c r="E934" s="14">
        <v>22</v>
      </c>
      <c r="F934" s="21">
        <v>710024</v>
      </c>
      <c r="G934" s="26">
        <v>39050.57</v>
      </c>
    </row>
    <row r="935" spans="1:7" ht="12.75">
      <c r="A935" t="s">
        <v>2</v>
      </c>
      <c r="B935" s="15" t="s">
        <v>55</v>
      </c>
      <c r="C935" s="15" t="s">
        <v>55</v>
      </c>
      <c r="D935" s="15" t="s">
        <v>55</v>
      </c>
      <c r="E935" s="15" t="s">
        <v>55</v>
      </c>
      <c r="F935" s="15" t="s">
        <v>55</v>
      </c>
      <c r="G935" s="15" t="s">
        <v>55</v>
      </c>
    </row>
    <row r="936" spans="1:7" ht="12.75">
      <c r="A936" t="s">
        <v>3</v>
      </c>
      <c r="B936" s="15" t="s">
        <v>55</v>
      </c>
      <c r="C936" s="15" t="s">
        <v>55</v>
      </c>
      <c r="D936" s="15" t="s">
        <v>55</v>
      </c>
      <c r="E936" s="15" t="s">
        <v>55</v>
      </c>
      <c r="F936" s="15" t="s">
        <v>55</v>
      </c>
      <c r="G936" s="15" t="s">
        <v>55</v>
      </c>
    </row>
    <row r="937" spans="1:7" ht="12.75">
      <c r="A937" t="s">
        <v>4</v>
      </c>
      <c r="B937" s="14">
        <v>70</v>
      </c>
      <c r="C937" s="21">
        <v>2413939</v>
      </c>
      <c r="D937" s="26">
        <v>132782.88</v>
      </c>
      <c r="E937" s="14">
        <v>65</v>
      </c>
      <c r="F937" s="21">
        <v>2316865</v>
      </c>
      <c r="G937" s="26">
        <v>127417.72</v>
      </c>
    </row>
    <row r="938" spans="1:7" ht="12.75">
      <c r="A938" t="s">
        <v>6</v>
      </c>
      <c r="B938" s="15" t="s">
        <v>55</v>
      </c>
      <c r="C938" s="15" t="s">
        <v>55</v>
      </c>
      <c r="D938" s="15" t="s">
        <v>55</v>
      </c>
      <c r="E938" s="14">
        <v>12</v>
      </c>
      <c r="F938" s="21">
        <v>429065</v>
      </c>
      <c r="G938" s="26">
        <v>23598.66</v>
      </c>
    </row>
    <row r="939" spans="1:7" ht="12.75">
      <c r="A939" t="s">
        <v>9</v>
      </c>
      <c r="B939" s="14">
        <v>19</v>
      </c>
      <c r="C939" s="21">
        <v>4048934</v>
      </c>
      <c r="D939" s="26">
        <v>267247.78</v>
      </c>
      <c r="E939" s="14">
        <v>15</v>
      </c>
      <c r="F939" s="21">
        <v>2868772</v>
      </c>
      <c r="G939" s="26">
        <v>157764.37</v>
      </c>
    </row>
    <row r="940" spans="1:7" ht="12.75">
      <c r="A940" t="s">
        <v>11</v>
      </c>
      <c r="B940" s="14">
        <v>213</v>
      </c>
      <c r="C940" s="21">
        <v>36654666</v>
      </c>
      <c r="D940" s="26">
        <v>2015827.77</v>
      </c>
      <c r="E940" s="14">
        <v>211</v>
      </c>
      <c r="F940" s="21">
        <v>36640996</v>
      </c>
      <c r="G940" s="26">
        <v>1999445.99</v>
      </c>
    </row>
    <row r="941" spans="1:7" ht="12.75">
      <c r="A941" t="s">
        <v>15</v>
      </c>
      <c r="B941" s="15" t="s">
        <v>55</v>
      </c>
      <c r="C941" s="15" t="s">
        <v>55</v>
      </c>
      <c r="D941" s="15" t="s">
        <v>55</v>
      </c>
      <c r="E941" s="14">
        <v>11</v>
      </c>
      <c r="F941" s="21">
        <v>570383</v>
      </c>
      <c r="G941" s="26">
        <v>31371.14</v>
      </c>
    </row>
    <row r="942" spans="1:7" ht="12.75">
      <c r="A942" t="s">
        <v>17</v>
      </c>
      <c r="B942" s="15" t="s">
        <v>55</v>
      </c>
      <c r="C942" s="15" t="s">
        <v>55</v>
      </c>
      <c r="D942" s="15" t="s">
        <v>55</v>
      </c>
      <c r="E942" s="15" t="s">
        <v>55</v>
      </c>
      <c r="F942" s="15" t="s">
        <v>55</v>
      </c>
      <c r="G942" s="15" t="s">
        <v>55</v>
      </c>
    </row>
    <row r="943" spans="1:7" ht="12.75">
      <c r="A943" t="s">
        <v>19</v>
      </c>
      <c r="B943" s="15" t="s">
        <v>55</v>
      </c>
      <c r="C943" s="15" t="s">
        <v>55</v>
      </c>
      <c r="D943" s="15" t="s">
        <v>55</v>
      </c>
      <c r="E943" s="15" t="s">
        <v>55</v>
      </c>
      <c r="F943" s="15" t="s">
        <v>55</v>
      </c>
      <c r="G943" s="15" t="s">
        <v>55</v>
      </c>
    </row>
    <row r="944" spans="1:7" ht="12.75">
      <c r="A944" t="s">
        <v>20</v>
      </c>
      <c r="B944" s="14">
        <v>16</v>
      </c>
      <c r="C944" s="21">
        <v>868191</v>
      </c>
      <c r="D944" s="26">
        <v>47750.59</v>
      </c>
      <c r="E944" s="14">
        <v>11</v>
      </c>
      <c r="F944" s="21">
        <v>696795</v>
      </c>
      <c r="G944" s="26">
        <v>38298.85</v>
      </c>
    </row>
    <row r="945" spans="1:7" ht="12.75">
      <c r="A945" t="s">
        <v>22</v>
      </c>
      <c r="B945" s="14">
        <v>32</v>
      </c>
      <c r="C945" s="21">
        <v>944462</v>
      </c>
      <c r="D945" s="26">
        <v>51962.39</v>
      </c>
      <c r="E945" s="14">
        <v>31</v>
      </c>
      <c r="F945" s="21">
        <v>806728</v>
      </c>
      <c r="G945" s="26">
        <v>44353.82</v>
      </c>
    </row>
    <row r="946" spans="1:7" ht="12.75">
      <c r="A946" t="s">
        <v>24</v>
      </c>
      <c r="B946" s="15" t="s">
        <v>55</v>
      </c>
      <c r="C946" s="15" t="s">
        <v>55</v>
      </c>
      <c r="D946" s="15" t="s">
        <v>55</v>
      </c>
      <c r="E946" s="15" t="s">
        <v>55</v>
      </c>
      <c r="F946" s="15" t="s">
        <v>55</v>
      </c>
      <c r="G946" s="15" t="s">
        <v>55</v>
      </c>
    </row>
    <row r="947" spans="1:7" ht="12.75">
      <c r="A947" t="s">
        <v>25</v>
      </c>
      <c r="B947" s="15" t="s">
        <v>55</v>
      </c>
      <c r="C947" s="15" t="s">
        <v>55</v>
      </c>
      <c r="D947" s="15" t="s">
        <v>55</v>
      </c>
      <c r="E947" s="14">
        <v>10</v>
      </c>
      <c r="F947" s="21">
        <v>525887</v>
      </c>
      <c r="G947" s="26">
        <v>28918.14</v>
      </c>
    </row>
    <row r="948" spans="1:7" ht="12.75">
      <c r="A948" t="s">
        <v>26</v>
      </c>
      <c r="B948" s="14">
        <v>68</v>
      </c>
      <c r="C948" s="21">
        <v>18054486</v>
      </c>
      <c r="D948" s="26">
        <v>991298.1</v>
      </c>
      <c r="E948" s="14">
        <v>71</v>
      </c>
      <c r="F948" s="21">
        <v>17639686</v>
      </c>
      <c r="G948" s="26">
        <v>969076.55</v>
      </c>
    </row>
    <row r="949" spans="1:7" ht="12.75">
      <c r="A949" t="s">
        <v>27</v>
      </c>
      <c r="B949" s="14">
        <v>78</v>
      </c>
      <c r="C949" s="21">
        <v>5229550</v>
      </c>
      <c r="D949" s="26">
        <v>287408.25</v>
      </c>
      <c r="E949" s="14">
        <v>85</v>
      </c>
      <c r="F949" s="21">
        <v>4903378</v>
      </c>
      <c r="G949" s="26">
        <v>269686.28</v>
      </c>
    </row>
    <row r="950" spans="1:7" ht="12.75">
      <c r="A950" t="s">
        <v>28</v>
      </c>
      <c r="B950" s="15" t="s">
        <v>55</v>
      </c>
      <c r="C950" s="15" t="s">
        <v>55</v>
      </c>
      <c r="D950" s="15" t="s">
        <v>55</v>
      </c>
      <c r="E950" s="15" t="s">
        <v>55</v>
      </c>
      <c r="F950" s="15" t="s">
        <v>55</v>
      </c>
      <c r="G950" s="15" t="s">
        <v>55</v>
      </c>
    </row>
    <row r="951" spans="1:7" ht="12.75">
      <c r="A951" s="1" t="s">
        <v>129</v>
      </c>
      <c r="B951" s="17">
        <v>579</v>
      </c>
      <c r="C951" s="23">
        <v>84997053</v>
      </c>
      <c r="D951" s="28">
        <v>4719399.67</v>
      </c>
      <c r="E951" s="17">
        <v>586</v>
      </c>
      <c r="F951" s="23">
        <v>83721824</v>
      </c>
      <c r="G951" s="28">
        <v>4589971.55</v>
      </c>
    </row>
    <row r="952" spans="1:7" ht="12.75">
      <c r="A952" s="8"/>
      <c r="B952" s="16"/>
      <c r="C952" s="22"/>
      <c r="D952" s="27"/>
      <c r="E952" s="14"/>
      <c r="F952" s="21"/>
      <c r="G952" s="26"/>
    </row>
    <row r="953" spans="1:7" ht="12.75">
      <c r="A953" s="1" t="s">
        <v>87</v>
      </c>
      <c r="B953" s="14"/>
      <c r="C953" s="21"/>
      <c r="D953" s="26"/>
      <c r="E953" s="14"/>
      <c r="F953" s="21"/>
      <c r="G953" s="26"/>
    </row>
    <row r="954" spans="1:7" ht="12.75">
      <c r="A954" t="s">
        <v>0</v>
      </c>
      <c r="B954" s="15" t="s">
        <v>55</v>
      </c>
      <c r="C954" s="15" t="s">
        <v>55</v>
      </c>
      <c r="D954" s="15" t="s">
        <v>55</v>
      </c>
      <c r="E954" s="15" t="s">
        <v>55</v>
      </c>
      <c r="F954" s="15" t="s">
        <v>55</v>
      </c>
      <c r="G954" s="15" t="s">
        <v>55</v>
      </c>
    </row>
    <row r="955" spans="1:7" ht="12.75">
      <c r="A955" t="s">
        <v>4</v>
      </c>
      <c r="B955" s="15" t="s">
        <v>55</v>
      </c>
      <c r="C955" s="15" t="s">
        <v>55</v>
      </c>
      <c r="D955" s="15" t="s">
        <v>55</v>
      </c>
      <c r="E955" s="15" t="s">
        <v>55</v>
      </c>
      <c r="F955" s="15" t="s">
        <v>55</v>
      </c>
      <c r="G955" s="15" t="s">
        <v>55</v>
      </c>
    </row>
    <row r="956" spans="1:7" ht="12.75">
      <c r="A956" t="s">
        <v>6</v>
      </c>
      <c r="B956" s="15" t="s">
        <v>55</v>
      </c>
      <c r="C956" s="15" t="s">
        <v>55</v>
      </c>
      <c r="D956" s="15" t="s">
        <v>55</v>
      </c>
      <c r="E956" s="15" t="s">
        <v>55</v>
      </c>
      <c r="F956" s="15" t="s">
        <v>55</v>
      </c>
      <c r="G956" s="15" t="s">
        <v>55</v>
      </c>
    </row>
    <row r="957" spans="1:7" ht="12.75">
      <c r="A957" t="s">
        <v>9</v>
      </c>
      <c r="B957" s="15" t="s">
        <v>55</v>
      </c>
      <c r="C957" s="15" t="s">
        <v>55</v>
      </c>
      <c r="D957" s="15" t="s">
        <v>55</v>
      </c>
      <c r="E957" s="15" t="s">
        <v>55</v>
      </c>
      <c r="F957" s="15" t="s">
        <v>55</v>
      </c>
      <c r="G957" s="15" t="s">
        <v>55</v>
      </c>
    </row>
    <row r="958" spans="1:7" ht="12.75">
      <c r="A958" t="s">
        <v>11</v>
      </c>
      <c r="B958" s="14">
        <v>14</v>
      </c>
      <c r="C958" s="21">
        <v>363865</v>
      </c>
      <c r="D958" s="26">
        <v>20012.84</v>
      </c>
      <c r="E958" s="14">
        <v>17</v>
      </c>
      <c r="F958" s="21">
        <v>549825</v>
      </c>
      <c r="G958" s="26">
        <v>27055.99</v>
      </c>
    </row>
    <row r="959" spans="1:7" ht="12.75">
      <c r="A959" t="s">
        <v>25</v>
      </c>
      <c r="B959" s="15" t="s">
        <v>55</v>
      </c>
      <c r="C959" s="15" t="s">
        <v>55</v>
      </c>
      <c r="D959" s="15" t="s">
        <v>55</v>
      </c>
      <c r="E959" s="15" t="s">
        <v>55</v>
      </c>
      <c r="F959" s="15" t="s">
        <v>55</v>
      </c>
      <c r="G959" s="15" t="s">
        <v>55</v>
      </c>
    </row>
    <row r="960" spans="1:7" ht="12.75">
      <c r="A960" t="s">
        <v>26</v>
      </c>
      <c r="B960" s="14">
        <v>12</v>
      </c>
      <c r="C960" s="21">
        <v>376726</v>
      </c>
      <c r="D960" s="26">
        <v>20806.88</v>
      </c>
      <c r="E960" s="14">
        <v>10</v>
      </c>
      <c r="F960" s="21">
        <v>258066</v>
      </c>
      <c r="G960" s="26">
        <v>14234.56</v>
      </c>
    </row>
    <row r="961" spans="1:7" ht="12.75">
      <c r="A961" t="s">
        <v>27</v>
      </c>
      <c r="B961" s="14">
        <v>23</v>
      </c>
      <c r="C961" s="21">
        <v>915606</v>
      </c>
      <c r="D961" s="26">
        <v>50356.34</v>
      </c>
      <c r="E961" s="14">
        <v>22</v>
      </c>
      <c r="F961" s="21">
        <v>864960</v>
      </c>
      <c r="G961" s="26">
        <v>47563.28</v>
      </c>
    </row>
    <row r="962" spans="1:7" ht="12.75">
      <c r="A962" t="s">
        <v>28</v>
      </c>
      <c r="B962" s="15" t="s">
        <v>55</v>
      </c>
      <c r="C962" s="15" t="s">
        <v>55</v>
      </c>
      <c r="D962" s="15" t="s">
        <v>55</v>
      </c>
      <c r="E962" s="15" t="s">
        <v>55</v>
      </c>
      <c r="F962" s="15" t="s">
        <v>55</v>
      </c>
      <c r="G962" s="15" t="s">
        <v>55</v>
      </c>
    </row>
    <row r="963" spans="1:7" ht="12.75">
      <c r="A963" s="1" t="s">
        <v>129</v>
      </c>
      <c r="B963" s="17">
        <v>71</v>
      </c>
      <c r="C963" s="23">
        <v>2191233</v>
      </c>
      <c r="D963" s="28">
        <v>120518.24</v>
      </c>
      <c r="E963" s="17">
        <v>72</v>
      </c>
      <c r="F963" s="23">
        <v>2087492</v>
      </c>
      <c r="G963" s="28">
        <v>114812.53</v>
      </c>
    </row>
    <row r="964" spans="2:7" ht="12.75">
      <c r="B964" s="14"/>
      <c r="C964" s="21"/>
      <c r="D964" s="26"/>
      <c r="E964" s="14"/>
      <c r="F964" s="21"/>
      <c r="G964" s="26"/>
    </row>
    <row r="965" spans="1:7" ht="12.75">
      <c r="A965" s="1" t="s">
        <v>88</v>
      </c>
      <c r="B965" s="14"/>
      <c r="C965" s="21"/>
      <c r="D965" s="26"/>
      <c r="E965" s="14"/>
      <c r="F965" s="21"/>
      <c r="G965" s="26"/>
    </row>
    <row r="966" spans="1:7" ht="12.75">
      <c r="A966" t="s">
        <v>0</v>
      </c>
      <c r="B966" s="15" t="s">
        <v>55</v>
      </c>
      <c r="C966" s="15" t="s">
        <v>55</v>
      </c>
      <c r="D966" s="15" t="s">
        <v>55</v>
      </c>
      <c r="E966" s="15" t="s">
        <v>55</v>
      </c>
      <c r="F966" s="15" t="s">
        <v>55</v>
      </c>
      <c r="G966" s="15" t="s">
        <v>55</v>
      </c>
    </row>
    <row r="967" spans="1:7" ht="12.75">
      <c r="A967" t="s">
        <v>2</v>
      </c>
      <c r="B967" s="15" t="s">
        <v>55</v>
      </c>
      <c r="C967" s="15" t="s">
        <v>55</v>
      </c>
      <c r="D967" s="15" t="s">
        <v>55</v>
      </c>
      <c r="E967" s="15" t="s">
        <v>55</v>
      </c>
      <c r="F967" s="15" t="s">
        <v>55</v>
      </c>
      <c r="G967" s="15" t="s">
        <v>55</v>
      </c>
    </row>
    <row r="968" spans="1:7" ht="12.75">
      <c r="A968" t="s">
        <v>3</v>
      </c>
      <c r="B968" s="15" t="s">
        <v>55</v>
      </c>
      <c r="C968" s="15" t="s">
        <v>55</v>
      </c>
      <c r="D968" s="15" t="s">
        <v>55</v>
      </c>
      <c r="E968" s="15" t="s">
        <v>55</v>
      </c>
      <c r="F968" s="15" t="s">
        <v>55</v>
      </c>
      <c r="G968" s="15" t="s">
        <v>55</v>
      </c>
    </row>
    <row r="969" spans="1:7" ht="12.75">
      <c r="A969" t="s">
        <v>4</v>
      </c>
      <c r="B969" s="14">
        <v>25</v>
      </c>
      <c r="C969" s="21">
        <v>1110260</v>
      </c>
      <c r="D969" s="26">
        <v>61063.73</v>
      </c>
      <c r="E969" s="14">
        <v>28</v>
      </c>
      <c r="F969" s="21">
        <v>993000</v>
      </c>
      <c r="G969" s="26">
        <v>54615.78</v>
      </c>
    </row>
    <row r="970" spans="1:7" ht="12.75">
      <c r="A970" t="s">
        <v>6</v>
      </c>
      <c r="B970" s="14">
        <v>14</v>
      </c>
      <c r="C970" s="21">
        <v>260636</v>
      </c>
      <c r="D970" s="26">
        <v>14334.89</v>
      </c>
      <c r="E970" s="14">
        <v>14</v>
      </c>
      <c r="F970" s="21">
        <v>402691</v>
      </c>
      <c r="G970" s="26">
        <v>22147.95</v>
      </c>
    </row>
    <row r="971" spans="1:7" ht="12.75">
      <c r="A971" t="s">
        <v>9</v>
      </c>
      <c r="B971" s="15" t="s">
        <v>55</v>
      </c>
      <c r="C971" s="15" t="s">
        <v>55</v>
      </c>
      <c r="D971" s="15" t="s">
        <v>55</v>
      </c>
      <c r="E971" s="15" t="s">
        <v>55</v>
      </c>
      <c r="F971" s="15" t="s">
        <v>55</v>
      </c>
      <c r="G971" s="15" t="s">
        <v>55</v>
      </c>
    </row>
    <row r="972" spans="1:7" ht="12.75">
      <c r="A972" t="s">
        <v>11</v>
      </c>
      <c r="B972" s="14">
        <v>94</v>
      </c>
      <c r="C972" s="21">
        <v>8408310</v>
      </c>
      <c r="D972" s="26">
        <v>462456.16</v>
      </c>
      <c r="E972" s="14">
        <v>92</v>
      </c>
      <c r="F972" s="21">
        <v>7805753</v>
      </c>
      <c r="G972" s="26">
        <v>429471.04</v>
      </c>
    </row>
    <row r="973" spans="1:7" ht="12.75">
      <c r="A973" t="s">
        <v>15</v>
      </c>
      <c r="B973" s="14">
        <v>11</v>
      </c>
      <c r="C973" s="21">
        <v>693608</v>
      </c>
      <c r="D973" s="26">
        <v>38148.53</v>
      </c>
      <c r="E973" s="14">
        <v>11</v>
      </c>
      <c r="F973" s="21">
        <v>805473</v>
      </c>
      <c r="G973" s="26">
        <v>44301.1</v>
      </c>
    </row>
    <row r="974" spans="1:7" ht="12.75">
      <c r="A974" t="s">
        <v>17</v>
      </c>
      <c r="B974" s="15" t="s">
        <v>55</v>
      </c>
      <c r="C974" s="15" t="s">
        <v>55</v>
      </c>
      <c r="D974" s="15" t="s">
        <v>55</v>
      </c>
      <c r="E974" s="15" t="s">
        <v>55</v>
      </c>
      <c r="F974" s="15" t="s">
        <v>55</v>
      </c>
      <c r="G974" s="15" t="s">
        <v>55</v>
      </c>
    </row>
    <row r="975" spans="1:7" ht="12.75">
      <c r="A975" t="s">
        <v>18</v>
      </c>
      <c r="B975" s="15" t="s">
        <v>55</v>
      </c>
      <c r="C975" s="15" t="s">
        <v>55</v>
      </c>
      <c r="D975" s="15" t="s">
        <v>55</v>
      </c>
      <c r="E975" s="15" t="s">
        <v>55</v>
      </c>
      <c r="F975" s="15" t="s">
        <v>55</v>
      </c>
      <c r="G975" s="15" t="s">
        <v>55</v>
      </c>
    </row>
    <row r="976" spans="1:7" ht="12.75">
      <c r="A976" t="s">
        <v>20</v>
      </c>
      <c r="B976" s="15" t="s">
        <v>55</v>
      </c>
      <c r="C976" s="15" t="s">
        <v>55</v>
      </c>
      <c r="D976" s="15" t="s">
        <v>55</v>
      </c>
      <c r="E976" s="15" t="s">
        <v>55</v>
      </c>
      <c r="F976" s="15" t="s">
        <v>55</v>
      </c>
      <c r="G976" s="15" t="s">
        <v>55</v>
      </c>
    </row>
    <row r="977" spans="1:7" ht="12.75">
      <c r="A977" t="s">
        <v>22</v>
      </c>
      <c r="B977" s="14">
        <v>12</v>
      </c>
      <c r="C977" s="21">
        <v>100667</v>
      </c>
      <c r="D977" s="26">
        <v>5537.16</v>
      </c>
      <c r="E977" s="14">
        <v>20</v>
      </c>
      <c r="F977" s="21">
        <v>287239</v>
      </c>
      <c r="G977" s="26">
        <v>15797.97</v>
      </c>
    </row>
    <row r="978" spans="1:7" ht="12.75">
      <c r="A978" t="s">
        <v>24</v>
      </c>
      <c r="B978" s="15" t="s">
        <v>55</v>
      </c>
      <c r="C978" s="15" t="s">
        <v>55</v>
      </c>
      <c r="D978" s="15" t="s">
        <v>55</v>
      </c>
      <c r="E978" s="15" t="s">
        <v>55</v>
      </c>
      <c r="F978" s="15" t="s">
        <v>55</v>
      </c>
      <c r="G978" s="15" t="s">
        <v>55</v>
      </c>
    </row>
    <row r="979" spans="1:7" ht="12.75">
      <c r="A979" t="s">
        <v>25</v>
      </c>
      <c r="B979" s="15" t="s">
        <v>55</v>
      </c>
      <c r="C979" s="15" t="s">
        <v>55</v>
      </c>
      <c r="D979" s="15" t="s">
        <v>55</v>
      </c>
      <c r="E979" s="15" t="s">
        <v>55</v>
      </c>
      <c r="F979" s="15" t="s">
        <v>55</v>
      </c>
      <c r="G979" s="15" t="s">
        <v>55</v>
      </c>
    </row>
    <row r="980" spans="1:7" ht="12.75">
      <c r="A980" t="s">
        <v>26</v>
      </c>
      <c r="B980" s="14">
        <v>29</v>
      </c>
      <c r="C980" s="21">
        <v>3120900</v>
      </c>
      <c r="D980" s="26">
        <v>171650.17</v>
      </c>
      <c r="E980" s="14">
        <v>33</v>
      </c>
      <c r="F980" s="21">
        <v>3579907</v>
      </c>
      <c r="G980" s="26">
        <v>196902.28</v>
      </c>
    </row>
    <row r="981" spans="1:7" ht="12.75">
      <c r="A981" t="s">
        <v>27</v>
      </c>
      <c r="B981" s="14">
        <v>46</v>
      </c>
      <c r="C981" s="21">
        <v>776521</v>
      </c>
      <c r="D981" s="26">
        <v>42709.96</v>
      </c>
      <c r="E981" s="14">
        <v>39</v>
      </c>
      <c r="F981" s="21">
        <v>920956</v>
      </c>
      <c r="G981" s="26">
        <v>50637.83</v>
      </c>
    </row>
    <row r="982" spans="1:7" ht="12.75">
      <c r="A982" t="s">
        <v>28</v>
      </c>
      <c r="B982" s="15" t="s">
        <v>55</v>
      </c>
      <c r="C982" s="15" t="s">
        <v>55</v>
      </c>
      <c r="D982" s="15" t="s">
        <v>55</v>
      </c>
      <c r="E982" s="15" t="s">
        <v>55</v>
      </c>
      <c r="F982" s="15" t="s">
        <v>55</v>
      </c>
      <c r="G982" s="15" t="s">
        <v>55</v>
      </c>
    </row>
    <row r="983" spans="1:7" ht="12.75">
      <c r="A983" s="1" t="s">
        <v>129</v>
      </c>
      <c r="B983" s="17">
        <v>286</v>
      </c>
      <c r="C983" s="23">
        <v>23791791</v>
      </c>
      <c r="D983" s="28">
        <v>1309379.81</v>
      </c>
      <c r="E983" s="17">
        <v>293</v>
      </c>
      <c r="F983" s="23">
        <v>23073481</v>
      </c>
      <c r="G983" s="28">
        <v>1269178.85</v>
      </c>
    </row>
    <row r="984" spans="1:7" ht="12.75">
      <c r="A984" s="8"/>
      <c r="B984" s="16"/>
      <c r="C984" s="22"/>
      <c r="D984" s="27"/>
      <c r="E984" s="14"/>
      <c r="F984" s="21"/>
      <c r="G984" s="26"/>
    </row>
    <row r="985" spans="1:7" ht="12.75">
      <c r="A985" s="1" t="s">
        <v>89</v>
      </c>
      <c r="B985" s="14"/>
      <c r="C985" s="21"/>
      <c r="D985" s="26"/>
      <c r="E985" s="14"/>
      <c r="F985" s="21"/>
      <c r="G985" s="26"/>
    </row>
    <row r="986" spans="1:7" ht="12.75">
      <c r="A986" t="s">
        <v>0</v>
      </c>
      <c r="B986" s="14">
        <v>17</v>
      </c>
      <c r="C986" s="21">
        <v>439545</v>
      </c>
      <c r="D986" s="26">
        <v>24177.37</v>
      </c>
      <c r="E986" s="14">
        <v>27</v>
      </c>
      <c r="F986" s="21">
        <v>886468</v>
      </c>
      <c r="G986" s="26">
        <v>48649.71</v>
      </c>
    </row>
    <row r="987" spans="1:7" ht="12.75">
      <c r="A987" t="s">
        <v>2</v>
      </c>
      <c r="B987" s="15" t="s">
        <v>55</v>
      </c>
      <c r="C987" s="15" t="s">
        <v>55</v>
      </c>
      <c r="D987" s="15" t="s">
        <v>55</v>
      </c>
      <c r="E987" s="15" t="s">
        <v>55</v>
      </c>
      <c r="F987" s="15" t="s">
        <v>55</v>
      </c>
      <c r="G987" s="15" t="s">
        <v>55</v>
      </c>
    </row>
    <row r="988" spans="1:7" ht="12.75">
      <c r="A988" t="s">
        <v>3</v>
      </c>
      <c r="B988" s="15" t="s">
        <v>55</v>
      </c>
      <c r="C988" s="15" t="s">
        <v>55</v>
      </c>
      <c r="D988" s="15" t="s">
        <v>55</v>
      </c>
      <c r="E988" s="15" t="s">
        <v>55</v>
      </c>
      <c r="F988" s="15" t="s">
        <v>55</v>
      </c>
      <c r="G988" s="15" t="s">
        <v>55</v>
      </c>
    </row>
    <row r="989" spans="1:7" ht="12.75">
      <c r="A989" t="s">
        <v>4</v>
      </c>
      <c r="B989" s="14">
        <v>67</v>
      </c>
      <c r="C989" s="21">
        <v>1801083</v>
      </c>
      <c r="D989" s="26">
        <v>99055.98</v>
      </c>
      <c r="E989" s="14">
        <v>65</v>
      </c>
      <c r="F989" s="21">
        <v>2406402</v>
      </c>
      <c r="G989" s="26">
        <v>131779.63</v>
      </c>
    </row>
    <row r="990" spans="1:7" ht="12.75">
      <c r="A990" t="s">
        <v>6</v>
      </c>
      <c r="B990" s="14">
        <v>14</v>
      </c>
      <c r="C990" s="21">
        <v>1158077</v>
      </c>
      <c r="D990" s="26">
        <v>63694.4</v>
      </c>
      <c r="E990" s="14">
        <v>16</v>
      </c>
      <c r="F990" s="21">
        <v>1520104</v>
      </c>
      <c r="G990" s="26">
        <v>83605.48</v>
      </c>
    </row>
    <row r="991" spans="1:7" ht="12.75">
      <c r="A991" t="s">
        <v>9</v>
      </c>
      <c r="B991" s="14">
        <v>21</v>
      </c>
      <c r="C991" s="21">
        <v>1455944</v>
      </c>
      <c r="D991" s="26">
        <v>80242.04</v>
      </c>
      <c r="E991" s="14">
        <v>21</v>
      </c>
      <c r="F991" s="21">
        <v>2405593</v>
      </c>
      <c r="G991" s="26">
        <v>132300.27</v>
      </c>
    </row>
    <row r="992" spans="1:7" ht="12.75">
      <c r="A992" t="s">
        <v>11</v>
      </c>
      <c r="B992" s="14">
        <v>189</v>
      </c>
      <c r="C992" s="21">
        <v>18417847</v>
      </c>
      <c r="D992" s="26">
        <v>1013565.65</v>
      </c>
      <c r="E992" s="14">
        <v>191</v>
      </c>
      <c r="F992" s="21">
        <v>17312196</v>
      </c>
      <c r="G992" s="26">
        <v>952727.31</v>
      </c>
    </row>
    <row r="993" spans="1:7" ht="12.75">
      <c r="A993" t="s">
        <v>15</v>
      </c>
      <c r="B993" s="14">
        <v>23</v>
      </c>
      <c r="C993" s="21">
        <v>232970</v>
      </c>
      <c r="D993" s="26">
        <v>12814.32</v>
      </c>
      <c r="E993" s="14">
        <v>21</v>
      </c>
      <c r="F993" s="21">
        <v>349012</v>
      </c>
      <c r="G993" s="26">
        <v>19195.66</v>
      </c>
    </row>
    <row r="994" spans="1:7" ht="12.75">
      <c r="A994" t="s">
        <v>17</v>
      </c>
      <c r="B994" s="15">
        <v>10</v>
      </c>
      <c r="C994" s="15">
        <v>63937</v>
      </c>
      <c r="D994" s="15">
        <v>3368.91</v>
      </c>
      <c r="E994" s="15" t="s">
        <v>55</v>
      </c>
      <c r="F994" s="15" t="s">
        <v>55</v>
      </c>
      <c r="G994" s="15" t="s">
        <v>55</v>
      </c>
    </row>
    <row r="995" spans="1:7" ht="12.75">
      <c r="A995" t="s">
        <v>18</v>
      </c>
      <c r="B995" s="15" t="s">
        <v>55</v>
      </c>
      <c r="C995" s="15" t="s">
        <v>55</v>
      </c>
      <c r="D995" s="15" t="s">
        <v>55</v>
      </c>
      <c r="E995" s="15" t="s">
        <v>55</v>
      </c>
      <c r="F995" s="15" t="s">
        <v>55</v>
      </c>
      <c r="G995" s="15" t="s">
        <v>55</v>
      </c>
    </row>
    <row r="996" spans="1:7" ht="12.75">
      <c r="A996" t="s">
        <v>20</v>
      </c>
      <c r="B996" s="15">
        <v>12</v>
      </c>
      <c r="C996" s="15">
        <v>139588</v>
      </c>
      <c r="D996" s="15">
        <v>7677.38</v>
      </c>
      <c r="E996" s="15" t="s">
        <v>55</v>
      </c>
      <c r="F996" s="15" t="s">
        <v>55</v>
      </c>
      <c r="G996" s="15" t="s">
        <v>55</v>
      </c>
    </row>
    <row r="997" spans="1:7" ht="12.75">
      <c r="A997" t="s">
        <v>22</v>
      </c>
      <c r="B997" s="14">
        <v>23</v>
      </c>
      <c r="C997" s="21">
        <v>572455</v>
      </c>
      <c r="D997" s="26">
        <v>31485</v>
      </c>
      <c r="E997" s="14">
        <v>25</v>
      </c>
      <c r="F997" s="21">
        <v>328481</v>
      </c>
      <c r="G997" s="26">
        <v>18066.44</v>
      </c>
    </row>
    <row r="998" spans="1:7" ht="12.75">
      <c r="A998" t="s">
        <v>23</v>
      </c>
      <c r="B998" s="15" t="s">
        <v>55</v>
      </c>
      <c r="C998" s="15" t="s">
        <v>55</v>
      </c>
      <c r="D998" s="15" t="s">
        <v>55</v>
      </c>
      <c r="E998" s="15" t="s">
        <v>55</v>
      </c>
      <c r="F998" s="15" t="s">
        <v>55</v>
      </c>
      <c r="G998" s="15" t="s">
        <v>55</v>
      </c>
    </row>
    <row r="999" spans="1:7" ht="12.75">
      <c r="A999" t="s">
        <v>24</v>
      </c>
      <c r="B999" s="15" t="s">
        <v>55</v>
      </c>
      <c r="C999" s="15" t="s">
        <v>55</v>
      </c>
      <c r="D999" s="15" t="s">
        <v>55</v>
      </c>
      <c r="E999" s="15" t="s">
        <v>55</v>
      </c>
      <c r="F999" s="15" t="s">
        <v>55</v>
      </c>
      <c r="G999" s="15" t="s">
        <v>55</v>
      </c>
    </row>
    <row r="1000" spans="1:7" ht="12.75">
      <c r="A1000" t="s">
        <v>25</v>
      </c>
      <c r="B1000" s="15" t="s">
        <v>55</v>
      </c>
      <c r="C1000" s="15" t="s">
        <v>55</v>
      </c>
      <c r="D1000" s="15" t="s">
        <v>55</v>
      </c>
      <c r="E1000" s="15" t="s">
        <v>55</v>
      </c>
      <c r="F1000" s="15" t="s">
        <v>55</v>
      </c>
      <c r="G1000" s="15" t="s">
        <v>55</v>
      </c>
    </row>
    <row r="1001" spans="1:7" ht="12.75">
      <c r="A1001" t="s">
        <v>26</v>
      </c>
      <c r="B1001" s="14">
        <v>51</v>
      </c>
      <c r="C1001" s="21">
        <v>3903918</v>
      </c>
      <c r="D1001" s="26">
        <v>214715.3</v>
      </c>
      <c r="E1001" s="14">
        <v>47</v>
      </c>
      <c r="F1001" s="21">
        <v>3720876</v>
      </c>
      <c r="G1001" s="26">
        <v>206801.76</v>
      </c>
    </row>
    <row r="1002" spans="1:7" ht="12.75">
      <c r="A1002" t="s">
        <v>27</v>
      </c>
      <c r="B1002" s="14">
        <v>108</v>
      </c>
      <c r="C1002" s="21">
        <v>2249562</v>
      </c>
      <c r="D1002" s="26">
        <v>123837.64</v>
      </c>
      <c r="E1002" s="14">
        <v>108</v>
      </c>
      <c r="F1002" s="21">
        <v>2246460</v>
      </c>
      <c r="G1002" s="26">
        <v>123550.08</v>
      </c>
    </row>
    <row r="1003" spans="1:7" ht="12.75">
      <c r="A1003" t="s">
        <v>28</v>
      </c>
      <c r="B1003" s="15">
        <v>12</v>
      </c>
      <c r="C1003" s="15">
        <v>510261</v>
      </c>
      <c r="D1003" s="15">
        <v>28064.41</v>
      </c>
      <c r="E1003" s="15" t="s">
        <v>55</v>
      </c>
      <c r="F1003" s="15" t="s">
        <v>55</v>
      </c>
      <c r="G1003" s="15" t="s">
        <v>55</v>
      </c>
    </row>
    <row r="1004" spans="1:7" ht="12.75">
      <c r="A1004" t="s">
        <v>29</v>
      </c>
      <c r="B1004" s="15" t="s">
        <v>55</v>
      </c>
      <c r="C1004" s="15" t="s">
        <v>55</v>
      </c>
      <c r="D1004" s="15" t="s">
        <v>55</v>
      </c>
      <c r="E1004" s="14">
        <v>12</v>
      </c>
      <c r="F1004" s="21">
        <v>273920</v>
      </c>
      <c r="G1004" s="26">
        <v>15065.6</v>
      </c>
    </row>
    <row r="1005" spans="1:7" ht="12.75">
      <c r="A1005" s="1" t="s">
        <v>129</v>
      </c>
      <c r="B1005" s="17">
        <v>586</v>
      </c>
      <c r="C1005" s="23">
        <v>37825632</v>
      </c>
      <c r="D1005" s="28">
        <v>2081016.47</v>
      </c>
      <c r="E1005" s="17">
        <v>585</v>
      </c>
      <c r="F1005" s="23">
        <v>38887642</v>
      </c>
      <c r="G1005" s="28">
        <v>2145158.48</v>
      </c>
    </row>
    <row r="1006" spans="1:7" ht="12.75">
      <c r="A1006" s="8"/>
      <c r="B1006" s="16"/>
      <c r="C1006" s="22"/>
      <c r="D1006" s="27"/>
      <c r="E1006" s="14"/>
      <c r="F1006" s="21"/>
      <c r="G1006" s="26"/>
    </row>
    <row r="1007" spans="1:7" ht="12.75">
      <c r="A1007" s="1" t="s">
        <v>90</v>
      </c>
      <c r="B1007" s="14"/>
      <c r="C1007" s="21"/>
      <c r="D1007" s="26"/>
      <c r="E1007" s="14"/>
      <c r="F1007" s="21"/>
      <c r="G1007" s="26"/>
    </row>
    <row r="1008" spans="1:7" ht="12.75">
      <c r="A1008" t="s">
        <v>0</v>
      </c>
      <c r="B1008" s="14">
        <v>66</v>
      </c>
      <c r="C1008" s="21">
        <v>3388426</v>
      </c>
      <c r="D1008" s="26">
        <v>186363.49</v>
      </c>
      <c r="E1008" s="14">
        <v>133</v>
      </c>
      <c r="F1008" s="21">
        <v>9559456</v>
      </c>
      <c r="G1008" s="26">
        <v>526880.94</v>
      </c>
    </row>
    <row r="1009" spans="1:7" ht="12.75">
      <c r="A1009" t="s">
        <v>2</v>
      </c>
      <c r="B1009" s="15" t="s">
        <v>55</v>
      </c>
      <c r="C1009" s="15" t="s">
        <v>55</v>
      </c>
      <c r="D1009" s="15" t="s">
        <v>55</v>
      </c>
      <c r="E1009" s="15" t="s">
        <v>55</v>
      </c>
      <c r="F1009" s="15" t="s">
        <v>55</v>
      </c>
      <c r="G1009" s="15" t="s">
        <v>55</v>
      </c>
    </row>
    <row r="1010" spans="1:7" ht="12.75">
      <c r="A1010" t="s">
        <v>3</v>
      </c>
      <c r="B1010" s="14">
        <v>26</v>
      </c>
      <c r="C1010" s="21">
        <v>270300514</v>
      </c>
      <c r="D1010" s="26">
        <v>14951772.89</v>
      </c>
      <c r="E1010" s="14">
        <v>27</v>
      </c>
      <c r="F1010" s="21">
        <v>260407554</v>
      </c>
      <c r="G1010" s="26">
        <v>14322416.05</v>
      </c>
    </row>
    <row r="1011" spans="1:7" ht="12.75">
      <c r="A1011" t="s">
        <v>4</v>
      </c>
      <c r="B1011" s="14">
        <v>1538</v>
      </c>
      <c r="C1011" s="21">
        <v>106598782</v>
      </c>
      <c r="D1011" s="26">
        <f>5919020.85-41425.44</f>
        <v>5877595.409999999</v>
      </c>
      <c r="E1011" s="14">
        <v>1519</v>
      </c>
      <c r="F1011" s="21">
        <v>131316129</v>
      </c>
      <c r="G1011" s="26">
        <v>7223528.74</v>
      </c>
    </row>
    <row r="1012" spans="1:7" ht="12.75">
      <c r="A1012" t="s">
        <v>6</v>
      </c>
      <c r="B1012" s="14">
        <v>366</v>
      </c>
      <c r="C1012" s="21">
        <v>108955263</v>
      </c>
      <c r="D1012" s="26">
        <v>5992686.93</v>
      </c>
      <c r="E1012" s="14">
        <v>384</v>
      </c>
      <c r="F1012" s="21">
        <v>113536981</v>
      </c>
      <c r="G1012" s="26">
        <v>6286916.95</v>
      </c>
    </row>
    <row r="1013" spans="1:7" ht="12.75">
      <c r="A1013" t="s">
        <v>9</v>
      </c>
      <c r="B1013" s="14">
        <v>256</v>
      </c>
      <c r="C1013" s="21">
        <v>177137442</v>
      </c>
      <c r="D1013" s="26">
        <v>9764252.41</v>
      </c>
      <c r="E1013" s="14">
        <v>235</v>
      </c>
      <c r="F1013" s="21">
        <v>157275374</v>
      </c>
      <c r="G1013" s="26">
        <v>8649384.11</v>
      </c>
    </row>
    <row r="1014" spans="1:7" ht="12.75">
      <c r="A1014" t="s">
        <v>11</v>
      </c>
      <c r="B1014" s="14">
        <v>3795</v>
      </c>
      <c r="C1014" s="21">
        <v>1756116137</v>
      </c>
      <c r="D1014" s="26">
        <v>96757658.63</v>
      </c>
      <c r="E1014" s="14">
        <v>3893</v>
      </c>
      <c r="F1014" s="21">
        <v>1755499849</v>
      </c>
      <c r="G1014" s="26">
        <v>96719841.49</v>
      </c>
    </row>
    <row r="1015" spans="1:7" ht="12.75">
      <c r="A1015" t="s">
        <v>15</v>
      </c>
      <c r="B1015" s="14">
        <v>197</v>
      </c>
      <c r="C1015" s="21">
        <v>16502705</v>
      </c>
      <c r="D1015" s="26">
        <v>888738.69</v>
      </c>
      <c r="E1015" s="14">
        <v>202</v>
      </c>
      <c r="F1015" s="21">
        <v>13943503</v>
      </c>
      <c r="G1015" s="26">
        <v>766892.665</v>
      </c>
    </row>
    <row r="1016" spans="1:7" ht="12.75">
      <c r="A1016" t="s">
        <v>17</v>
      </c>
      <c r="B1016" s="14">
        <v>182</v>
      </c>
      <c r="C1016" s="21">
        <v>98994124</v>
      </c>
      <c r="D1016" s="26">
        <v>5443279.63</v>
      </c>
      <c r="E1016" s="14">
        <v>138</v>
      </c>
      <c r="F1016" s="21">
        <v>97235099</v>
      </c>
      <c r="G1016" s="26">
        <v>5347932.45</v>
      </c>
    </row>
    <row r="1017" spans="1:7" ht="12.75">
      <c r="A1017" t="s">
        <v>18</v>
      </c>
      <c r="B1017" s="14">
        <v>71</v>
      </c>
      <c r="C1017" s="21">
        <v>2414427</v>
      </c>
      <c r="D1017" s="26">
        <v>132793.28</v>
      </c>
      <c r="E1017" s="14">
        <v>70</v>
      </c>
      <c r="F1017" s="21">
        <v>2601294</v>
      </c>
      <c r="G1017" s="26">
        <v>143071.39</v>
      </c>
    </row>
    <row r="1018" spans="1:7" ht="12.75">
      <c r="A1018" t="s">
        <v>19</v>
      </c>
      <c r="B1018" s="14">
        <v>182</v>
      </c>
      <c r="C1018" s="21">
        <v>40326236</v>
      </c>
      <c r="D1018" s="26">
        <v>2217483.9</v>
      </c>
      <c r="E1018" s="14">
        <v>135</v>
      </c>
      <c r="F1018" s="21">
        <v>23766379</v>
      </c>
      <c r="G1018" s="26">
        <v>1307122.85</v>
      </c>
    </row>
    <row r="1019" spans="1:7" ht="12.75">
      <c r="A1019" t="s">
        <v>20</v>
      </c>
      <c r="B1019" s="14">
        <v>544</v>
      </c>
      <c r="C1019" s="21">
        <v>49276323</v>
      </c>
      <c r="D1019" s="26">
        <v>2715305.78</v>
      </c>
      <c r="E1019" s="14">
        <v>453</v>
      </c>
      <c r="F1019" s="21">
        <v>46273780</v>
      </c>
      <c r="G1019" s="26">
        <v>2401610.26</v>
      </c>
    </row>
    <row r="1020" spans="1:7" ht="12.75">
      <c r="A1020" t="s">
        <v>21</v>
      </c>
      <c r="B1020" s="15" t="s">
        <v>55</v>
      </c>
      <c r="C1020" s="15" t="s">
        <v>55</v>
      </c>
      <c r="D1020" s="15" t="s">
        <v>55</v>
      </c>
      <c r="E1020" s="15" t="s">
        <v>55</v>
      </c>
      <c r="F1020" s="15" t="s">
        <v>55</v>
      </c>
      <c r="G1020" s="15" t="s">
        <v>55</v>
      </c>
    </row>
    <row r="1021" spans="1:7" ht="12.75">
      <c r="A1021" t="s">
        <v>22</v>
      </c>
      <c r="B1021" s="14">
        <v>942</v>
      </c>
      <c r="C1021" s="21">
        <v>128457264</v>
      </c>
      <c r="D1021" s="26">
        <f>7207343.27-49920.62</f>
        <v>7157422.649999999</v>
      </c>
      <c r="E1021" s="14">
        <v>987</v>
      </c>
      <c r="F1021" s="21">
        <v>130632479</v>
      </c>
      <c r="G1021" s="26">
        <v>7238717.61</v>
      </c>
    </row>
    <row r="1022" spans="1:7" ht="12.75">
      <c r="A1022" t="s">
        <v>23</v>
      </c>
      <c r="B1022" s="14">
        <v>69</v>
      </c>
      <c r="C1022" s="21">
        <v>33344821</v>
      </c>
      <c r="D1022" s="26">
        <v>1833965.3</v>
      </c>
      <c r="E1022" s="14">
        <v>68</v>
      </c>
      <c r="F1022" s="21">
        <v>31575659</v>
      </c>
      <c r="G1022" s="26">
        <v>1736530.75</v>
      </c>
    </row>
    <row r="1023" spans="1:7" ht="12.75">
      <c r="A1023" t="s">
        <v>24</v>
      </c>
      <c r="B1023" s="14">
        <v>309</v>
      </c>
      <c r="C1023" s="21">
        <v>7865224</v>
      </c>
      <c r="D1023" s="26">
        <v>423559.35</v>
      </c>
      <c r="E1023" s="14">
        <v>280</v>
      </c>
      <c r="F1023" s="21">
        <v>7750996</v>
      </c>
      <c r="G1023" s="26">
        <v>427304.99</v>
      </c>
    </row>
    <row r="1024" spans="1:7" ht="12.75">
      <c r="A1024" t="s">
        <v>25</v>
      </c>
      <c r="B1024" s="14">
        <v>209</v>
      </c>
      <c r="C1024" s="21">
        <v>49868644</v>
      </c>
      <c r="D1024" s="26">
        <v>2753058.72</v>
      </c>
      <c r="E1024" s="14">
        <v>203</v>
      </c>
      <c r="F1024" s="21">
        <v>61191083</v>
      </c>
      <c r="G1024" s="26">
        <v>3365509.565</v>
      </c>
    </row>
    <row r="1025" spans="1:7" ht="12.75">
      <c r="A1025" t="s">
        <v>26</v>
      </c>
      <c r="B1025" s="14">
        <v>837</v>
      </c>
      <c r="C1025" s="21">
        <v>415713192</v>
      </c>
      <c r="D1025" s="26">
        <v>22852809.28</v>
      </c>
      <c r="E1025" s="14">
        <v>834</v>
      </c>
      <c r="F1025" s="21">
        <v>392184949</v>
      </c>
      <c r="G1025" s="26">
        <v>21640572.43</v>
      </c>
    </row>
    <row r="1026" spans="1:7" ht="12.75">
      <c r="A1026" t="s">
        <v>27</v>
      </c>
      <c r="B1026" s="14">
        <v>1651</v>
      </c>
      <c r="C1026" s="21">
        <v>109310115</v>
      </c>
      <c r="D1026" s="26">
        <v>6011605.66</v>
      </c>
      <c r="E1026" s="14">
        <v>1640</v>
      </c>
      <c r="F1026" s="21">
        <v>119403341</v>
      </c>
      <c r="G1026" s="26">
        <v>6570532.8</v>
      </c>
    </row>
    <row r="1027" spans="1:7" ht="12.75">
      <c r="A1027" t="s">
        <v>28</v>
      </c>
      <c r="B1027" s="14">
        <v>62</v>
      </c>
      <c r="C1027" s="21">
        <v>3267757</v>
      </c>
      <c r="D1027" s="26">
        <v>179727.37</v>
      </c>
      <c r="E1027" s="14">
        <v>45</v>
      </c>
      <c r="F1027" s="21">
        <v>2453059</v>
      </c>
      <c r="G1027" s="26">
        <v>134918.245</v>
      </c>
    </row>
    <row r="1028" spans="1:7" ht="12.75">
      <c r="A1028" t="s">
        <v>29</v>
      </c>
      <c r="B1028" s="15" t="s">
        <v>55</v>
      </c>
      <c r="C1028" s="15" t="s">
        <v>55</v>
      </c>
      <c r="D1028" s="15" t="s">
        <v>55</v>
      </c>
      <c r="E1028" s="14">
        <v>112</v>
      </c>
      <c r="F1028" s="21">
        <v>1124101</v>
      </c>
      <c r="G1028" s="26">
        <v>61792.12</v>
      </c>
    </row>
    <row r="1029" spans="1:7" ht="12.75">
      <c r="A1029" s="1" t="s">
        <v>129</v>
      </c>
      <c r="B1029" s="17">
        <v>11322</v>
      </c>
      <c r="C1029" s="23">
        <v>3377949365</v>
      </c>
      <c r="D1029" s="28">
        <v>186146271.94</v>
      </c>
      <c r="E1029" s="17">
        <v>11360</v>
      </c>
      <c r="F1029" s="23">
        <v>3360670999</v>
      </c>
      <c r="G1029" s="28">
        <v>184895357.1</v>
      </c>
    </row>
    <row r="1030" spans="1:7" ht="12.75">
      <c r="A1030" s="8"/>
      <c r="B1030" s="16"/>
      <c r="C1030" s="22"/>
      <c r="D1030" s="27"/>
      <c r="E1030" s="14"/>
      <c r="F1030" s="21"/>
      <c r="G1030" s="26"/>
    </row>
    <row r="1031" spans="1:7" ht="12.75">
      <c r="A1031" s="1" t="s">
        <v>91</v>
      </c>
      <c r="B1031" s="14"/>
      <c r="C1031" s="21"/>
      <c r="D1031" s="26"/>
      <c r="E1031" s="14"/>
      <c r="F1031" s="21"/>
      <c r="G1031" s="26"/>
    </row>
    <row r="1032" spans="1:7" ht="12.75">
      <c r="A1032" t="s">
        <v>0</v>
      </c>
      <c r="B1032" s="14">
        <v>26</v>
      </c>
      <c r="C1032" s="21">
        <v>424514</v>
      </c>
      <c r="D1032" s="26">
        <v>23349.09</v>
      </c>
      <c r="E1032" s="14">
        <v>40</v>
      </c>
      <c r="F1032" s="21">
        <v>680863</v>
      </c>
      <c r="G1032" s="26">
        <v>37451.33</v>
      </c>
    </row>
    <row r="1033" spans="1:7" ht="12.75">
      <c r="A1033" t="s">
        <v>3</v>
      </c>
      <c r="B1033" s="15" t="s">
        <v>55</v>
      </c>
      <c r="C1033" s="15" t="s">
        <v>55</v>
      </c>
      <c r="D1033" s="15" t="s">
        <v>55</v>
      </c>
      <c r="E1033" s="15" t="s">
        <v>55</v>
      </c>
      <c r="F1033" s="15" t="s">
        <v>55</v>
      </c>
      <c r="G1033" s="15" t="s">
        <v>55</v>
      </c>
    </row>
    <row r="1034" spans="1:7" ht="12.75">
      <c r="A1034" t="s">
        <v>4</v>
      </c>
      <c r="B1034" s="14">
        <v>190</v>
      </c>
      <c r="C1034" s="21">
        <v>15350497</v>
      </c>
      <c r="D1034" s="26">
        <v>843360.64</v>
      </c>
      <c r="E1034" s="14">
        <v>184</v>
      </c>
      <c r="F1034" s="21">
        <v>15683327</v>
      </c>
      <c r="G1034" s="26">
        <v>868152.22</v>
      </c>
    </row>
    <row r="1035" spans="1:7" ht="12.75">
      <c r="A1035" t="s">
        <v>6</v>
      </c>
      <c r="B1035" s="14">
        <v>30</v>
      </c>
      <c r="C1035" s="21">
        <v>1929108</v>
      </c>
      <c r="D1035" s="26">
        <v>106100.66</v>
      </c>
      <c r="E1035" s="14">
        <v>25</v>
      </c>
      <c r="F1035" s="21">
        <v>1529695</v>
      </c>
      <c r="G1035" s="26">
        <v>84133.45</v>
      </c>
    </row>
    <row r="1036" spans="1:7" ht="12.75">
      <c r="A1036" t="s">
        <v>9</v>
      </c>
      <c r="B1036" s="14">
        <v>47</v>
      </c>
      <c r="C1036" s="21">
        <v>15802173</v>
      </c>
      <c r="D1036" s="26">
        <v>869142.31</v>
      </c>
      <c r="E1036" s="14">
        <v>46</v>
      </c>
      <c r="F1036" s="21">
        <v>15389017</v>
      </c>
      <c r="G1036" s="26">
        <v>859807.44</v>
      </c>
    </row>
    <row r="1037" spans="1:7" ht="12.75">
      <c r="A1037" t="s">
        <v>11</v>
      </c>
      <c r="B1037" s="14">
        <v>624</v>
      </c>
      <c r="C1037" s="21">
        <v>224620124</v>
      </c>
      <c r="D1037" s="26">
        <v>12345256.26</v>
      </c>
      <c r="E1037" s="14">
        <v>636</v>
      </c>
      <c r="F1037" s="21">
        <v>216482959</v>
      </c>
      <c r="G1037" s="26">
        <v>11904253.11</v>
      </c>
    </row>
    <row r="1038" spans="1:7" ht="12.75">
      <c r="A1038" t="s">
        <v>15</v>
      </c>
      <c r="B1038" s="14">
        <v>44</v>
      </c>
      <c r="C1038" s="21">
        <v>3090557</v>
      </c>
      <c r="D1038" s="26">
        <v>169981.36</v>
      </c>
      <c r="E1038" s="14">
        <v>41</v>
      </c>
      <c r="F1038" s="21">
        <v>3633180</v>
      </c>
      <c r="G1038" s="26">
        <v>199825.1</v>
      </c>
    </row>
    <row r="1039" spans="1:7" ht="12.75">
      <c r="A1039" t="s">
        <v>17</v>
      </c>
      <c r="B1039" s="14">
        <v>23</v>
      </c>
      <c r="C1039" s="21">
        <v>18165912</v>
      </c>
      <c r="D1039" s="26">
        <v>999125.17</v>
      </c>
      <c r="E1039" s="14">
        <v>22</v>
      </c>
      <c r="F1039" s="21">
        <v>17543151</v>
      </c>
      <c r="G1039" s="26">
        <v>964854.49</v>
      </c>
    </row>
    <row r="1040" spans="1:7" ht="12.75">
      <c r="A1040" t="s">
        <v>18</v>
      </c>
      <c r="B1040" s="14">
        <v>11</v>
      </c>
      <c r="C1040" s="21">
        <v>34362</v>
      </c>
      <c r="D1040" s="26">
        <v>1889.92</v>
      </c>
      <c r="E1040" s="14">
        <v>10</v>
      </c>
      <c r="F1040" s="21">
        <v>38168</v>
      </c>
      <c r="G1040" s="26">
        <v>2099.26</v>
      </c>
    </row>
    <row r="1041" spans="1:7" ht="12.75">
      <c r="A1041" t="s">
        <v>19</v>
      </c>
      <c r="B1041" s="14">
        <v>18</v>
      </c>
      <c r="C1041" s="21">
        <v>3956326</v>
      </c>
      <c r="D1041" s="26">
        <v>217598.1</v>
      </c>
      <c r="E1041" s="14">
        <v>15</v>
      </c>
      <c r="F1041" s="21">
        <v>2083270</v>
      </c>
      <c r="G1041" s="26">
        <v>114579.95</v>
      </c>
    </row>
    <row r="1042" spans="1:7" ht="12.75">
      <c r="A1042" t="s">
        <v>20</v>
      </c>
      <c r="B1042" s="14">
        <v>43</v>
      </c>
      <c r="C1042" s="21">
        <v>1047547</v>
      </c>
      <c r="D1042" s="26">
        <v>59878.25</v>
      </c>
      <c r="E1042" s="14">
        <v>27</v>
      </c>
      <c r="F1042" s="21">
        <v>903803</v>
      </c>
      <c r="G1042" s="26">
        <v>49709.58</v>
      </c>
    </row>
    <row r="1043" spans="1:7" ht="12.75">
      <c r="A1043" t="s">
        <v>22</v>
      </c>
      <c r="B1043" s="14">
        <v>100</v>
      </c>
      <c r="C1043" s="21">
        <v>3837548</v>
      </c>
      <c r="D1043" s="26">
        <v>211157.37</v>
      </c>
      <c r="E1043" s="14">
        <v>104</v>
      </c>
      <c r="F1043" s="21">
        <v>4435325</v>
      </c>
      <c r="G1043" s="26">
        <v>241735.19</v>
      </c>
    </row>
    <row r="1044" spans="1:7" ht="12.75">
      <c r="A1044" t="s">
        <v>23</v>
      </c>
      <c r="B1044" s="15" t="s">
        <v>55</v>
      </c>
      <c r="C1044" s="15" t="s">
        <v>55</v>
      </c>
      <c r="D1044" s="15" t="s">
        <v>55</v>
      </c>
      <c r="E1044" s="14">
        <v>13</v>
      </c>
      <c r="F1044" s="21">
        <v>64529</v>
      </c>
      <c r="G1044" s="26">
        <v>3549.67</v>
      </c>
    </row>
    <row r="1045" spans="1:7" ht="12.75">
      <c r="A1045" t="s">
        <v>24</v>
      </c>
      <c r="B1045" s="14">
        <v>47</v>
      </c>
      <c r="C1045" s="21">
        <v>597943</v>
      </c>
      <c r="D1045" s="26">
        <v>32887.11</v>
      </c>
      <c r="E1045" s="14">
        <v>40</v>
      </c>
      <c r="F1045" s="21">
        <v>573217</v>
      </c>
      <c r="G1045" s="26">
        <v>31526.97</v>
      </c>
    </row>
    <row r="1046" spans="1:7" ht="12.75">
      <c r="A1046" t="s">
        <v>25</v>
      </c>
      <c r="B1046" s="14">
        <v>41</v>
      </c>
      <c r="C1046" s="21">
        <v>4272704</v>
      </c>
      <c r="D1046" s="26">
        <v>235046.98</v>
      </c>
      <c r="E1046" s="14">
        <v>31</v>
      </c>
      <c r="F1046" s="21">
        <v>4192773</v>
      </c>
      <c r="G1046" s="26">
        <v>230049.55</v>
      </c>
    </row>
    <row r="1047" spans="1:7" ht="12.75">
      <c r="A1047" t="s">
        <v>26</v>
      </c>
      <c r="B1047" s="14">
        <v>161</v>
      </c>
      <c r="C1047" s="21">
        <v>60965628</v>
      </c>
      <c r="D1047" s="26">
        <v>3353030.08</v>
      </c>
      <c r="E1047" s="14">
        <v>151</v>
      </c>
      <c r="F1047" s="21">
        <v>57698549</v>
      </c>
      <c r="G1047" s="26">
        <v>3177384.49</v>
      </c>
    </row>
    <row r="1048" spans="1:7" ht="12.75">
      <c r="A1048" t="s">
        <v>27</v>
      </c>
      <c r="B1048" s="14">
        <v>299</v>
      </c>
      <c r="C1048" s="21">
        <v>20678816</v>
      </c>
      <c r="D1048" s="26">
        <v>1137250.59</v>
      </c>
      <c r="E1048" s="14">
        <v>303</v>
      </c>
      <c r="F1048" s="21">
        <v>20417416</v>
      </c>
      <c r="G1048" s="26">
        <v>1123056.52</v>
      </c>
    </row>
    <row r="1049" spans="1:7" ht="12.75">
      <c r="A1049" t="s">
        <v>28</v>
      </c>
      <c r="B1049" s="14">
        <v>14</v>
      </c>
      <c r="C1049" s="21">
        <v>1266419</v>
      </c>
      <c r="D1049" s="26">
        <v>69646.17</v>
      </c>
      <c r="E1049" s="14">
        <v>11</v>
      </c>
      <c r="F1049" s="21">
        <v>1166629</v>
      </c>
      <c r="G1049" s="26">
        <v>64164.36</v>
      </c>
    </row>
    <row r="1050" spans="1:7" ht="12.75">
      <c r="A1050" s="1" t="s">
        <v>129</v>
      </c>
      <c r="B1050" s="17">
        <v>1736</v>
      </c>
      <c r="C1050" s="23">
        <v>421820476</v>
      </c>
      <c r="D1050" s="28">
        <v>23203100.69</v>
      </c>
      <c r="E1050" s="17">
        <v>1725</v>
      </c>
      <c r="F1050" s="23">
        <v>405693577</v>
      </c>
      <c r="G1050" s="28">
        <v>22325873.71</v>
      </c>
    </row>
    <row r="1051" spans="1:7" ht="12.75">
      <c r="A1051" s="8"/>
      <c r="B1051" s="16"/>
      <c r="C1051" s="22"/>
      <c r="D1051" s="27"/>
      <c r="E1051" s="14"/>
      <c r="F1051" s="21"/>
      <c r="G1051" s="26"/>
    </row>
    <row r="1052" spans="1:7" ht="12.75">
      <c r="A1052" s="1" t="s">
        <v>92</v>
      </c>
      <c r="B1052" s="14"/>
      <c r="C1052" s="21"/>
      <c r="D1052" s="26"/>
      <c r="E1052" s="14"/>
      <c r="F1052" s="21"/>
      <c r="G1052" s="26"/>
    </row>
    <row r="1053" spans="1:7" ht="12.75">
      <c r="A1053" t="s">
        <v>0</v>
      </c>
      <c r="B1053" s="15" t="s">
        <v>55</v>
      </c>
      <c r="C1053" s="15" t="s">
        <v>55</v>
      </c>
      <c r="D1053" s="15" t="s">
        <v>55</v>
      </c>
      <c r="E1053" s="15" t="s">
        <v>55</v>
      </c>
      <c r="F1053" s="15" t="s">
        <v>55</v>
      </c>
      <c r="G1053" s="15" t="s">
        <v>55</v>
      </c>
    </row>
    <row r="1054" spans="1:7" ht="12.75">
      <c r="A1054" t="s">
        <v>6</v>
      </c>
      <c r="B1054" s="15" t="s">
        <v>55</v>
      </c>
      <c r="C1054" s="15" t="s">
        <v>55</v>
      </c>
      <c r="D1054" s="15" t="s">
        <v>55</v>
      </c>
      <c r="E1054" s="15" t="s">
        <v>55</v>
      </c>
      <c r="F1054" s="15" t="s">
        <v>55</v>
      </c>
      <c r="G1054" s="15" t="s">
        <v>55</v>
      </c>
    </row>
    <row r="1055" spans="1:7" ht="12.75">
      <c r="A1055" t="s">
        <v>9</v>
      </c>
      <c r="B1055" s="15" t="s">
        <v>55</v>
      </c>
      <c r="C1055" s="15" t="s">
        <v>55</v>
      </c>
      <c r="D1055" s="15" t="s">
        <v>55</v>
      </c>
      <c r="E1055" s="15" t="s">
        <v>55</v>
      </c>
      <c r="F1055" s="15" t="s">
        <v>55</v>
      </c>
      <c r="G1055" s="15" t="s">
        <v>55</v>
      </c>
    </row>
    <row r="1056" spans="1:7" ht="12.75">
      <c r="A1056" t="s">
        <v>11</v>
      </c>
      <c r="B1056" s="14">
        <v>20</v>
      </c>
      <c r="C1056" s="21">
        <v>1017063</v>
      </c>
      <c r="D1056" s="26">
        <v>55938.61</v>
      </c>
      <c r="E1056" s="14">
        <v>17</v>
      </c>
      <c r="F1056" s="21">
        <v>1326519</v>
      </c>
      <c r="G1056" s="26">
        <v>72961.32</v>
      </c>
    </row>
    <row r="1057" spans="1:7" ht="12.75">
      <c r="A1057" t="s">
        <v>22</v>
      </c>
      <c r="B1057" s="15" t="s">
        <v>55</v>
      </c>
      <c r="C1057" s="15" t="s">
        <v>55</v>
      </c>
      <c r="D1057" s="15" t="s">
        <v>55</v>
      </c>
      <c r="E1057" s="15" t="s">
        <v>55</v>
      </c>
      <c r="F1057" s="15" t="s">
        <v>55</v>
      </c>
      <c r="G1057" s="15" t="s">
        <v>55</v>
      </c>
    </row>
    <row r="1058" spans="1:7" ht="12.75">
      <c r="A1058" t="s">
        <v>25</v>
      </c>
      <c r="B1058" s="15" t="s">
        <v>55</v>
      </c>
      <c r="C1058" s="15" t="s">
        <v>55</v>
      </c>
      <c r="D1058" s="15" t="s">
        <v>55</v>
      </c>
      <c r="E1058" s="15" t="s">
        <v>55</v>
      </c>
      <c r="F1058" s="15" t="s">
        <v>55</v>
      </c>
      <c r="G1058" s="15" t="s">
        <v>55</v>
      </c>
    </row>
    <row r="1059" spans="1:7" ht="12.75">
      <c r="A1059" t="s">
        <v>26</v>
      </c>
      <c r="B1059" s="15" t="s">
        <v>55</v>
      </c>
      <c r="C1059" s="15" t="s">
        <v>55</v>
      </c>
      <c r="D1059" s="15" t="s">
        <v>55</v>
      </c>
      <c r="E1059" s="15" t="s">
        <v>55</v>
      </c>
      <c r="F1059" s="15" t="s">
        <v>55</v>
      </c>
      <c r="G1059" s="15" t="s">
        <v>55</v>
      </c>
    </row>
    <row r="1060" spans="1:7" ht="12.75">
      <c r="A1060" t="s">
        <v>27</v>
      </c>
      <c r="B1060" s="15" t="s">
        <v>55</v>
      </c>
      <c r="C1060" s="15" t="s">
        <v>55</v>
      </c>
      <c r="D1060" s="15" t="s">
        <v>55</v>
      </c>
      <c r="E1060" s="14">
        <v>11</v>
      </c>
      <c r="F1060" s="21">
        <v>105039</v>
      </c>
      <c r="G1060" s="26">
        <v>5777.17</v>
      </c>
    </row>
    <row r="1061" spans="1:7" ht="12.75">
      <c r="A1061" t="s">
        <v>28</v>
      </c>
      <c r="B1061" s="15" t="s">
        <v>55</v>
      </c>
      <c r="C1061" s="15" t="s">
        <v>55</v>
      </c>
      <c r="D1061" s="15" t="s">
        <v>55</v>
      </c>
      <c r="E1061" s="15" t="s">
        <v>55</v>
      </c>
      <c r="F1061" s="15" t="s">
        <v>55</v>
      </c>
      <c r="G1061" s="15" t="s">
        <v>55</v>
      </c>
    </row>
    <row r="1062" spans="1:7" ht="12.75">
      <c r="A1062" t="s">
        <v>29</v>
      </c>
      <c r="B1062" s="15" t="s">
        <v>55</v>
      </c>
      <c r="C1062" s="15" t="s">
        <v>55</v>
      </c>
      <c r="D1062" s="15" t="s">
        <v>55</v>
      </c>
      <c r="E1062" s="15" t="s">
        <v>55</v>
      </c>
      <c r="F1062" s="15" t="s">
        <v>55</v>
      </c>
      <c r="G1062" s="15" t="s">
        <v>55</v>
      </c>
    </row>
    <row r="1063" spans="1:7" ht="12.75">
      <c r="A1063" s="1" t="s">
        <v>129</v>
      </c>
      <c r="B1063" s="17">
        <v>57</v>
      </c>
      <c r="C1063" s="23">
        <v>2483750</v>
      </c>
      <c r="D1063" s="28">
        <v>138459.16</v>
      </c>
      <c r="E1063" s="17">
        <v>56</v>
      </c>
      <c r="F1063" s="23">
        <v>2257527</v>
      </c>
      <c r="G1063" s="28">
        <v>124164.41</v>
      </c>
    </row>
    <row r="1064" spans="1:7" ht="12.75">
      <c r="A1064" s="8"/>
      <c r="B1064" s="16"/>
      <c r="C1064" s="22"/>
      <c r="D1064" s="27"/>
      <c r="E1064" s="14"/>
      <c r="F1064" s="21"/>
      <c r="G1064" s="26"/>
    </row>
    <row r="1065" spans="1:7" ht="12.75">
      <c r="A1065" s="1" t="s">
        <v>93</v>
      </c>
      <c r="B1065" s="14"/>
      <c r="C1065" s="21"/>
      <c r="D1065" s="26"/>
      <c r="E1065" s="14"/>
      <c r="F1065" s="21"/>
      <c r="G1065" s="26"/>
    </row>
    <row r="1066" spans="1:7" ht="12.75">
      <c r="A1066" t="s">
        <v>4</v>
      </c>
      <c r="B1066" s="15" t="s">
        <v>55</v>
      </c>
      <c r="C1066" s="15" t="s">
        <v>55</v>
      </c>
      <c r="D1066" s="15" t="s">
        <v>55</v>
      </c>
      <c r="E1066" s="15" t="s">
        <v>55</v>
      </c>
      <c r="F1066" s="15" t="s">
        <v>55</v>
      </c>
      <c r="G1066" s="15" t="s">
        <v>55</v>
      </c>
    </row>
    <row r="1067" spans="1:7" ht="12.75">
      <c r="A1067" t="s">
        <v>6</v>
      </c>
      <c r="B1067" s="15" t="s">
        <v>55</v>
      </c>
      <c r="C1067" s="15" t="s">
        <v>55</v>
      </c>
      <c r="D1067" s="15" t="s">
        <v>55</v>
      </c>
      <c r="E1067" s="15" t="s">
        <v>55</v>
      </c>
      <c r="F1067" s="15" t="s">
        <v>55</v>
      </c>
      <c r="G1067" s="15" t="s">
        <v>55</v>
      </c>
    </row>
    <row r="1068" spans="1:7" ht="12.75">
      <c r="A1068" t="s">
        <v>9</v>
      </c>
      <c r="B1068" s="15" t="s">
        <v>55</v>
      </c>
      <c r="C1068" s="15" t="s">
        <v>55</v>
      </c>
      <c r="D1068" s="15" t="s">
        <v>55</v>
      </c>
      <c r="E1068" s="15" t="s">
        <v>55</v>
      </c>
      <c r="F1068" s="15" t="s">
        <v>55</v>
      </c>
      <c r="G1068" s="15" t="s">
        <v>55</v>
      </c>
    </row>
    <row r="1069" spans="1:7" ht="12.75">
      <c r="A1069" t="s">
        <v>11</v>
      </c>
      <c r="B1069" s="14">
        <v>11</v>
      </c>
      <c r="C1069" s="21">
        <v>264236</v>
      </c>
      <c r="D1069" s="26">
        <v>14548.62</v>
      </c>
      <c r="E1069" s="14">
        <v>11</v>
      </c>
      <c r="F1069" s="21">
        <v>261898</v>
      </c>
      <c r="G1069" s="26">
        <v>14403.52</v>
      </c>
    </row>
    <row r="1070" spans="1:7" ht="12.75">
      <c r="A1070" t="s">
        <v>19</v>
      </c>
      <c r="B1070" s="15" t="s">
        <v>55</v>
      </c>
      <c r="C1070" s="15" t="s">
        <v>55</v>
      </c>
      <c r="D1070" s="15" t="s">
        <v>55</v>
      </c>
      <c r="E1070" s="15" t="s">
        <v>55</v>
      </c>
      <c r="F1070" s="15" t="s">
        <v>55</v>
      </c>
      <c r="G1070" s="15" t="s">
        <v>55</v>
      </c>
    </row>
    <row r="1071" spans="1:7" ht="12.75">
      <c r="A1071" t="s">
        <v>20</v>
      </c>
      <c r="B1071" s="15" t="s">
        <v>55</v>
      </c>
      <c r="C1071" s="15" t="s">
        <v>55</v>
      </c>
      <c r="D1071" s="15" t="s">
        <v>55</v>
      </c>
      <c r="E1071" s="15" t="s">
        <v>55</v>
      </c>
      <c r="F1071" s="15" t="s">
        <v>55</v>
      </c>
      <c r="G1071" s="15" t="s">
        <v>55</v>
      </c>
    </row>
    <row r="1072" spans="1:7" ht="12.75">
      <c r="A1072" t="s">
        <v>26</v>
      </c>
      <c r="B1072" s="15" t="s">
        <v>55</v>
      </c>
      <c r="C1072" s="15" t="s">
        <v>55</v>
      </c>
      <c r="D1072" s="15" t="s">
        <v>55</v>
      </c>
      <c r="E1072" s="15" t="s">
        <v>55</v>
      </c>
      <c r="F1072" s="15" t="s">
        <v>55</v>
      </c>
      <c r="G1072" s="15" t="s">
        <v>55</v>
      </c>
    </row>
    <row r="1073" spans="1:7" ht="12.75">
      <c r="A1073" t="s">
        <v>27</v>
      </c>
      <c r="B1073" s="15" t="s">
        <v>55</v>
      </c>
      <c r="C1073" s="15" t="s">
        <v>55</v>
      </c>
      <c r="D1073" s="15" t="s">
        <v>55</v>
      </c>
      <c r="E1073" s="15" t="s">
        <v>55</v>
      </c>
      <c r="F1073" s="15" t="s">
        <v>55</v>
      </c>
      <c r="G1073" s="15" t="s">
        <v>55</v>
      </c>
    </row>
    <row r="1074" spans="1:7" ht="12.75">
      <c r="A1074" t="s">
        <v>28</v>
      </c>
      <c r="B1074" s="15" t="s">
        <v>55</v>
      </c>
      <c r="C1074" s="15" t="s">
        <v>55</v>
      </c>
      <c r="D1074" s="15" t="s">
        <v>55</v>
      </c>
      <c r="E1074" s="15" t="s">
        <v>55</v>
      </c>
      <c r="F1074" s="15" t="s">
        <v>55</v>
      </c>
      <c r="G1074" s="15" t="s">
        <v>55</v>
      </c>
    </row>
    <row r="1075" spans="1:7" ht="12.75">
      <c r="A1075" s="1" t="s">
        <v>129</v>
      </c>
      <c r="B1075" s="17">
        <v>36</v>
      </c>
      <c r="C1075" s="23">
        <v>634360</v>
      </c>
      <c r="D1075" s="28">
        <v>37409.49</v>
      </c>
      <c r="E1075" s="17">
        <v>34</v>
      </c>
      <c r="F1075" s="23">
        <v>638912</v>
      </c>
      <c r="G1075" s="28">
        <v>35140.42</v>
      </c>
    </row>
    <row r="1076" spans="2:7" ht="12.75">
      <c r="B1076" s="14"/>
      <c r="C1076" s="21"/>
      <c r="D1076" s="26"/>
      <c r="E1076" s="14"/>
      <c r="F1076" s="21"/>
      <c r="G1076" s="26"/>
    </row>
    <row r="1077" spans="1:7" ht="12.75">
      <c r="A1077" s="1" t="s">
        <v>94</v>
      </c>
      <c r="B1077" s="14"/>
      <c r="C1077" s="21"/>
      <c r="D1077" s="26"/>
      <c r="E1077" s="14"/>
      <c r="F1077" s="21"/>
      <c r="G1077" s="26"/>
    </row>
    <row r="1078" spans="1:7" ht="12.75">
      <c r="A1078" t="s">
        <v>0</v>
      </c>
      <c r="B1078" s="14">
        <v>26</v>
      </c>
      <c r="C1078" s="21">
        <v>646683</v>
      </c>
      <c r="D1078" s="26">
        <v>35567.64</v>
      </c>
      <c r="E1078" s="14">
        <v>44</v>
      </c>
      <c r="F1078" s="21">
        <v>1561912</v>
      </c>
      <c r="G1078" s="26">
        <v>85905.39</v>
      </c>
    </row>
    <row r="1079" spans="1:7" ht="12.75">
      <c r="A1079" t="s">
        <v>3</v>
      </c>
      <c r="B1079" s="14">
        <v>13</v>
      </c>
      <c r="C1079" s="21">
        <v>48221970</v>
      </c>
      <c r="D1079" s="26">
        <v>2651818.46</v>
      </c>
      <c r="E1079" s="14">
        <v>14</v>
      </c>
      <c r="F1079" s="21">
        <v>48725288</v>
      </c>
      <c r="G1079" s="26">
        <v>2679800.99</v>
      </c>
    </row>
    <row r="1080" spans="1:7" ht="12.75">
      <c r="A1080" t="s">
        <v>4</v>
      </c>
      <c r="B1080" s="14">
        <v>231</v>
      </c>
      <c r="C1080" s="21">
        <v>21660604</v>
      </c>
      <c r="D1080" s="26">
        <v>1191328.07</v>
      </c>
      <c r="E1080" s="14">
        <v>224</v>
      </c>
      <c r="F1080" s="21">
        <v>21607464</v>
      </c>
      <c r="G1080" s="26">
        <v>1188020.69</v>
      </c>
    </row>
    <row r="1081" spans="1:7" ht="12.75">
      <c r="A1081" t="s">
        <v>6</v>
      </c>
      <c r="B1081" s="14">
        <v>69</v>
      </c>
      <c r="C1081" s="21">
        <v>8875341</v>
      </c>
      <c r="D1081" s="26">
        <v>488137</v>
      </c>
      <c r="E1081" s="14">
        <v>73</v>
      </c>
      <c r="F1081" s="21">
        <v>9009340</v>
      </c>
      <c r="G1081" s="26">
        <v>495514.61</v>
      </c>
    </row>
    <row r="1082" spans="1:7" ht="12.75">
      <c r="A1082" t="s">
        <v>9</v>
      </c>
      <c r="B1082" s="14">
        <v>53</v>
      </c>
      <c r="C1082" s="21">
        <v>39756290</v>
      </c>
      <c r="D1082" s="26">
        <v>2186594.73</v>
      </c>
      <c r="E1082" s="14">
        <v>50</v>
      </c>
      <c r="F1082" s="21">
        <v>29849650</v>
      </c>
      <c r="G1082" s="26">
        <v>1641421.53</v>
      </c>
    </row>
    <row r="1083" spans="1:7" ht="12.75">
      <c r="A1083" t="s">
        <v>11</v>
      </c>
      <c r="B1083" s="14">
        <v>613</v>
      </c>
      <c r="C1083" s="21">
        <v>269122535</v>
      </c>
      <c r="D1083" s="26">
        <v>14856071.05</v>
      </c>
      <c r="E1083" s="14">
        <v>652</v>
      </c>
      <c r="F1083" s="21">
        <v>275986732</v>
      </c>
      <c r="G1083" s="26">
        <v>15163214.06</v>
      </c>
    </row>
    <row r="1084" spans="1:7" ht="12.75">
      <c r="A1084" t="s">
        <v>15</v>
      </c>
      <c r="B1084" s="14">
        <v>83</v>
      </c>
      <c r="C1084" s="21">
        <v>700967</v>
      </c>
      <c r="D1084" s="26">
        <v>37987.77</v>
      </c>
      <c r="E1084" s="14">
        <v>83</v>
      </c>
      <c r="F1084" s="21">
        <v>520674</v>
      </c>
      <c r="G1084" s="26">
        <v>29565.77</v>
      </c>
    </row>
    <row r="1085" spans="1:7" ht="12.75">
      <c r="A1085" t="s">
        <v>17</v>
      </c>
      <c r="B1085" s="14">
        <v>30</v>
      </c>
      <c r="C1085" s="21">
        <v>10043128</v>
      </c>
      <c r="D1085" s="26">
        <v>552372.81</v>
      </c>
      <c r="E1085" s="14">
        <v>24</v>
      </c>
      <c r="F1085" s="21">
        <v>8422778</v>
      </c>
      <c r="G1085" s="26">
        <v>463252.26</v>
      </c>
    </row>
    <row r="1086" spans="1:7" ht="12.75">
      <c r="A1086" t="s">
        <v>18</v>
      </c>
      <c r="B1086" s="14">
        <v>11</v>
      </c>
      <c r="C1086" s="21">
        <v>169826</v>
      </c>
      <c r="D1086" s="26">
        <v>9340.48</v>
      </c>
      <c r="E1086" s="14">
        <v>12</v>
      </c>
      <c r="F1086" s="21">
        <v>157263</v>
      </c>
      <c r="G1086" s="26">
        <v>8649.52</v>
      </c>
    </row>
    <row r="1087" spans="1:7" ht="12.75">
      <c r="A1087" t="s">
        <v>19</v>
      </c>
      <c r="B1087" s="14">
        <v>24</v>
      </c>
      <c r="C1087" s="21">
        <v>3139238</v>
      </c>
      <c r="D1087" s="26">
        <v>172658.25</v>
      </c>
      <c r="E1087" s="14">
        <v>23</v>
      </c>
      <c r="F1087" s="21">
        <v>2048104</v>
      </c>
      <c r="G1087" s="26">
        <v>112407.1</v>
      </c>
    </row>
    <row r="1088" spans="1:7" ht="12.75">
      <c r="A1088" t="s">
        <v>20</v>
      </c>
      <c r="B1088" s="14">
        <v>47</v>
      </c>
      <c r="C1088" s="21">
        <v>2553634</v>
      </c>
      <c r="D1088" s="26">
        <v>140449.99</v>
      </c>
      <c r="E1088" s="14">
        <v>45</v>
      </c>
      <c r="F1088" s="21">
        <v>2167682</v>
      </c>
      <c r="G1088" s="26">
        <v>119217.3</v>
      </c>
    </row>
    <row r="1089" spans="1:7" ht="12.75">
      <c r="A1089" t="s">
        <v>22</v>
      </c>
      <c r="B1089" s="14">
        <v>143</v>
      </c>
      <c r="C1089" s="21">
        <v>9937802</v>
      </c>
      <c r="D1089" s="26">
        <v>546750.53</v>
      </c>
      <c r="E1089" s="14">
        <v>138</v>
      </c>
      <c r="F1089" s="21">
        <v>9213995</v>
      </c>
      <c r="G1089" s="26">
        <v>508513.58</v>
      </c>
    </row>
    <row r="1090" spans="1:7" ht="12.75">
      <c r="A1090" t="s">
        <v>23</v>
      </c>
      <c r="B1090" s="15" t="s">
        <v>55</v>
      </c>
      <c r="C1090" s="15" t="s">
        <v>55</v>
      </c>
      <c r="D1090" s="15" t="s">
        <v>55</v>
      </c>
      <c r="E1090" s="14">
        <v>11</v>
      </c>
      <c r="F1090" s="21">
        <v>1544977</v>
      </c>
      <c r="G1090" s="26">
        <v>84973.38</v>
      </c>
    </row>
    <row r="1091" spans="1:7" ht="12.75">
      <c r="A1091" t="s">
        <v>24</v>
      </c>
      <c r="B1091" s="14">
        <v>69</v>
      </c>
      <c r="C1091" s="21">
        <v>951350</v>
      </c>
      <c r="D1091" s="26">
        <v>53562.6</v>
      </c>
      <c r="E1091" s="14">
        <v>68</v>
      </c>
      <c r="F1091" s="21">
        <v>909137</v>
      </c>
      <c r="G1091" s="26">
        <v>50009.8</v>
      </c>
    </row>
    <row r="1092" spans="1:7" ht="12.75">
      <c r="A1092" t="s">
        <v>25</v>
      </c>
      <c r="B1092" s="14">
        <v>28</v>
      </c>
      <c r="C1092" s="21">
        <v>9443279</v>
      </c>
      <c r="D1092" s="26">
        <v>520299.75</v>
      </c>
      <c r="E1092" s="14">
        <v>30</v>
      </c>
      <c r="F1092" s="21">
        <v>11393348</v>
      </c>
      <c r="G1092" s="26">
        <v>626626.84</v>
      </c>
    </row>
    <row r="1093" spans="1:7" ht="12.75">
      <c r="A1093" t="s">
        <v>26</v>
      </c>
      <c r="B1093" s="14">
        <v>135</v>
      </c>
      <c r="C1093" s="21">
        <v>44020268</v>
      </c>
      <c r="D1093" s="26">
        <v>2442119.07</v>
      </c>
      <c r="E1093" s="14">
        <v>137</v>
      </c>
      <c r="F1093" s="21">
        <v>42443418</v>
      </c>
      <c r="G1093" s="26">
        <v>2334414.04</v>
      </c>
    </row>
    <row r="1094" spans="1:7" ht="12.75">
      <c r="A1094" t="s">
        <v>27</v>
      </c>
      <c r="B1094" s="14">
        <v>308</v>
      </c>
      <c r="C1094" s="21">
        <v>19966889</v>
      </c>
      <c r="D1094" s="26">
        <v>1098108.24</v>
      </c>
      <c r="E1094" s="14">
        <v>317</v>
      </c>
      <c r="F1094" s="21">
        <v>22311378</v>
      </c>
      <c r="G1094" s="26">
        <v>1233409.69</v>
      </c>
    </row>
    <row r="1095" spans="1:7" ht="12.75">
      <c r="A1095" t="s">
        <v>28</v>
      </c>
      <c r="B1095" s="15">
        <v>12</v>
      </c>
      <c r="C1095" s="15">
        <v>4556575</v>
      </c>
      <c r="D1095" s="15">
        <v>250611.81</v>
      </c>
      <c r="E1095" s="15">
        <v>12</v>
      </c>
      <c r="F1095" s="15" t="s">
        <v>55</v>
      </c>
      <c r="G1095" s="15" t="s">
        <v>55</v>
      </c>
    </row>
    <row r="1096" spans="1:7" ht="12.75">
      <c r="A1096" t="s">
        <v>29</v>
      </c>
      <c r="B1096" s="15" t="s">
        <v>55</v>
      </c>
      <c r="C1096" s="15" t="s">
        <v>55</v>
      </c>
      <c r="D1096" s="15" t="s">
        <v>55</v>
      </c>
      <c r="E1096" s="14">
        <v>19</v>
      </c>
      <c r="F1096" s="21">
        <v>229258</v>
      </c>
      <c r="G1096" s="26">
        <v>12609.115</v>
      </c>
    </row>
    <row r="1097" spans="1:7" ht="12.75">
      <c r="A1097" s="1" t="s">
        <v>129</v>
      </c>
      <c r="B1097" s="17">
        <v>1917</v>
      </c>
      <c r="C1097" s="23">
        <v>495537571</v>
      </c>
      <c r="D1097" s="28">
        <v>27331801.75</v>
      </c>
      <c r="E1097" s="17">
        <v>1978</v>
      </c>
      <c r="F1097" s="23">
        <v>493328764</v>
      </c>
      <c r="G1097" s="28">
        <v>27129738.73</v>
      </c>
    </row>
    <row r="1098" spans="1:7" ht="12.75">
      <c r="A1098" s="8"/>
      <c r="B1098" s="16"/>
      <c r="C1098" s="22"/>
      <c r="D1098" s="27"/>
      <c r="E1098" s="14"/>
      <c r="F1098" s="21"/>
      <c r="G1098" s="26"/>
    </row>
    <row r="1099" spans="1:7" ht="12.75">
      <c r="A1099" s="1" t="s">
        <v>95</v>
      </c>
      <c r="B1099" s="14"/>
      <c r="C1099" s="21"/>
      <c r="D1099" s="26"/>
      <c r="E1099" s="14"/>
      <c r="F1099" s="21"/>
      <c r="G1099" s="26"/>
    </row>
    <row r="1100" spans="1:7" ht="12.75">
      <c r="A1100" t="s">
        <v>0</v>
      </c>
      <c r="B1100" s="15" t="s">
        <v>55</v>
      </c>
      <c r="C1100" s="15" t="s">
        <v>55</v>
      </c>
      <c r="D1100" s="15" t="s">
        <v>55</v>
      </c>
      <c r="E1100" s="15" t="s">
        <v>55</v>
      </c>
      <c r="F1100" s="15" t="s">
        <v>55</v>
      </c>
      <c r="G1100" s="15" t="s">
        <v>55</v>
      </c>
    </row>
    <row r="1101" spans="1:7" ht="12.75">
      <c r="A1101" t="s">
        <v>4</v>
      </c>
      <c r="B1101" s="15" t="s">
        <v>55</v>
      </c>
      <c r="C1101" s="15" t="s">
        <v>55</v>
      </c>
      <c r="D1101" s="15" t="s">
        <v>55</v>
      </c>
      <c r="E1101" s="15" t="s">
        <v>55</v>
      </c>
      <c r="F1101" s="15" t="s">
        <v>55</v>
      </c>
      <c r="G1101" s="15" t="s">
        <v>55</v>
      </c>
    </row>
    <row r="1102" spans="1:7" ht="12.75">
      <c r="A1102" t="s">
        <v>11</v>
      </c>
      <c r="B1102" s="15" t="s">
        <v>55</v>
      </c>
      <c r="C1102" s="15" t="s">
        <v>55</v>
      </c>
      <c r="D1102" s="15" t="s">
        <v>55</v>
      </c>
      <c r="E1102" s="14">
        <v>10</v>
      </c>
      <c r="F1102" s="21">
        <v>154805</v>
      </c>
      <c r="G1102" s="26">
        <v>8514.24</v>
      </c>
    </row>
    <row r="1103" spans="1:7" ht="12.75">
      <c r="A1103" t="s">
        <v>23</v>
      </c>
      <c r="B1103" s="15" t="s">
        <v>55</v>
      </c>
      <c r="C1103" s="15" t="s">
        <v>55</v>
      </c>
      <c r="D1103" s="15" t="s">
        <v>55</v>
      </c>
      <c r="E1103" s="15" t="s">
        <v>55</v>
      </c>
      <c r="F1103" s="15" t="s">
        <v>55</v>
      </c>
      <c r="G1103" s="15" t="s">
        <v>55</v>
      </c>
    </row>
    <row r="1104" spans="1:7" ht="12.75">
      <c r="A1104" t="s">
        <v>26</v>
      </c>
      <c r="B1104" s="15" t="s">
        <v>55</v>
      </c>
      <c r="C1104" s="15" t="s">
        <v>55</v>
      </c>
      <c r="D1104" s="15" t="s">
        <v>55</v>
      </c>
      <c r="E1104" s="15" t="s">
        <v>55</v>
      </c>
      <c r="F1104" s="15" t="s">
        <v>55</v>
      </c>
      <c r="G1104" s="15" t="s">
        <v>55</v>
      </c>
    </row>
    <row r="1105" spans="1:7" ht="12.75">
      <c r="A1105" t="s">
        <v>27</v>
      </c>
      <c r="B1105" s="15" t="s">
        <v>55</v>
      </c>
      <c r="C1105" s="15" t="s">
        <v>55</v>
      </c>
      <c r="D1105" s="15" t="s">
        <v>55</v>
      </c>
      <c r="E1105" s="15" t="s">
        <v>55</v>
      </c>
      <c r="F1105" s="15" t="s">
        <v>55</v>
      </c>
      <c r="G1105" s="15" t="s">
        <v>55</v>
      </c>
    </row>
    <row r="1106" spans="1:7" ht="12.75">
      <c r="A1106" t="s">
        <v>28</v>
      </c>
      <c r="B1106" s="15" t="s">
        <v>55</v>
      </c>
      <c r="C1106" s="15" t="s">
        <v>55</v>
      </c>
      <c r="D1106" s="15" t="s">
        <v>55</v>
      </c>
      <c r="E1106" s="15" t="s">
        <v>55</v>
      </c>
      <c r="F1106" s="15" t="s">
        <v>55</v>
      </c>
      <c r="G1106" s="15" t="s">
        <v>55</v>
      </c>
    </row>
    <row r="1107" spans="1:7" ht="12.75">
      <c r="A1107" s="1" t="s">
        <v>129</v>
      </c>
      <c r="B1107" s="1">
        <v>34</v>
      </c>
      <c r="C1107" s="23">
        <v>414476</v>
      </c>
      <c r="D1107" s="28">
        <v>22796.24</v>
      </c>
      <c r="E1107" s="1">
        <v>37</v>
      </c>
      <c r="F1107" s="23">
        <v>399410</v>
      </c>
      <c r="G1107" s="28">
        <v>21967.61</v>
      </c>
    </row>
    <row r="1108" spans="1:4" ht="12.75">
      <c r="A1108" s="8"/>
      <c r="B1108" s="8"/>
      <c r="C1108" s="8"/>
      <c r="D1108" s="8"/>
    </row>
    <row r="1109" spans="1:7" ht="12.75">
      <c r="A1109" s="1" t="s">
        <v>96</v>
      </c>
      <c r="B1109" s="4"/>
      <c r="C1109" s="4"/>
      <c r="D1109" s="4"/>
      <c r="E1109" s="4"/>
      <c r="F1109" s="4"/>
      <c r="G1109" s="4"/>
    </row>
    <row r="1110" spans="1:7" ht="12.75">
      <c r="A1110" t="s">
        <v>0</v>
      </c>
      <c r="B1110" s="14">
        <v>20</v>
      </c>
      <c r="C1110" s="21">
        <v>1516954</v>
      </c>
      <c r="D1110" s="26">
        <v>83432.64</v>
      </c>
      <c r="E1110" s="14">
        <v>23</v>
      </c>
      <c r="F1110" s="21">
        <v>1389704</v>
      </c>
      <c r="G1110" s="26">
        <v>76433.84</v>
      </c>
    </row>
    <row r="1111" spans="1:7" ht="12.75">
      <c r="A1111" t="s">
        <v>3</v>
      </c>
      <c r="B1111" s="15" t="s">
        <v>55</v>
      </c>
      <c r="C1111" s="15" t="s">
        <v>55</v>
      </c>
      <c r="D1111" s="15" t="s">
        <v>55</v>
      </c>
      <c r="E1111" s="15" t="s">
        <v>55</v>
      </c>
      <c r="F1111" s="15" t="s">
        <v>55</v>
      </c>
      <c r="G1111" s="15" t="s">
        <v>55</v>
      </c>
    </row>
    <row r="1112" spans="1:7" ht="12.75">
      <c r="A1112" t="s">
        <v>4</v>
      </c>
      <c r="B1112" s="14">
        <v>40</v>
      </c>
      <c r="C1112" s="21">
        <v>2627950</v>
      </c>
      <c r="D1112" s="26">
        <v>144520.77</v>
      </c>
      <c r="E1112" s="14">
        <v>35</v>
      </c>
      <c r="F1112" s="21">
        <v>2310630</v>
      </c>
      <c r="G1112" s="26">
        <v>127084.98</v>
      </c>
    </row>
    <row r="1113" spans="1:7" ht="12.75">
      <c r="A1113" t="s">
        <v>6</v>
      </c>
      <c r="B1113" s="14">
        <v>17</v>
      </c>
      <c r="C1113" s="21">
        <v>2159720</v>
      </c>
      <c r="D1113" s="26">
        <v>118799.72</v>
      </c>
      <c r="E1113" s="14">
        <v>20</v>
      </c>
      <c r="F1113" s="21">
        <v>2031622</v>
      </c>
      <c r="G1113" s="26">
        <v>111740.86</v>
      </c>
    </row>
    <row r="1114" spans="1:7" ht="12.75">
      <c r="A1114" t="s">
        <v>9</v>
      </c>
      <c r="B1114" s="14">
        <v>17</v>
      </c>
      <c r="C1114" s="21">
        <v>3488347</v>
      </c>
      <c r="D1114" s="26">
        <v>191858.81</v>
      </c>
      <c r="E1114" s="14">
        <v>13</v>
      </c>
      <c r="F1114" s="21">
        <v>1724054</v>
      </c>
      <c r="G1114" s="26">
        <v>94823.08</v>
      </c>
    </row>
    <row r="1115" spans="1:7" ht="12.75">
      <c r="A1115" t="s">
        <v>11</v>
      </c>
      <c r="B1115" s="14">
        <v>155</v>
      </c>
      <c r="C1115" s="21">
        <v>12778745</v>
      </c>
      <c r="D1115" s="26">
        <v>702832.52</v>
      </c>
      <c r="E1115" s="14">
        <v>171</v>
      </c>
      <c r="F1115" s="21">
        <v>13630511</v>
      </c>
      <c r="G1115" s="26">
        <v>749638.05</v>
      </c>
    </row>
    <row r="1116" spans="1:7" ht="12.75">
      <c r="A1116" t="s">
        <v>15</v>
      </c>
      <c r="B1116" s="14">
        <v>20</v>
      </c>
      <c r="C1116" s="21">
        <v>107131</v>
      </c>
      <c r="D1116" s="26">
        <v>5892.25</v>
      </c>
      <c r="E1116" s="14">
        <v>18</v>
      </c>
      <c r="F1116" s="21">
        <v>114666</v>
      </c>
      <c r="G1116" s="26">
        <v>6306.64</v>
      </c>
    </row>
    <row r="1117" spans="1:7" ht="12.75">
      <c r="A1117" t="s">
        <v>17</v>
      </c>
      <c r="B1117" s="15" t="s">
        <v>55</v>
      </c>
      <c r="C1117" s="15" t="s">
        <v>55</v>
      </c>
      <c r="D1117" s="15" t="s">
        <v>55</v>
      </c>
      <c r="E1117" s="15" t="s">
        <v>55</v>
      </c>
      <c r="F1117" s="15" t="s">
        <v>55</v>
      </c>
      <c r="G1117" s="15" t="s">
        <v>55</v>
      </c>
    </row>
    <row r="1118" spans="1:7" ht="12.75">
      <c r="A1118" t="s">
        <v>18</v>
      </c>
      <c r="B1118" s="15" t="s">
        <v>55</v>
      </c>
      <c r="C1118" s="15" t="s">
        <v>55</v>
      </c>
      <c r="D1118" s="15" t="s">
        <v>55</v>
      </c>
      <c r="E1118" s="15" t="s">
        <v>55</v>
      </c>
      <c r="F1118" s="15" t="s">
        <v>55</v>
      </c>
      <c r="G1118" s="15" t="s">
        <v>55</v>
      </c>
    </row>
    <row r="1119" spans="1:7" ht="12.75">
      <c r="A1119" t="s">
        <v>20</v>
      </c>
      <c r="B1119" s="15" t="s">
        <v>55</v>
      </c>
      <c r="C1119" s="15" t="s">
        <v>55</v>
      </c>
      <c r="D1119" s="15" t="s">
        <v>55</v>
      </c>
      <c r="E1119" s="15" t="s">
        <v>55</v>
      </c>
      <c r="F1119" s="15" t="s">
        <v>55</v>
      </c>
      <c r="G1119" s="15" t="s">
        <v>55</v>
      </c>
    </row>
    <row r="1120" spans="1:7" ht="12.75">
      <c r="A1120" t="s">
        <v>22</v>
      </c>
      <c r="B1120" s="14">
        <v>18</v>
      </c>
      <c r="C1120" s="21">
        <v>187243</v>
      </c>
      <c r="D1120" s="26">
        <v>10323.61</v>
      </c>
      <c r="E1120" s="14">
        <v>18</v>
      </c>
      <c r="F1120" s="21">
        <v>288428</v>
      </c>
      <c r="G1120" s="26">
        <v>15881.06</v>
      </c>
    </row>
    <row r="1121" spans="1:7" ht="12.75">
      <c r="A1121" t="s">
        <v>23</v>
      </c>
      <c r="B1121" s="15" t="s">
        <v>55</v>
      </c>
      <c r="C1121" s="15" t="s">
        <v>55</v>
      </c>
      <c r="D1121" s="15" t="s">
        <v>55</v>
      </c>
      <c r="E1121" s="15" t="s">
        <v>55</v>
      </c>
      <c r="F1121" s="15" t="s">
        <v>55</v>
      </c>
      <c r="G1121" s="15" t="s">
        <v>55</v>
      </c>
    </row>
    <row r="1122" spans="1:7" ht="12.75">
      <c r="A1122" t="s">
        <v>24</v>
      </c>
      <c r="B1122" s="15" t="s">
        <v>55</v>
      </c>
      <c r="C1122" s="15" t="s">
        <v>55</v>
      </c>
      <c r="D1122" s="15" t="s">
        <v>55</v>
      </c>
      <c r="E1122" s="15" t="s">
        <v>55</v>
      </c>
      <c r="F1122" s="15" t="s">
        <v>55</v>
      </c>
      <c r="G1122" s="15" t="s">
        <v>55</v>
      </c>
    </row>
    <row r="1123" spans="1:7" ht="12.75">
      <c r="A1123" t="s">
        <v>25</v>
      </c>
      <c r="B1123" s="14">
        <v>12</v>
      </c>
      <c r="C1123" s="21">
        <v>846141</v>
      </c>
      <c r="D1123" s="26">
        <v>46513.25</v>
      </c>
      <c r="E1123" s="14">
        <v>12</v>
      </c>
      <c r="F1123" s="21">
        <v>962981</v>
      </c>
      <c r="G1123" s="26">
        <v>52959.21</v>
      </c>
    </row>
    <row r="1124" spans="1:7" ht="12.75">
      <c r="A1124" t="s">
        <v>26</v>
      </c>
      <c r="B1124" s="14">
        <v>32</v>
      </c>
      <c r="C1124" s="21">
        <v>4728358</v>
      </c>
      <c r="D1124" s="26">
        <v>260006.55</v>
      </c>
      <c r="E1124" s="14">
        <v>28</v>
      </c>
      <c r="F1124" s="21">
        <v>4293435</v>
      </c>
      <c r="G1124" s="26">
        <v>236147.79</v>
      </c>
    </row>
    <row r="1125" spans="1:7" ht="12.75">
      <c r="A1125" t="s">
        <v>27</v>
      </c>
      <c r="B1125" s="14">
        <v>65</v>
      </c>
      <c r="C1125" s="21">
        <v>1825520</v>
      </c>
      <c r="D1125" s="26">
        <v>109808.25</v>
      </c>
      <c r="E1125" s="14">
        <v>68</v>
      </c>
      <c r="F1125" s="21">
        <v>1975694</v>
      </c>
      <c r="G1125" s="26">
        <v>108077.86</v>
      </c>
    </row>
    <row r="1126" spans="1:7" ht="12.75">
      <c r="A1126" t="s">
        <v>28</v>
      </c>
      <c r="B1126" s="15" t="s">
        <v>55</v>
      </c>
      <c r="C1126" s="15" t="s">
        <v>55</v>
      </c>
      <c r="D1126" s="15" t="s">
        <v>55</v>
      </c>
      <c r="E1126" s="15" t="s">
        <v>55</v>
      </c>
      <c r="F1126" s="15" t="s">
        <v>55</v>
      </c>
      <c r="G1126" s="15" t="s">
        <v>55</v>
      </c>
    </row>
    <row r="1127" spans="1:7" ht="12.75">
      <c r="A1127" t="s">
        <v>29</v>
      </c>
      <c r="B1127" s="15" t="s">
        <v>55</v>
      </c>
      <c r="C1127" s="15" t="s">
        <v>55</v>
      </c>
      <c r="D1127" s="15" t="s">
        <v>55</v>
      </c>
      <c r="E1127" s="14">
        <v>10</v>
      </c>
      <c r="F1127" s="21">
        <v>637307</v>
      </c>
      <c r="G1127" s="26">
        <v>35051.93</v>
      </c>
    </row>
    <row r="1128" spans="1:7" ht="12.75">
      <c r="A1128" s="1" t="s">
        <v>129</v>
      </c>
      <c r="B1128" s="1">
        <v>435</v>
      </c>
      <c r="C1128" s="23">
        <v>35712220</v>
      </c>
      <c r="D1128" s="28">
        <v>1964175.55</v>
      </c>
      <c r="E1128" s="1">
        <v>445</v>
      </c>
      <c r="F1128" s="23">
        <v>34241939</v>
      </c>
      <c r="G1128" s="28">
        <v>1883309.75</v>
      </c>
    </row>
    <row r="1129" spans="1:4" ht="12.75">
      <c r="A1129" s="8"/>
      <c r="B1129" s="8"/>
      <c r="C1129" s="8"/>
      <c r="D1129" s="8"/>
    </row>
    <row r="1130" spans="1:7" ht="12.75">
      <c r="A1130" s="1" t="s">
        <v>97</v>
      </c>
      <c r="B1130" s="4"/>
      <c r="C1130" s="4"/>
      <c r="D1130" s="4"/>
      <c r="E1130" s="4"/>
      <c r="F1130" s="4"/>
      <c r="G1130" s="4"/>
    </row>
    <row r="1131" spans="1:7" ht="12.75">
      <c r="A1131" t="s">
        <v>0</v>
      </c>
      <c r="B1131" s="15" t="s">
        <v>55</v>
      </c>
      <c r="C1131" s="15" t="s">
        <v>55</v>
      </c>
      <c r="D1131" s="15" t="s">
        <v>55</v>
      </c>
      <c r="E1131" s="14">
        <v>11</v>
      </c>
      <c r="F1131" s="21">
        <v>88535</v>
      </c>
      <c r="G1131" s="26">
        <v>2453.09</v>
      </c>
    </row>
    <row r="1132" spans="1:7" ht="12.75">
      <c r="A1132" t="s">
        <v>2</v>
      </c>
      <c r="B1132" s="15" t="s">
        <v>55</v>
      </c>
      <c r="C1132" s="15" t="s">
        <v>55</v>
      </c>
      <c r="D1132" s="15" t="s">
        <v>55</v>
      </c>
      <c r="E1132" s="15" t="s">
        <v>55</v>
      </c>
      <c r="F1132" s="15" t="s">
        <v>55</v>
      </c>
      <c r="G1132" s="15" t="s">
        <v>55</v>
      </c>
    </row>
    <row r="1133" spans="1:7" ht="12.75">
      <c r="A1133" t="s">
        <v>3</v>
      </c>
      <c r="B1133" s="15" t="s">
        <v>55</v>
      </c>
      <c r="C1133" s="15" t="s">
        <v>55</v>
      </c>
      <c r="D1133" s="15" t="s">
        <v>55</v>
      </c>
      <c r="E1133" s="15" t="s">
        <v>55</v>
      </c>
      <c r="F1133" s="15" t="s">
        <v>55</v>
      </c>
      <c r="G1133" s="15" t="s">
        <v>55</v>
      </c>
    </row>
    <row r="1134" spans="1:7" ht="12.75">
      <c r="A1134" t="s">
        <v>4</v>
      </c>
      <c r="B1134" s="14">
        <v>21</v>
      </c>
      <c r="C1134" s="21">
        <v>1170284</v>
      </c>
      <c r="D1134" s="26">
        <v>64088.11</v>
      </c>
      <c r="E1134" s="14">
        <v>18</v>
      </c>
      <c r="F1134" s="21">
        <v>1368092</v>
      </c>
      <c r="G1134" s="26">
        <v>75463.82</v>
      </c>
    </row>
    <row r="1135" spans="1:7" ht="12.75">
      <c r="A1135" t="s">
        <v>6</v>
      </c>
      <c r="B1135" s="15" t="s">
        <v>55</v>
      </c>
      <c r="C1135" s="15" t="s">
        <v>55</v>
      </c>
      <c r="D1135" s="15" t="s">
        <v>55</v>
      </c>
      <c r="E1135" s="15" t="s">
        <v>55</v>
      </c>
      <c r="F1135" s="15" t="s">
        <v>55</v>
      </c>
      <c r="G1135" s="15" t="s">
        <v>55</v>
      </c>
    </row>
    <row r="1136" spans="1:7" ht="12.75">
      <c r="A1136" t="s">
        <v>9</v>
      </c>
      <c r="B1136" s="14">
        <v>10</v>
      </c>
      <c r="C1136" s="21">
        <v>1000535</v>
      </c>
      <c r="D1136" s="26">
        <v>55029.54</v>
      </c>
      <c r="E1136" s="14">
        <v>11</v>
      </c>
      <c r="F1136" s="21">
        <v>1144503</v>
      </c>
      <c r="G1136" s="26">
        <v>62947.81</v>
      </c>
    </row>
    <row r="1137" spans="1:7" ht="12.75">
      <c r="A1137" t="s">
        <v>11</v>
      </c>
      <c r="B1137" s="14">
        <v>105</v>
      </c>
      <c r="C1137" s="21">
        <v>9389423</v>
      </c>
      <c r="D1137" s="26">
        <v>516415.49</v>
      </c>
      <c r="E1137" s="14">
        <v>111</v>
      </c>
      <c r="F1137" s="21">
        <v>9173406</v>
      </c>
      <c r="G1137" s="26">
        <v>504353.63</v>
      </c>
    </row>
    <row r="1138" spans="1:7" ht="12.75">
      <c r="A1138" t="s">
        <v>17</v>
      </c>
      <c r="B1138" s="15" t="s">
        <v>55</v>
      </c>
      <c r="C1138" s="15" t="s">
        <v>55</v>
      </c>
      <c r="D1138" s="15" t="s">
        <v>55</v>
      </c>
      <c r="E1138" s="15" t="s">
        <v>55</v>
      </c>
      <c r="F1138" s="15" t="s">
        <v>55</v>
      </c>
      <c r="G1138" s="15" t="s">
        <v>55</v>
      </c>
    </row>
    <row r="1139" spans="1:7" ht="12.75">
      <c r="A1139" t="s">
        <v>19</v>
      </c>
      <c r="B1139" s="15" t="s">
        <v>55</v>
      </c>
      <c r="C1139" s="15" t="s">
        <v>55</v>
      </c>
      <c r="D1139" s="15" t="s">
        <v>55</v>
      </c>
      <c r="E1139" s="15" t="s">
        <v>55</v>
      </c>
      <c r="F1139" s="15" t="s">
        <v>55</v>
      </c>
      <c r="G1139" s="15" t="s">
        <v>55</v>
      </c>
    </row>
    <row r="1140" spans="1:7" ht="12.75">
      <c r="A1140" t="s">
        <v>20</v>
      </c>
      <c r="B1140" s="15" t="s">
        <v>55</v>
      </c>
      <c r="C1140" s="15" t="s">
        <v>55</v>
      </c>
      <c r="D1140" s="15" t="s">
        <v>55</v>
      </c>
      <c r="E1140" s="15" t="s">
        <v>55</v>
      </c>
      <c r="F1140" s="15" t="s">
        <v>55</v>
      </c>
      <c r="G1140" s="15" t="s">
        <v>55</v>
      </c>
    </row>
    <row r="1141" spans="1:7" ht="12.75">
      <c r="A1141" t="s">
        <v>22</v>
      </c>
      <c r="B1141" s="14">
        <v>14</v>
      </c>
      <c r="C1141" s="21">
        <v>593339</v>
      </c>
      <c r="D1141" s="26">
        <v>32634.22</v>
      </c>
      <c r="E1141" s="14">
        <v>13</v>
      </c>
      <c r="F1141" s="21">
        <v>923860</v>
      </c>
      <c r="G1141" s="26">
        <v>50812.42</v>
      </c>
    </row>
    <row r="1142" spans="1:7" ht="12.75">
      <c r="A1142" t="s">
        <v>23</v>
      </c>
      <c r="B1142" s="15" t="s">
        <v>55</v>
      </c>
      <c r="C1142" s="15" t="s">
        <v>55</v>
      </c>
      <c r="D1142" s="15" t="s">
        <v>55</v>
      </c>
      <c r="E1142" s="15" t="s">
        <v>55</v>
      </c>
      <c r="F1142" s="15" t="s">
        <v>55</v>
      </c>
      <c r="G1142" s="15" t="s">
        <v>55</v>
      </c>
    </row>
    <row r="1143" spans="1:7" ht="12.75">
      <c r="A1143" t="s">
        <v>24</v>
      </c>
      <c r="B1143" s="15" t="s">
        <v>55</v>
      </c>
      <c r="C1143" s="15" t="s">
        <v>55</v>
      </c>
      <c r="D1143" s="15" t="s">
        <v>55</v>
      </c>
      <c r="E1143" s="15" t="s">
        <v>55</v>
      </c>
      <c r="F1143" s="15" t="s">
        <v>55</v>
      </c>
      <c r="G1143" s="15" t="s">
        <v>55</v>
      </c>
    </row>
    <row r="1144" spans="1:7" ht="12.75">
      <c r="A1144" t="s">
        <v>25</v>
      </c>
      <c r="B1144" s="15" t="s">
        <v>55</v>
      </c>
      <c r="C1144" s="15" t="s">
        <v>55</v>
      </c>
      <c r="D1144" s="15" t="s">
        <v>55</v>
      </c>
      <c r="E1144" s="15" t="s">
        <v>55</v>
      </c>
      <c r="F1144" s="15" t="s">
        <v>55</v>
      </c>
      <c r="G1144" s="15" t="s">
        <v>55</v>
      </c>
    </row>
    <row r="1145" spans="1:7" ht="12.75">
      <c r="A1145" t="s">
        <v>26</v>
      </c>
      <c r="B1145" s="14">
        <v>33</v>
      </c>
      <c r="C1145" s="21">
        <v>2901558</v>
      </c>
      <c r="D1145" s="26">
        <v>160670.14</v>
      </c>
      <c r="E1145" s="14">
        <v>30</v>
      </c>
      <c r="F1145" s="21">
        <v>2654487</v>
      </c>
      <c r="G1145" s="26">
        <v>146027.76</v>
      </c>
    </row>
    <row r="1146" spans="1:7" ht="12.75">
      <c r="A1146" t="s">
        <v>27</v>
      </c>
      <c r="B1146" s="14">
        <v>41</v>
      </c>
      <c r="C1146" s="21">
        <v>1503932</v>
      </c>
      <c r="D1146" s="26">
        <v>82716.59</v>
      </c>
      <c r="E1146" s="14">
        <v>42</v>
      </c>
      <c r="F1146" s="21">
        <v>1559421</v>
      </c>
      <c r="G1146" s="26">
        <v>85779.2</v>
      </c>
    </row>
    <row r="1147" spans="1:7" ht="12.75">
      <c r="A1147" t="s">
        <v>28</v>
      </c>
      <c r="B1147" s="15" t="s">
        <v>55</v>
      </c>
      <c r="C1147" s="15" t="s">
        <v>55</v>
      </c>
      <c r="D1147" s="15" t="s">
        <v>55</v>
      </c>
      <c r="E1147" s="15" t="s">
        <v>55</v>
      </c>
      <c r="F1147" s="15" t="s">
        <v>55</v>
      </c>
      <c r="G1147" s="15" t="s">
        <v>55</v>
      </c>
    </row>
    <row r="1148" spans="1:7" ht="12.75">
      <c r="A1148" s="1" t="s">
        <v>129</v>
      </c>
      <c r="B1148" s="1">
        <v>274</v>
      </c>
      <c r="C1148" s="23">
        <v>24144573</v>
      </c>
      <c r="D1148" s="28">
        <v>1329037.08</v>
      </c>
      <c r="E1148" s="1">
        <v>276</v>
      </c>
      <c r="F1148" s="23">
        <v>23753260</v>
      </c>
      <c r="G1148" s="28">
        <v>1306431.42</v>
      </c>
    </row>
    <row r="1149" spans="1:4" ht="12.75">
      <c r="A1149" s="8"/>
      <c r="B1149" s="8"/>
      <c r="C1149" s="8"/>
      <c r="D1149" s="8"/>
    </row>
    <row r="1150" spans="1:7" ht="12.75">
      <c r="A1150" s="1" t="s">
        <v>98</v>
      </c>
      <c r="B1150" s="4"/>
      <c r="C1150" s="4"/>
      <c r="D1150" s="4"/>
      <c r="E1150" s="4"/>
      <c r="F1150" s="4"/>
      <c r="G1150" s="4"/>
    </row>
    <row r="1151" spans="1:7" ht="12.75">
      <c r="A1151" t="s">
        <v>0</v>
      </c>
      <c r="B1151" s="14">
        <v>12</v>
      </c>
      <c r="C1151" s="21">
        <v>423634</v>
      </c>
      <c r="D1151" s="26">
        <v>23299.89</v>
      </c>
      <c r="E1151" s="14">
        <v>13</v>
      </c>
      <c r="F1151" s="21">
        <v>394180</v>
      </c>
      <c r="G1151" s="26">
        <v>21679.91</v>
      </c>
    </row>
    <row r="1152" spans="1:7" ht="12.75">
      <c r="A1152" t="s">
        <v>2</v>
      </c>
      <c r="B1152" s="15" t="s">
        <v>55</v>
      </c>
      <c r="C1152" s="15" t="s">
        <v>55</v>
      </c>
      <c r="D1152" s="15" t="s">
        <v>55</v>
      </c>
      <c r="E1152" s="15" t="s">
        <v>55</v>
      </c>
      <c r="F1152" s="15" t="s">
        <v>55</v>
      </c>
      <c r="G1152" s="15" t="s">
        <v>55</v>
      </c>
    </row>
    <row r="1153" spans="1:7" ht="12.75">
      <c r="A1153" t="s">
        <v>3</v>
      </c>
      <c r="B1153" s="15" t="s">
        <v>55</v>
      </c>
      <c r="C1153" s="15" t="s">
        <v>55</v>
      </c>
      <c r="D1153" s="15" t="s">
        <v>55</v>
      </c>
      <c r="E1153" s="15" t="s">
        <v>55</v>
      </c>
      <c r="F1153" s="15" t="s">
        <v>55</v>
      </c>
      <c r="G1153" s="15" t="s">
        <v>55</v>
      </c>
    </row>
    <row r="1154" spans="1:7" ht="12.75">
      <c r="A1154" t="s">
        <v>4</v>
      </c>
      <c r="B1154" s="14">
        <v>22</v>
      </c>
      <c r="C1154" s="21">
        <v>628999</v>
      </c>
      <c r="D1154" s="26">
        <v>34596</v>
      </c>
      <c r="E1154" s="14">
        <v>27</v>
      </c>
      <c r="F1154" s="21">
        <v>702116</v>
      </c>
      <c r="G1154" s="26">
        <v>38617.78</v>
      </c>
    </row>
    <row r="1155" spans="1:7" ht="12.75">
      <c r="A1155" t="s">
        <v>9</v>
      </c>
      <c r="B1155" s="15">
        <v>10</v>
      </c>
      <c r="C1155" s="19">
        <v>159636</v>
      </c>
      <c r="D1155" s="19">
        <v>8780.11</v>
      </c>
      <c r="E1155" s="15" t="s">
        <v>55</v>
      </c>
      <c r="F1155" s="15" t="s">
        <v>55</v>
      </c>
      <c r="G1155" s="15" t="s">
        <v>55</v>
      </c>
    </row>
    <row r="1156" spans="1:7" ht="12.75">
      <c r="A1156" t="s">
        <v>11</v>
      </c>
      <c r="B1156" s="14">
        <v>60</v>
      </c>
      <c r="C1156" s="21">
        <v>3961161</v>
      </c>
      <c r="D1156" s="26">
        <v>216942.14</v>
      </c>
      <c r="E1156" s="14">
        <v>66</v>
      </c>
      <c r="F1156" s="21">
        <v>3755289</v>
      </c>
      <c r="G1156" s="26">
        <v>206524.04</v>
      </c>
    </row>
    <row r="1157" spans="1:7" ht="12.75">
      <c r="A1157" t="s">
        <v>15</v>
      </c>
      <c r="B1157" s="14">
        <v>11</v>
      </c>
      <c r="C1157" s="21">
        <v>973901</v>
      </c>
      <c r="D1157" s="26">
        <v>53564.66</v>
      </c>
      <c r="E1157" s="14">
        <v>12</v>
      </c>
      <c r="F1157" s="21">
        <v>926885</v>
      </c>
      <c r="G1157" s="26">
        <v>50978.76</v>
      </c>
    </row>
    <row r="1158" spans="1:7" ht="12.75">
      <c r="A1158" t="s">
        <v>17</v>
      </c>
      <c r="B1158" s="15" t="s">
        <v>55</v>
      </c>
      <c r="C1158" s="15" t="s">
        <v>55</v>
      </c>
      <c r="D1158" s="15" t="s">
        <v>55</v>
      </c>
      <c r="E1158" s="15" t="s">
        <v>55</v>
      </c>
      <c r="F1158" s="15" t="s">
        <v>55</v>
      </c>
      <c r="G1158" s="15" t="s">
        <v>55</v>
      </c>
    </row>
    <row r="1159" spans="1:7" ht="12.75">
      <c r="A1159" t="s">
        <v>18</v>
      </c>
      <c r="B1159" s="15" t="s">
        <v>55</v>
      </c>
      <c r="C1159" s="15" t="s">
        <v>55</v>
      </c>
      <c r="D1159" s="15" t="s">
        <v>55</v>
      </c>
      <c r="E1159" s="15" t="s">
        <v>55</v>
      </c>
      <c r="F1159" s="15" t="s">
        <v>55</v>
      </c>
      <c r="G1159" s="15" t="s">
        <v>55</v>
      </c>
    </row>
    <row r="1160" spans="1:7" ht="12.75">
      <c r="A1160" t="s">
        <v>19</v>
      </c>
      <c r="B1160" s="15" t="s">
        <v>55</v>
      </c>
      <c r="C1160" s="15" t="s">
        <v>55</v>
      </c>
      <c r="D1160" s="15" t="s">
        <v>55</v>
      </c>
      <c r="E1160" s="15" t="s">
        <v>55</v>
      </c>
      <c r="F1160" s="15" t="s">
        <v>55</v>
      </c>
      <c r="G1160" s="15" t="s">
        <v>55</v>
      </c>
    </row>
    <row r="1161" spans="1:7" ht="12.75">
      <c r="A1161" t="s">
        <v>20</v>
      </c>
      <c r="B1161" s="15" t="s">
        <v>55</v>
      </c>
      <c r="C1161" s="15" t="s">
        <v>55</v>
      </c>
      <c r="D1161" s="15" t="s">
        <v>55</v>
      </c>
      <c r="E1161" s="15" t="s">
        <v>55</v>
      </c>
      <c r="F1161" s="15" t="s">
        <v>55</v>
      </c>
      <c r="G1161" s="15" t="s">
        <v>55</v>
      </c>
    </row>
    <row r="1162" spans="1:7" ht="12.75">
      <c r="A1162" t="s">
        <v>22</v>
      </c>
      <c r="B1162" s="15" t="s">
        <v>55</v>
      </c>
      <c r="C1162" s="15" t="s">
        <v>55</v>
      </c>
      <c r="D1162" s="15" t="s">
        <v>55</v>
      </c>
      <c r="E1162" s="15" t="s">
        <v>55</v>
      </c>
      <c r="F1162" s="15" t="s">
        <v>55</v>
      </c>
      <c r="G1162" s="15" t="s">
        <v>55</v>
      </c>
    </row>
    <row r="1163" spans="1:7" ht="12.75">
      <c r="A1163" t="s">
        <v>24</v>
      </c>
      <c r="B1163" s="15" t="s">
        <v>55</v>
      </c>
      <c r="C1163" s="15" t="s">
        <v>55</v>
      </c>
      <c r="D1163" s="15" t="s">
        <v>55</v>
      </c>
      <c r="E1163" s="15" t="s">
        <v>55</v>
      </c>
      <c r="F1163" s="15" t="s">
        <v>55</v>
      </c>
      <c r="G1163" s="15" t="s">
        <v>55</v>
      </c>
    </row>
    <row r="1164" spans="1:7" ht="12.75">
      <c r="A1164" t="s">
        <v>25</v>
      </c>
      <c r="B1164" s="15" t="s">
        <v>55</v>
      </c>
      <c r="C1164" s="15" t="s">
        <v>55</v>
      </c>
      <c r="D1164" s="15" t="s">
        <v>55</v>
      </c>
      <c r="E1164" s="15" t="s">
        <v>55</v>
      </c>
      <c r="F1164" s="15" t="s">
        <v>55</v>
      </c>
      <c r="G1164" s="15" t="s">
        <v>55</v>
      </c>
    </row>
    <row r="1165" spans="1:7" ht="12.75">
      <c r="A1165" t="s">
        <v>26</v>
      </c>
      <c r="B1165" s="14">
        <v>21</v>
      </c>
      <c r="C1165" s="21">
        <v>1702507</v>
      </c>
      <c r="D1165" s="26">
        <v>100498.42</v>
      </c>
      <c r="E1165" s="14">
        <v>21</v>
      </c>
      <c r="F1165" s="21">
        <v>1605654</v>
      </c>
      <c r="G1165" s="26">
        <v>88311.44</v>
      </c>
    </row>
    <row r="1166" spans="1:7" ht="12.75">
      <c r="A1166" t="s">
        <v>27</v>
      </c>
      <c r="B1166" s="14">
        <v>44</v>
      </c>
      <c r="C1166" s="21">
        <v>1130338</v>
      </c>
      <c r="D1166" s="26">
        <v>62168.96</v>
      </c>
      <c r="E1166" s="14">
        <v>45</v>
      </c>
      <c r="F1166" s="21">
        <v>1152892</v>
      </c>
      <c r="G1166" s="26">
        <v>63406.97</v>
      </c>
    </row>
    <row r="1167" spans="1:7" ht="12.75">
      <c r="A1167" t="s">
        <v>28</v>
      </c>
      <c r="B1167" s="15" t="s">
        <v>55</v>
      </c>
      <c r="C1167" s="15" t="s">
        <v>55</v>
      </c>
      <c r="D1167" s="15" t="s">
        <v>55</v>
      </c>
      <c r="E1167" s="15" t="s">
        <v>55</v>
      </c>
      <c r="F1167" s="15" t="s">
        <v>55</v>
      </c>
      <c r="G1167" s="15" t="s">
        <v>55</v>
      </c>
    </row>
    <row r="1168" spans="1:7" ht="12.75">
      <c r="A1168" s="1" t="s">
        <v>129</v>
      </c>
      <c r="B1168" s="1">
        <v>221</v>
      </c>
      <c r="C1168" s="23">
        <v>13502260</v>
      </c>
      <c r="D1168" s="28">
        <v>749851.84</v>
      </c>
      <c r="E1168" s="1">
        <v>234</v>
      </c>
      <c r="F1168" s="23">
        <v>13590623</v>
      </c>
      <c r="G1168" s="28">
        <v>747485.94</v>
      </c>
    </row>
    <row r="1169" spans="1:4" ht="12.75">
      <c r="A1169" s="9"/>
      <c r="B1169" s="8"/>
      <c r="C1169" s="8"/>
      <c r="D1169" s="8"/>
    </row>
    <row r="1170" spans="1:7" ht="12.75">
      <c r="A1170" s="1" t="s">
        <v>101</v>
      </c>
      <c r="B1170" s="4"/>
      <c r="C1170" s="4"/>
      <c r="D1170" s="4"/>
      <c r="E1170" s="4"/>
      <c r="F1170" s="4"/>
      <c r="G1170" s="4"/>
    </row>
    <row r="1171" spans="1:7" ht="12.75">
      <c r="A1171" t="s">
        <v>0</v>
      </c>
      <c r="B1171" s="15" t="s">
        <v>55</v>
      </c>
      <c r="C1171" s="15" t="s">
        <v>55</v>
      </c>
      <c r="D1171" s="15" t="s">
        <v>55</v>
      </c>
      <c r="E1171" s="14">
        <v>13</v>
      </c>
      <c r="F1171" s="21">
        <v>215812</v>
      </c>
      <c r="G1171" s="26">
        <v>11869.23</v>
      </c>
    </row>
    <row r="1172" spans="1:7" ht="12.75">
      <c r="A1172" t="s">
        <v>3</v>
      </c>
      <c r="B1172" s="15" t="s">
        <v>55</v>
      </c>
      <c r="C1172" s="15" t="s">
        <v>55</v>
      </c>
      <c r="D1172" s="15" t="s">
        <v>55</v>
      </c>
      <c r="E1172" s="15" t="s">
        <v>55</v>
      </c>
      <c r="F1172" s="15" t="s">
        <v>55</v>
      </c>
      <c r="G1172" s="15" t="s">
        <v>55</v>
      </c>
    </row>
    <row r="1173" spans="1:7" ht="12.75">
      <c r="A1173" t="s">
        <v>4</v>
      </c>
      <c r="B1173" s="14">
        <v>34</v>
      </c>
      <c r="C1173" s="21">
        <v>1593580</v>
      </c>
      <c r="D1173" s="26">
        <v>87431.57</v>
      </c>
      <c r="E1173" s="14">
        <v>32</v>
      </c>
      <c r="F1173" s="21">
        <v>1697011</v>
      </c>
      <c r="G1173" s="26">
        <v>93322.2</v>
      </c>
    </row>
    <row r="1174" spans="1:7" ht="12.75">
      <c r="A1174" t="s">
        <v>6</v>
      </c>
      <c r="B1174" s="14">
        <v>13</v>
      </c>
      <c r="C1174" s="21">
        <v>2039801</v>
      </c>
      <c r="D1174" s="26">
        <v>112187.84</v>
      </c>
      <c r="E1174" s="14">
        <v>14</v>
      </c>
      <c r="F1174" s="21">
        <v>2560866</v>
      </c>
      <c r="G1174" s="26">
        <v>142446.53</v>
      </c>
    </row>
    <row r="1175" spans="1:7" ht="12.75">
      <c r="A1175" t="s">
        <v>9</v>
      </c>
      <c r="B1175" s="14">
        <v>11</v>
      </c>
      <c r="C1175" s="21">
        <v>1019636</v>
      </c>
      <c r="D1175" s="26">
        <v>56080.08</v>
      </c>
      <c r="E1175" s="14">
        <v>13</v>
      </c>
      <c r="F1175" s="21">
        <v>2021325</v>
      </c>
      <c r="G1175" s="26">
        <v>111172.94</v>
      </c>
    </row>
    <row r="1176" spans="1:7" ht="12.75">
      <c r="A1176" t="s">
        <v>11</v>
      </c>
      <c r="B1176" s="14">
        <v>135</v>
      </c>
      <c r="C1176" s="21">
        <v>14550015</v>
      </c>
      <c r="D1176" s="26">
        <v>800204.37</v>
      </c>
      <c r="E1176" s="14">
        <v>151</v>
      </c>
      <c r="F1176" s="21">
        <v>15510219</v>
      </c>
      <c r="G1176" s="26">
        <v>860502.94</v>
      </c>
    </row>
    <row r="1177" spans="1:7" ht="12.75">
      <c r="A1177" t="s">
        <v>15</v>
      </c>
      <c r="B1177" s="14">
        <v>12</v>
      </c>
      <c r="C1177" s="21">
        <v>384851</v>
      </c>
      <c r="D1177" s="26">
        <v>21166.85</v>
      </c>
      <c r="E1177" s="14">
        <v>11</v>
      </c>
      <c r="F1177" s="21">
        <v>384015</v>
      </c>
      <c r="G1177" s="26">
        <v>21120.87</v>
      </c>
    </row>
    <row r="1178" spans="1:7" ht="12.75">
      <c r="A1178" t="s">
        <v>17</v>
      </c>
      <c r="B1178" s="15" t="s">
        <v>55</v>
      </c>
      <c r="C1178" s="15" t="s">
        <v>55</v>
      </c>
      <c r="D1178" s="15" t="s">
        <v>55</v>
      </c>
      <c r="E1178" s="15" t="s">
        <v>55</v>
      </c>
      <c r="F1178" s="15" t="s">
        <v>55</v>
      </c>
      <c r="G1178" s="15" t="s">
        <v>55</v>
      </c>
    </row>
    <row r="1179" spans="1:7" ht="12.75">
      <c r="A1179" t="s">
        <v>18</v>
      </c>
      <c r="B1179" s="15" t="s">
        <v>55</v>
      </c>
      <c r="C1179" s="15" t="s">
        <v>55</v>
      </c>
      <c r="D1179" s="15" t="s">
        <v>55</v>
      </c>
      <c r="E1179" s="15" t="s">
        <v>55</v>
      </c>
      <c r="F1179" s="15" t="s">
        <v>55</v>
      </c>
      <c r="G1179" s="15" t="s">
        <v>55</v>
      </c>
    </row>
    <row r="1180" spans="1:7" ht="12.75">
      <c r="A1180" t="s">
        <v>19</v>
      </c>
      <c r="B1180" s="15" t="s">
        <v>55</v>
      </c>
      <c r="C1180" s="15" t="s">
        <v>55</v>
      </c>
      <c r="D1180" s="15" t="s">
        <v>55</v>
      </c>
      <c r="E1180" s="15" t="s">
        <v>55</v>
      </c>
      <c r="F1180" s="15" t="s">
        <v>55</v>
      </c>
      <c r="G1180" s="15" t="s">
        <v>55</v>
      </c>
    </row>
    <row r="1181" spans="1:7" ht="12.75">
      <c r="A1181" t="s">
        <v>20</v>
      </c>
      <c r="B1181" s="15" t="s">
        <v>55</v>
      </c>
      <c r="C1181" s="15" t="s">
        <v>55</v>
      </c>
      <c r="D1181" s="15" t="s">
        <v>55</v>
      </c>
      <c r="E1181" s="15" t="s">
        <v>55</v>
      </c>
      <c r="F1181" s="15" t="s">
        <v>55</v>
      </c>
      <c r="G1181" s="15" t="s">
        <v>55</v>
      </c>
    </row>
    <row r="1182" spans="1:7" ht="12.75">
      <c r="A1182" t="s">
        <v>22</v>
      </c>
      <c r="B1182" s="14">
        <v>21</v>
      </c>
      <c r="C1182" s="21">
        <v>989419</v>
      </c>
      <c r="D1182" s="26">
        <v>54418.11</v>
      </c>
      <c r="E1182" s="14">
        <v>20</v>
      </c>
      <c r="F1182" s="21">
        <v>1108742</v>
      </c>
      <c r="G1182" s="26">
        <v>60981.12</v>
      </c>
    </row>
    <row r="1183" spans="1:7" ht="12.75">
      <c r="A1183" t="s">
        <v>23</v>
      </c>
      <c r="B1183" s="15" t="s">
        <v>55</v>
      </c>
      <c r="C1183" s="15" t="s">
        <v>55</v>
      </c>
      <c r="D1183" s="15" t="s">
        <v>55</v>
      </c>
      <c r="E1183" s="15" t="s">
        <v>55</v>
      </c>
      <c r="F1183" s="15" t="s">
        <v>55</v>
      </c>
      <c r="G1183" s="15" t="s">
        <v>55</v>
      </c>
    </row>
    <row r="1184" spans="1:7" ht="12.75">
      <c r="A1184" t="s">
        <v>24</v>
      </c>
      <c r="B1184" s="15" t="s">
        <v>55</v>
      </c>
      <c r="C1184" s="15" t="s">
        <v>55</v>
      </c>
      <c r="D1184" s="15" t="s">
        <v>55</v>
      </c>
      <c r="E1184" s="15" t="s">
        <v>55</v>
      </c>
      <c r="F1184" s="15" t="s">
        <v>55</v>
      </c>
      <c r="G1184" s="15" t="s">
        <v>55</v>
      </c>
    </row>
    <row r="1185" spans="1:7" ht="12.75">
      <c r="A1185" t="s">
        <v>25</v>
      </c>
      <c r="B1185" s="14">
        <v>12</v>
      </c>
      <c r="C1185" s="21">
        <v>626198</v>
      </c>
      <c r="D1185" s="26">
        <v>34441.01</v>
      </c>
      <c r="E1185" s="14">
        <v>11</v>
      </c>
      <c r="F1185" s="21">
        <v>455930</v>
      </c>
      <c r="G1185" s="26">
        <v>27672.44</v>
      </c>
    </row>
    <row r="1186" spans="1:7" ht="12.75">
      <c r="A1186" t="s">
        <v>26</v>
      </c>
      <c r="B1186" s="14">
        <v>45</v>
      </c>
      <c r="C1186" s="21">
        <v>4553923</v>
      </c>
      <c r="D1186" s="26">
        <v>249278.9</v>
      </c>
      <c r="E1186" s="14">
        <v>45</v>
      </c>
      <c r="F1186" s="21">
        <v>4379608</v>
      </c>
      <c r="G1186" s="26">
        <v>251454.36</v>
      </c>
    </row>
    <row r="1187" spans="1:7" ht="12.75">
      <c r="A1187" t="s">
        <v>27</v>
      </c>
      <c r="B1187" s="14">
        <v>61</v>
      </c>
      <c r="C1187" s="21">
        <v>1799041</v>
      </c>
      <c r="D1187" s="26">
        <v>98937.56</v>
      </c>
      <c r="E1187" s="14">
        <v>67</v>
      </c>
      <c r="F1187" s="21">
        <v>1500360</v>
      </c>
      <c r="G1187" s="26">
        <v>83721.03</v>
      </c>
    </row>
    <row r="1188" spans="1:7" ht="12.75">
      <c r="A1188" t="s">
        <v>28</v>
      </c>
      <c r="B1188" s="15" t="s">
        <v>55</v>
      </c>
      <c r="C1188" s="15" t="s">
        <v>55</v>
      </c>
      <c r="D1188" s="15" t="s">
        <v>55</v>
      </c>
      <c r="E1188" s="15" t="s">
        <v>55</v>
      </c>
      <c r="F1188" s="15" t="s">
        <v>55</v>
      </c>
      <c r="G1188" s="15" t="s">
        <v>55</v>
      </c>
    </row>
    <row r="1189" spans="1:7" ht="12.75">
      <c r="A1189" s="1" t="s">
        <v>129</v>
      </c>
      <c r="B1189" s="1">
        <v>395</v>
      </c>
      <c r="C1189" s="23">
        <v>34853241</v>
      </c>
      <c r="D1189" s="28">
        <v>1916931.53</v>
      </c>
      <c r="E1189" s="1">
        <v>418</v>
      </c>
      <c r="F1189" s="23">
        <v>36482194</v>
      </c>
      <c r="G1189" s="28">
        <v>2019909.55</v>
      </c>
    </row>
    <row r="1190" spans="1:4" ht="12.75">
      <c r="A1190" s="9"/>
      <c r="B1190" s="8"/>
      <c r="C1190" s="8"/>
      <c r="D1190" s="8"/>
    </row>
    <row r="1191" spans="1:7" ht="12.75">
      <c r="A1191" s="1" t="s">
        <v>104</v>
      </c>
      <c r="B1191" s="4"/>
      <c r="C1191" s="4"/>
      <c r="D1191" s="4"/>
      <c r="E1191" s="4"/>
      <c r="F1191" s="4"/>
      <c r="G1191" s="4"/>
    </row>
    <row r="1192" spans="1:7" ht="12.75">
      <c r="A1192" t="s">
        <v>0</v>
      </c>
      <c r="B1192" s="14">
        <v>17</v>
      </c>
      <c r="C1192" s="21">
        <v>742995</v>
      </c>
      <c r="D1192" s="26">
        <v>40730.47</v>
      </c>
      <c r="E1192" s="14">
        <v>22</v>
      </c>
      <c r="F1192" s="21">
        <v>409879</v>
      </c>
      <c r="G1192" s="26">
        <v>22546.06</v>
      </c>
    </row>
    <row r="1193" spans="1:7" ht="12.75">
      <c r="A1193" t="s">
        <v>3</v>
      </c>
      <c r="B1193" s="15" t="s">
        <v>55</v>
      </c>
      <c r="C1193" s="15" t="s">
        <v>55</v>
      </c>
      <c r="D1193" s="15" t="s">
        <v>55</v>
      </c>
      <c r="E1193" s="15" t="s">
        <v>55</v>
      </c>
      <c r="F1193" s="15" t="s">
        <v>55</v>
      </c>
      <c r="G1193" s="15" t="s">
        <v>55</v>
      </c>
    </row>
    <row r="1194" spans="1:7" ht="12.75">
      <c r="A1194" t="s">
        <v>4</v>
      </c>
      <c r="B1194" s="14">
        <v>30</v>
      </c>
      <c r="C1194" s="21">
        <v>585663</v>
      </c>
      <c r="D1194" s="26">
        <v>41699.36</v>
      </c>
      <c r="E1194" s="14">
        <v>30</v>
      </c>
      <c r="F1194" s="21">
        <v>674235</v>
      </c>
      <c r="G1194" s="26">
        <v>38883.41</v>
      </c>
    </row>
    <row r="1195" spans="1:7" ht="12.75">
      <c r="A1195" t="s">
        <v>6</v>
      </c>
      <c r="B1195" s="15" t="s">
        <v>55</v>
      </c>
      <c r="C1195" s="15" t="s">
        <v>55</v>
      </c>
      <c r="D1195" s="15" t="s">
        <v>55</v>
      </c>
      <c r="E1195" s="15" t="s">
        <v>55</v>
      </c>
      <c r="F1195" s="15" t="s">
        <v>55</v>
      </c>
      <c r="G1195" s="15" t="s">
        <v>55</v>
      </c>
    </row>
    <row r="1196" spans="1:7" ht="12.75">
      <c r="A1196" t="s">
        <v>9</v>
      </c>
      <c r="B1196" s="15">
        <v>11</v>
      </c>
      <c r="C1196" s="15">
        <v>1036921</v>
      </c>
      <c r="D1196" s="15">
        <v>57030.72</v>
      </c>
      <c r="E1196" s="15" t="s">
        <v>55</v>
      </c>
      <c r="F1196" s="15" t="s">
        <v>55</v>
      </c>
      <c r="G1196" s="15" t="s">
        <v>55</v>
      </c>
    </row>
    <row r="1197" spans="1:7" ht="12.75">
      <c r="A1197" t="s">
        <v>11</v>
      </c>
      <c r="B1197" s="14">
        <v>108</v>
      </c>
      <c r="C1197" s="21">
        <v>10992607</v>
      </c>
      <c r="D1197" s="26">
        <v>612386.48</v>
      </c>
      <c r="E1197" s="14">
        <v>120</v>
      </c>
      <c r="F1197" s="21">
        <v>11459059</v>
      </c>
      <c r="G1197" s="26">
        <v>630250.06</v>
      </c>
    </row>
    <row r="1198" spans="1:7" ht="12.75">
      <c r="A1198" t="s">
        <v>15</v>
      </c>
      <c r="B1198" s="14">
        <v>12</v>
      </c>
      <c r="C1198" s="21">
        <v>12697</v>
      </c>
      <c r="D1198" s="26">
        <v>698.36</v>
      </c>
      <c r="E1198" s="14">
        <v>14</v>
      </c>
      <c r="F1198" s="21">
        <v>13539</v>
      </c>
      <c r="G1198" s="26">
        <v>744.68</v>
      </c>
    </row>
    <row r="1199" spans="1:7" ht="12.75">
      <c r="A1199" t="s">
        <v>17</v>
      </c>
      <c r="B1199" s="15" t="s">
        <v>55</v>
      </c>
      <c r="C1199" s="15" t="s">
        <v>55</v>
      </c>
      <c r="D1199" s="15" t="s">
        <v>55</v>
      </c>
      <c r="E1199" s="15" t="s">
        <v>55</v>
      </c>
      <c r="F1199" s="15" t="s">
        <v>55</v>
      </c>
      <c r="G1199" s="15" t="s">
        <v>55</v>
      </c>
    </row>
    <row r="1200" spans="1:7" ht="12.75">
      <c r="A1200" t="s">
        <v>20</v>
      </c>
      <c r="B1200" s="15" t="s">
        <v>55</v>
      </c>
      <c r="C1200" s="15" t="s">
        <v>55</v>
      </c>
      <c r="D1200" s="15" t="s">
        <v>55</v>
      </c>
      <c r="E1200" s="15" t="s">
        <v>55</v>
      </c>
      <c r="F1200" s="15" t="s">
        <v>55</v>
      </c>
      <c r="G1200" s="15" t="s">
        <v>55</v>
      </c>
    </row>
    <row r="1201" spans="1:7" ht="12.75">
      <c r="A1201" t="s">
        <v>22</v>
      </c>
      <c r="B1201" s="14">
        <v>11</v>
      </c>
      <c r="C1201" s="21">
        <v>191885</v>
      </c>
      <c r="D1201" s="26">
        <v>10552.76</v>
      </c>
      <c r="E1201" s="14">
        <v>13</v>
      </c>
      <c r="F1201" s="21">
        <v>617391</v>
      </c>
      <c r="G1201" s="26">
        <v>33956.64</v>
      </c>
    </row>
    <row r="1202" spans="1:7" ht="12.75">
      <c r="A1202" t="s">
        <v>24</v>
      </c>
      <c r="B1202" s="15" t="s">
        <v>55</v>
      </c>
      <c r="C1202" s="15" t="s">
        <v>55</v>
      </c>
      <c r="D1202" s="15" t="s">
        <v>55</v>
      </c>
      <c r="E1202" s="15" t="s">
        <v>55</v>
      </c>
      <c r="F1202" s="15" t="s">
        <v>55</v>
      </c>
      <c r="G1202" s="15" t="s">
        <v>55</v>
      </c>
    </row>
    <row r="1203" spans="1:7" ht="12.75">
      <c r="A1203" t="s">
        <v>25</v>
      </c>
      <c r="B1203" s="15" t="s">
        <v>55</v>
      </c>
      <c r="C1203" s="15" t="s">
        <v>55</v>
      </c>
      <c r="D1203" s="15" t="s">
        <v>55</v>
      </c>
      <c r="E1203" s="15" t="s">
        <v>55</v>
      </c>
      <c r="F1203" s="15" t="s">
        <v>55</v>
      </c>
      <c r="G1203" s="15" t="s">
        <v>55</v>
      </c>
    </row>
    <row r="1204" spans="1:7" ht="12.75">
      <c r="A1204" t="s">
        <v>26</v>
      </c>
      <c r="B1204" s="14">
        <v>20</v>
      </c>
      <c r="C1204" s="21">
        <v>2580640</v>
      </c>
      <c r="D1204" s="26">
        <v>141935.38</v>
      </c>
      <c r="E1204" s="14">
        <v>16</v>
      </c>
      <c r="F1204" s="21">
        <v>2641380</v>
      </c>
      <c r="G1204" s="26">
        <v>145276.09</v>
      </c>
    </row>
    <row r="1205" spans="1:7" ht="12.75">
      <c r="A1205" t="s">
        <v>27</v>
      </c>
      <c r="B1205" s="14">
        <v>76</v>
      </c>
      <c r="C1205" s="21">
        <v>3900895</v>
      </c>
      <c r="D1205" s="26">
        <v>213721.79</v>
      </c>
      <c r="E1205" s="14">
        <v>80</v>
      </c>
      <c r="F1205" s="21">
        <v>3462844</v>
      </c>
      <c r="G1205" s="26">
        <v>191677.4</v>
      </c>
    </row>
    <row r="1206" spans="1:7" ht="12.75">
      <c r="A1206" t="s">
        <v>28</v>
      </c>
      <c r="B1206" s="15" t="s">
        <v>55</v>
      </c>
      <c r="C1206" s="15" t="s">
        <v>55</v>
      </c>
      <c r="D1206" s="15" t="s">
        <v>55</v>
      </c>
      <c r="E1206" s="15" t="s">
        <v>55</v>
      </c>
      <c r="F1206" s="15" t="s">
        <v>55</v>
      </c>
      <c r="G1206" s="15" t="s">
        <v>55</v>
      </c>
    </row>
    <row r="1207" spans="1:7" ht="12.75">
      <c r="A1207" s="1" t="s">
        <v>129</v>
      </c>
      <c r="B1207" s="1">
        <v>322</v>
      </c>
      <c r="C1207" s="23">
        <v>31212316</v>
      </c>
      <c r="D1207" s="28">
        <v>1726161.47</v>
      </c>
      <c r="E1207" s="1">
        <v>330</v>
      </c>
      <c r="F1207" s="23">
        <v>30473922</v>
      </c>
      <c r="G1207" s="28">
        <v>1679219.88</v>
      </c>
    </row>
    <row r="1208" spans="1:4" ht="12.75">
      <c r="A1208" s="8"/>
      <c r="B1208" s="8"/>
      <c r="C1208" s="8"/>
      <c r="D1208" s="8"/>
    </row>
    <row r="1209" spans="1:7" ht="12.75">
      <c r="A1209" s="1" t="s">
        <v>105</v>
      </c>
      <c r="B1209" s="4"/>
      <c r="C1209" s="4"/>
      <c r="D1209" s="4"/>
      <c r="E1209" s="4"/>
      <c r="F1209" s="4"/>
      <c r="G1209" s="4"/>
    </row>
    <row r="1210" spans="1:7" ht="12.75">
      <c r="A1210" t="s">
        <v>0</v>
      </c>
      <c r="B1210" s="14">
        <v>16</v>
      </c>
      <c r="C1210" s="21">
        <v>194439</v>
      </c>
      <c r="D1210" s="26">
        <v>10693.98</v>
      </c>
      <c r="E1210" s="14">
        <v>24</v>
      </c>
      <c r="F1210" s="21">
        <v>520561</v>
      </c>
      <c r="G1210" s="26">
        <v>28631.1</v>
      </c>
    </row>
    <row r="1211" spans="1:7" ht="12.75">
      <c r="A1211" t="s">
        <v>3</v>
      </c>
      <c r="B1211" s="15" t="s">
        <v>55</v>
      </c>
      <c r="C1211" s="15" t="s">
        <v>55</v>
      </c>
      <c r="D1211" s="15" t="s">
        <v>55</v>
      </c>
      <c r="E1211" s="15" t="s">
        <v>55</v>
      </c>
      <c r="F1211" s="15" t="s">
        <v>55</v>
      </c>
      <c r="G1211" s="15" t="s">
        <v>55</v>
      </c>
    </row>
    <row r="1212" spans="1:7" ht="12.75">
      <c r="A1212" t="s">
        <v>4</v>
      </c>
      <c r="B1212" s="14">
        <v>99</v>
      </c>
      <c r="C1212" s="21">
        <v>4640046</v>
      </c>
      <c r="D1212" s="26">
        <v>256301.17</v>
      </c>
      <c r="E1212" s="14">
        <v>97</v>
      </c>
      <c r="F1212" s="21">
        <v>5064038</v>
      </c>
      <c r="G1212" s="26">
        <v>279038.59</v>
      </c>
    </row>
    <row r="1213" spans="1:7" ht="12.75">
      <c r="A1213" t="s">
        <v>6</v>
      </c>
      <c r="B1213" s="14">
        <v>33</v>
      </c>
      <c r="C1213" s="21">
        <v>9204300</v>
      </c>
      <c r="D1213" s="26">
        <v>507953.46</v>
      </c>
      <c r="E1213" s="14">
        <v>32</v>
      </c>
      <c r="F1213" s="21">
        <v>6780052</v>
      </c>
      <c r="G1213" s="26">
        <v>374823.6</v>
      </c>
    </row>
    <row r="1214" spans="1:7" ht="12.75">
      <c r="A1214" t="s">
        <v>9</v>
      </c>
      <c r="B1214" s="14">
        <v>23</v>
      </c>
      <c r="C1214" s="21">
        <v>7827799</v>
      </c>
      <c r="D1214" s="26">
        <v>430575.18</v>
      </c>
      <c r="E1214" s="14">
        <v>23</v>
      </c>
      <c r="F1214" s="21">
        <v>5105341</v>
      </c>
      <c r="G1214" s="26">
        <v>280794.05</v>
      </c>
    </row>
    <row r="1215" spans="1:7" ht="12.75">
      <c r="A1215" t="s">
        <v>11</v>
      </c>
      <c r="B1215" s="14">
        <v>259</v>
      </c>
      <c r="C1215" s="21">
        <v>40312029</v>
      </c>
      <c r="D1215" s="26">
        <v>2243787.41</v>
      </c>
      <c r="E1215" s="14">
        <v>260</v>
      </c>
      <c r="F1215" s="21">
        <v>38934686</v>
      </c>
      <c r="G1215" s="26">
        <v>2140633.28</v>
      </c>
    </row>
    <row r="1216" spans="1:7" ht="12.75">
      <c r="A1216" t="s">
        <v>15</v>
      </c>
      <c r="B1216" s="14">
        <v>25</v>
      </c>
      <c r="C1216" s="21">
        <v>257017</v>
      </c>
      <c r="D1216" s="26">
        <v>14136.03</v>
      </c>
      <c r="E1216" s="14">
        <v>35</v>
      </c>
      <c r="F1216" s="21">
        <v>379625</v>
      </c>
      <c r="G1216" s="26">
        <v>20879.76</v>
      </c>
    </row>
    <row r="1217" spans="1:7" ht="12.75">
      <c r="A1217" t="s">
        <v>17</v>
      </c>
      <c r="B1217" s="15">
        <v>11</v>
      </c>
      <c r="C1217" s="15">
        <v>2834138</v>
      </c>
      <c r="D1217" s="15">
        <v>155508.39</v>
      </c>
      <c r="E1217" s="15" t="s">
        <v>55</v>
      </c>
      <c r="F1217" s="15" t="s">
        <v>55</v>
      </c>
      <c r="G1217" s="15" t="s">
        <v>55</v>
      </c>
    </row>
    <row r="1218" spans="1:7" ht="12.75">
      <c r="A1218" t="s">
        <v>18</v>
      </c>
      <c r="B1218" s="15" t="s">
        <v>55</v>
      </c>
      <c r="C1218" s="15" t="s">
        <v>55</v>
      </c>
      <c r="D1218" s="15" t="s">
        <v>55</v>
      </c>
      <c r="E1218" s="15" t="s">
        <v>55</v>
      </c>
      <c r="F1218" s="15" t="s">
        <v>55</v>
      </c>
      <c r="G1218" s="15" t="s">
        <v>55</v>
      </c>
    </row>
    <row r="1219" spans="1:7" ht="12.75">
      <c r="A1219" t="s">
        <v>19</v>
      </c>
      <c r="B1219" s="15" t="s">
        <v>55</v>
      </c>
      <c r="C1219" s="15" t="s">
        <v>55</v>
      </c>
      <c r="D1219" s="15" t="s">
        <v>55</v>
      </c>
      <c r="E1219" s="15" t="s">
        <v>55</v>
      </c>
      <c r="F1219" s="15" t="s">
        <v>55</v>
      </c>
      <c r="G1219" s="15" t="s">
        <v>55</v>
      </c>
    </row>
    <row r="1220" spans="1:7" ht="12.75">
      <c r="A1220" t="s">
        <v>20</v>
      </c>
      <c r="B1220" s="14">
        <v>23</v>
      </c>
      <c r="C1220" s="21">
        <v>1051153</v>
      </c>
      <c r="D1220" s="26">
        <v>57941.55</v>
      </c>
      <c r="E1220" s="14">
        <v>10</v>
      </c>
      <c r="F1220" s="21">
        <v>124107</v>
      </c>
      <c r="G1220" s="26">
        <v>7159.87</v>
      </c>
    </row>
    <row r="1221" spans="1:7" ht="12.75">
      <c r="A1221" t="s">
        <v>22</v>
      </c>
      <c r="B1221" s="14">
        <v>51</v>
      </c>
      <c r="C1221" s="21">
        <v>1497088</v>
      </c>
      <c r="D1221" s="26">
        <v>81947.37</v>
      </c>
      <c r="E1221" s="14">
        <v>49</v>
      </c>
      <c r="F1221" s="21">
        <v>1460957</v>
      </c>
      <c r="G1221" s="26">
        <v>79985.1</v>
      </c>
    </row>
    <row r="1222" spans="1:7" ht="12.75">
      <c r="A1222" t="s">
        <v>24</v>
      </c>
      <c r="B1222" s="14">
        <v>15</v>
      </c>
      <c r="C1222" s="21">
        <v>109793</v>
      </c>
      <c r="D1222" s="26">
        <v>-14111.54</v>
      </c>
      <c r="E1222" s="14">
        <v>13</v>
      </c>
      <c r="F1222" s="21">
        <v>62868</v>
      </c>
      <c r="G1222" s="26">
        <v>3457.45</v>
      </c>
    </row>
    <row r="1223" spans="1:7" ht="12.75">
      <c r="A1223" t="s">
        <v>25</v>
      </c>
      <c r="B1223" s="14">
        <v>17</v>
      </c>
      <c r="C1223" s="21">
        <v>2477715</v>
      </c>
      <c r="D1223" s="26">
        <v>136274.44</v>
      </c>
      <c r="E1223" s="14">
        <v>17</v>
      </c>
      <c r="F1223" s="21">
        <v>2247701</v>
      </c>
      <c r="G1223" s="26">
        <v>123602.5</v>
      </c>
    </row>
    <row r="1224" spans="1:7" ht="12.75">
      <c r="A1224" t="s">
        <v>26</v>
      </c>
      <c r="B1224" s="14">
        <v>73</v>
      </c>
      <c r="C1224" s="21">
        <v>19148357</v>
      </c>
      <c r="D1224" s="26">
        <v>1054383.05</v>
      </c>
      <c r="E1224" s="14">
        <v>76</v>
      </c>
      <c r="F1224" s="21">
        <v>17649296</v>
      </c>
      <c r="G1224" s="26">
        <v>972262.3</v>
      </c>
    </row>
    <row r="1225" spans="1:7" ht="12.75">
      <c r="A1225" t="s">
        <v>27</v>
      </c>
      <c r="B1225" s="14">
        <v>134</v>
      </c>
      <c r="C1225" s="21">
        <v>4700099</v>
      </c>
      <c r="D1225" s="26">
        <v>257884.16</v>
      </c>
      <c r="E1225" s="14">
        <v>133</v>
      </c>
      <c r="F1225" s="21">
        <v>5018477</v>
      </c>
      <c r="G1225" s="26">
        <v>276310.07</v>
      </c>
    </row>
    <row r="1226" spans="1:7" ht="12.75">
      <c r="A1226" t="s">
        <v>28</v>
      </c>
      <c r="B1226" s="15">
        <v>11</v>
      </c>
      <c r="C1226" s="15">
        <v>1303728</v>
      </c>
      <c r="D1226" s="15">
        <v>71705.13</v>
      </c>
      <c r="E1226" s="15" t="s">
        <v>55</v>
      </c>
      <c r="F1226" s="15" t="s">
        <v>55</v>
      </c>
      <c r="G1226" s="15" t="s">
        <v>55</v>
      </c>
    </row>
    <row r="1227" spans="1:7" ht="12.75">
      <c r="A1227" t="s">
        <v>29</v>
      </c>
      <c r="B1227" s="15" t="s">
        <v>55</v>
      </c>
      <c r="C1227" s="15" t="s">
        <v>55</v>
      </c>
      <c r="D1227" s="15" t="s">
        <v>55</v>
      </c>
      <c r="E1227" s="14">
        <v>12</v>
      </c>
      <c r="F1227" s="21">
        <v>400663</v>
      </c>
      <c r="G1227" s="26">
        <v>22036.5</v>
      </c>
    </row>
    <row r="1228" spans="1:7" ht="12.75">
      <c r="A1228" s="1" t="s">
        <v>129</v>
      </c>
      <c r="B1228" s="1">
        <v>814</v>
      </c>
      <c r="C1228" s="23">
        <v>111578435</v>
      </c>
      <c r="D1228" s="28">
        <v>6120218.59</v>
      </c>
      <c r="E1228" s="1">
        <v>821</v>
      </c>
      <c r="F1228" s="23">
        <v>103656959</v>
      </c>
      <c r="G1228" s="28">
        <v>5706287.37</v>
      </c>
    </row>
    <row r="1229" spans="1:4" ht="12.75">
      <c r="A1229" s="9"/>
      <c r="B1229" s="8"/>
      <c r="C1229" s="8"/>
      <c r="D1229" s="8"/>
    </row>
    <row r="1230" spans="1:7" ht="12.75">
      <c r="A1230" s="1" t="s">
        <v>106</v>
      </c>
      <c r="B1230" s="4"/>
      <c r="C1230" s="4"/>
      <c r="D1230" s="4"/>
      <c r="E1230" s="4"/>
      <c r="F1230" s="4"/>
      <c r="G1230" s="4"/>
    </row>
    <row r="1231" spans="1:7" ht="12.75">
      <c r="A1231" t="s">
        <v>0</v>
      </c>
      <c r="B1231" s="14">
        <v>10</v>
      </c>
      <c r="C1231" s="21">
        <v>57475</v>
      </c>
      <c r="D1231" s="26">
        <v>3161.12</v>
      </c>
      <c r="E1231" s="14">
        <v>10</v>
      </c>
      <c r="F1231" s="21">
        <v>129827</v>
      </c>
      <c r="G1231" s="26">
        <v>7140.18</v>
      </c>
    </row>
    <row r="1232" spans="1:7" ht="12.75">
      <c r="A1232" t="s">
        <v>3</v>
      </c>
      <c r="B1232" s="15" t="s">
        <v>55</v>
      </c>
      <c r="C1232" s="15" t="s">
        <v>55</v>
      </c>
      <c r="D1232" s="15" t="s">
        <v>55</v>
      </c>
      <c r="E1232" s="15" t="s">
        <v>55</v>
      </c>
      <c r="F1232" s="15" t="s">
        <v>55</v>
      </c>
      <c r="G1232" s="15" t="s">
        <v>55</v>
      </c>
    </row>
    <row r="1233" spans="1:7" ht="12.75">
      <c r="A1233" t="s">
        <v>4</v>
      </c>
      <c r="B1233" s="14">
        <v>21</v>
      </c>
      <c r="C1233" s="21">
        <v>464839</v>
      </c>
      <c r="D1233" s="26">
        <v>25566.5</v>
      </c>
      <c r="E1233" s="14">
        <v>19</v>
      </c>
      <c r="F1233" s="21">
        <v>490840</v>
      </c>
      <c r="G1233" s="26">
        <v>27896.98</v>
      </c>
    </row>
    <row r="1234" spans="1:7" ht="12.75">
      <c r="A1234" t="s">
        <v>6</v>
      </c>
      <c r="B1234" s="15" t="s">
        <v>55</v>
      </c>
      <c r="C1234" s="15" t="s">
        <v>55</v>
      </c>
      <c r="D1234" s="15" t="s">
        <v>55</v>
      </c>
      <c r="E1234" s="15" t="s">
        <v>55</v>
      </c>
      <c r="F1234" s="15" t="s">
        <v>55</v>
      </c>
      <c r="G1234" s="15" t="s">
        <v>55</v>
      </c>
    </row>
    <row r="1235" spans="1:7" ht="12.75">
      <c r="A1235" t="s">
        <v>9</v>
      </c>
      <c r="B1235" s="15" t="s">
        <v>55</v>
      </c>
      <c r="C1235" s="15" t="s">
        <v>55</v>
      </c>
      <c r="D1235" s="15" t="s">
        <v>55</v>
      </c>
      <c r="E1235" s="15" t="s">
        <v>55</v>
      </c>
      <c r="F1235" s="15" t="s">
        <v>55</v>
      </c>
      <c r="G1235" s="15" t="s">
        <v>55</v>
      </c>
    </row>
    <row r="1236" spans="1:7" ht="12.75">
      <c r="A1236" t="s">
        <v>11</v>
      </c>
      <c r="B1236" s="14">
        <v>43</v>
      </c>
      <c r="C1236" s="21">
        <v>2115951</v>
      </c>
      <c r="D1236" s="26">
        <v>116896.83</v>
      </c>
      <c r="E1236" s="14">
        <v>41</v>
      </c>
      <c r="F1236" s="21">
        <v>2286922</v>
      </c>
      <c r="G1236" s="26">
        <v>125855.5</v>
      </c>
    </row>
    <row r="1237" spans="1:7" ht="12.75">
      <c r="A1237" t="s">
        <v>17</v>
      </c>
      <c r="B1237" s="15" t="s">
        <v>55</v>
      </c>
      <c r="C1237" s="15" t="s">
        <v>55</v>
      </c>
      <c r="D1237" s="15" t="s">
        <v>55</v>
      </c>
      <c r="E1237" s="15" t="s">
        <v>55</v>
      </c>
      <c r="F1237" s="15" t="s">
        <v>55</v>
      </c>
      <c r="G1237" s="15" t="s">
        <v>55</v>
      </c>
    </row>
    <row r="1238" spans="1:7" ht="12.75">
      <c r="A1238" t="s">
        <v>20</v>
      </c>
      <c r="B1238" s="15" t="s">
        <v>55</v>
      </c>
      <c r="C1238" s="15" t="s">
        <v>55</v>
      </c>
      <c r="D1238" s="15" t="s">
        <v>55</v>
      </c>
      <c r="E1238" s="15" t="s">
        <v>55</v>
      </c>
      <c r="F1238" s="15" t="s">
        <v>55</v>
      </c>
      <c r="G1238" s="15" t="s">
        <v>55</v>
      </c>
    </row>
    <row r="1239" spans="1:7" ht="12.75">
      <c r="A1239" t="s">
        <v>22</v>
      </c>
      <c r="B1239" s="14">
        <v>10</v>
      </c>
      <c r="C1239" s="21">
        <v>641550</v>
      </c>
      <c r="D1239" s="26">
        <v>35285.27</v>
      </c>
      <c r="E1239" s="14">
        <v>13</v>
      </c>
      <c r="F1239" s="21">
        <v>757427</v>
      </c>
      <c r="G1239" s="26">
        <v>41658.51</v>
      </c>
    </row>
    <row r="1240" spans="1:7" ht="12.75">
      <c r="A1240" t="s">
        <v>25</v>
      </c>
      <c r="B1240" s="15" t="s">
        <v>55</v>
      </c>
      <c r="C1240" s="15" t="s">
        <v>55</v>
      </c>
      <c r="D1240" s="15" t="s">
        <v>55</v>
      </c>
      <c r="E1240" s="15" t="s">
        <v>55</v>
      </c>
      <c r="F1240" s="15" t="s">
        <v>55</v>
      </c>
      <c r="G1240" s="15" t="s">
        <v>55</v>
      </c>
    </row>
    <row r="1241" spans="1:7" ht="12.75">
      <c r="A1241" t="s">
        <v>26</v>
      </c>
      <c r="B1241" s="14">
        <v>18</v>
      </c>
      <c r="C1241" s="21">
        <v>1056431</v>
      </c>
      <c r="D1241" s="26">
        <v>61667.33</v>
      </c>
      <c r="E1241" s="14">
        <v>17</v>
      </c>
      <c r="F1241" s="21">
        <v>1115060</v>
      </c>
      <c r="G1241" s="26">
        <v>61236.53</v>
      </c>
    </row>
    <row r="1242" spans="1:7" ht="12.75">
      <c r="A1242" t="s">
        <v>27</v>
      </c>
      <c r="B1242" s="14">
        <v>44</v>
      </c>
      <c r="C1242" s="21">
        <v>1005960</v>
      </c>
      <c r="D1242" s="26">
        <v>55328.86</v>
      </c>
      <c r="E1242" s="14">
        <v>45</v>
      </c>
      <c r="F1242" s="21">
        <v>937087</v>
      </c>
      <c r="G1242" s="26">
        <v>51525.78</v>
      </c>
    </row>
    <row r="1243" spans="1:7" ht="12.75">
      <c r="A1243" t="s">
        <v>28</v>
      </c>
      <c r="B1243" s="15" t="s">
        <v>55</v>
      </c>
      <c r="C1243" s="15" t="s">
        <v>55</v>
      </c>
      <c r="D1243" s="15" t="s">
        <v>55</v>
      </c>
      <c r="E1243" s="15" t="s">
        <v>55</v>
      </c>
      <c r="F1243" s="15" t="s">
        <v>55</v>
      </c>
      <c r="G1243" s="15" t="s">
        <v>55</v>
      </c>
    </row>
    <row r="1244" spans="1:7" ht="12.75">
      <c r="A1244" t="s">
        <v>29</v>
      </c>
      <c r="B1244" s="15" t="s">
        <v>55</v>
      </c>
      <c r="C1244" s="15" t="s">
        <v>55</v>
      </c>
      <c r="D1244" s="15" t="s">
        <v>55</v>
      </c>
      <c r="E1244" s="15" t="s">
        <v>55</v>
      </c>
      <c r="F1244" s="15" t="s">
        <v>55</v>
      </c>
      <c r="G1244" s="15" t="s">
        <v>55</v>
      </c>
    </row>
    <row r="1245" spans="1:7" ht="12.75">
      <c r="A1245" s="1" t="s">
        <v>129</v>
      </c>
      <c r="B1245" s="1">
        <v>184</v>
      </c>
      <c r="C1245" s="23">
        <v>7478085</v>
      </c>
      <c r="D1245" s="28">
        <v>414850.55</v>
      </c>
      <c r="E1245" s="1">
        <v>189</v>
      </c>
      <c r="F1245" s="23">
        <v>7741189</v>
      </c>
      <c r="G1245" s="28">
        <v>426643.83</v>
      </c>
    </row>
    <row r="1246" spans="1:4" ht="12.75">
      <c r="A1246" s="9"/>
      <c r="B1246" s="8"/>
      <c r="C1246" s="8"/>
      <c r="D1246" s="8"/>
    </row>
    <row r="1247" spans="1:7" ht="12.75">
      <c r="A1247" s="1" t="s">
        <v>107</v>
      </c>
      <c r="B1247" s="4"/>
      <c r="C1247" s="4"/>
      <c r="D1247" s="4"/>
      <c r="E1247" s="4"/>
      <c r="F1247" s="4"/>
      <c r="G1247" s="4"/>
    </row>
    <row r="1248" spans="1:7" ht="12.75">
      <c r="A1248" t="s">
        <v>0</v>
      </c>
      <c r="B1248" s="14">
        <v>11</v>
      </c>
      <c r="C1248" s="21">
        <v>80410</v>
      </c>
      <c r="D1248" s="26">
        <v>4422.57</v>
      </c>
      <c r="E1248" s="14">
        <v>11</v>
      </c>
      <c r="F1248" s="21">
        <v>89458</v>
      </c>
      <c r="G1248" s="26">
        <v>4920.23</v>
      </c>
    </row>
    <row r="1249" spans="1:7" ht="12.75">
      <c r="A1249" t="s">
        <v>3</v>
      </c>
      <c r="B1249" s="15" t="s">
        <v>55</v>
      </c>
      <c r="C1249" s="15" t="s">
        <v>55</v>
      </c>
      <c r="D1249" s="15" t="s">
        <v>55</v>
      </c>
      <c r="E1249" s="15" t="s">
        <v>55</v>
      </c>
      <c r="F1249" s="15" t="s">
        <v>55</v>
      </c>
      <c r="G1249" s="15" t="s">
        <v>55</v>
      </c>
    </row>
    <row r="1250" spans="1:7" ht="12.75">
      <c r="A1250" t="s">
        <v>4</v>
      </c>
      <c r="B1250" s="14">
        <v>22</v>
      </c>
      <c r="C1250" s="21">
        <v>4872731</v>
      </c>
      <c r="D1250" s="26">
        <v>278549.78</v>
      </c>
      <c r="E1250" s="14">
        <v>25</v>
      </c>
      <c r="F1250" s="21">
        <v>5976565</v>
      </c>
      <c r="G1250" s="26">
        <v>328920.35</v>
      </c>
    </row>
    <row r="1251" spans="1:7" ht="12.75">
      <c r="A1251" t="s">
        <v>6</v>
      </c>
      <c r="B1251" s="14">
        <v>10</v>
      </c>
      <c r="C1251" s="21">
        <v>212131</v>
      </c>
      <c r="D1251" s="26">
        <v>11665.15</v>
      </c>
      <c r="E1251" s="14">
        <v>10</v>
      </c>
      <c r="F1251" s="21">
        <v>219394</v>
      </c>
      <c r="G1251" s="26">
        <v>12066.84</v>
      </c>
    </row>
    <row r="1252" spans="1:7" ht="12.75">
      <c r="A1252" t="s">
        <v>9</v>
      </c>
      <c r="B1252" s="14">
        <v>15</v>
      </c>
      <c r="C1252" s="21">
        <v>1711344</v>
      </c>
      <c r="D1252" s="26">
        <v>94124.07</v>
      </c>
      <c r="E1252" s="14">
        <v>14</v>
      </c>
      <c r="F1252" s="21">
        <v>1604835</v>
      </c>
      <c r="G1252" s="26">
        <v>88266.03</v>
      </c>
    </row>
    <row r="1253" spans="1:7" ht="12.75">
      <c r="A1253" t="s">
        <v>11</v>
      </c>
      <c r="B1253" s="14">
        <v>67</v>
      </c>
      <c r="C1253" s="21">
        <v>4705316</v>
      </c>
      <c r="D1253" s="26">
        <v>258793.72</v>
      </c>
      <c r="E1253" s="14">
        <v>72</v>
      </c>
      <c r="F1253" s="21">
        <v>4727497</v>
      </c>
      <c r="G1253" s="26">
        <v>260004.2</v>
      </c>
    </row>
    <row r="1254" spans="1:7" ht="12.75">
      <c r="A1254" t="s">
        <v>15</v>
      </c>
      <c r="B1254" s="15" t="s">
        <v>55</v>
      </c>
      <c r="C1254" s="15" t="s">
        <v>55</v>
      </c>
      <c r="D1254" s="15" t="s">
        <v>55</v>
      </c>
      <c r="E1254" s="15" t="s">
        <v>55</v>
      </c>
      <c r="F1254" s="15" t="s">
        <v>55</v>
      </c>
      <c r="G1254" s="15" t="s">
        <v>55</v>
      </c>
    </row>
    <row r="1255" spans="1:7" ht="12.75">
      <c r="A1255" t="s">
        <v>17</v>
      </c>
      <c r="B1255" s="15" t="s">
        <v>55</v>
      </c>
      <c r="C1255" s="15" t="s">
        <v>55</v>
      </c>
      <c r="D1255" s="15" t="s">
        <v>55</v>
      </c>
      <c r="E1255" s="15" t="s">
        <v>55</v>
      </c>
      <c r="F1255" s="15" t="s">
        <v>55</v>
      </c>
      <c r="G1255" s="15" t="s">
        <v>55</v>
      </c>
    </row>
    <row r="1256" spans="1:7" ht="12.75">
      <c r="A1256" t="s">
        <v>19</v>
      </c>
      <c r="B1256" s="15" t="s">
        <v>55</v>
      </c>
      <c r="C1256" s="15" t="s">
        <v>55</v>
      </c>
      <c r="D1256" s="15" t="s">
        <v>55</v>
      </c>
      <c r="E1256" s="15" t="s">
        <v>55</v>
      </c>
      <c r="F1256" s="15" t="s">
        <v>55</v>
      </c>
      <c r="G1256" s="15" t="s">
        <v>55</v>
      </c>
    </row>
    <row r="1257" spans="1:7" ht="12.75">
      <c r="A1257" t="s">
        <v>20</v>
      </c>
      <c r="B1257" s="15" t="s">
        <v>55</v>
      </c>
      <c r="C1257" s="15" t="s">
        <v>55</v>
      </c>
      <c r="D1257" s="15" t="s">
        <v>55</v>
      </c>
      <c r="E1257" s="15" t="s">
        <v>55</v>
      </c>
      <c r="F1257" s="15" t="s">
        <v>55</v>
      </c>
      <c r="G1257" s="15" t="s">
        <v>55</v>
      </c>
    </row>
    <row r="1258" spans="1:7" ht="12.75">
      <c r="A1258" t="s">
        <v>22</v>
      </c>
      <c r="B1258" s="14">
        <v>10</v>
      </c>
      <c r="C1258" s="21">
        <v>636983</v>
      </c>
      <c r="D1258" s="26">
        <v>35034.14</v>
      </c>
      <c r="E1258" s="14">
        <v>12</v>
      </c>
      <c r="F1258" s="21">
        <v>570834</v>
      </c>
      <c r="G1258" s="26">
        <v>31396.08</v>
      </c>
    </row>
    <row r="1259" spans="1:7" ht="12.75">
      <c r="A1259" t="s">
        <v>24</v>
      </c>
      <c r="B1259" s="15" t="s">
        <v>55</v>
      </c>
      <c r="C1259" s="15" t="s">
        <v>55</v>
      </c>
      <c r="D1259" s="15" t="s">
        <v>55</v>
      </c>
      <c r="E1259" s="15" t="s">
        <v>55</v>
      </c>
      <c r="F1259" s="15" t="s">
        <v>55</v>
      </c>
      <c r="G1259" s="15" t="s">
        <v>55</v>
      </c>
    </row>
    <row r="1260" spans="1:7" ht="12.75">
      <c r="A1260" t="s">
        <v>25</v>
      </c>
      <c r="B1260" s="15" t="s">
        <v>55</v>
      </c>
      <c r="C1260" s="15" t="s">
        <v>55</v>
      </c>
      <c r="D1260" s="15" t="s">
        <v>55</v>
      </c>
      <c r="E1260" s="15" t="s">
        <v>55</v>
      </c>
      <c r="F1260" s="15" t="s">
        <v>55</v>
      </c>
      <c r="G1260" s="15" t="s">
        <v>55</v>
      </c>
    </row>
    <row r="1261" spans="1:7" ht="12.75">
      <c r="A1261" t="s">
        <v>26</v>
      </c>
      <c r="B1261" s="14">
        <v>15</v>
      </c>
      <c r="C1261" s="21">
        <v>900880</v>
      </c>
      <c r="D1261" s="26">
        <v>51760.06</v>
      </c>
      <c r="E1261" s="14">
        <v>15</v>
      </c>
      <c r="F1261" s="21">
        <v>876878</v>
      </c>
      <c r="G1261" s="26">
        <v>48477.01</v>
      </c>
    </row>
    <row r="1262" spans="1:7" ht="12.75">
      <c r="A1262" t="s">
        <v>27</v>
      </c>
      <c r="B1262" s="14">
        <v>38</v>
      </c>
      <c r="C1262" s="21">
        <v>2529291</v>
      </c>
      <c r="D1262" s="26">
        <v>138016.28</v>
      </c>
      <c r="E1262" s="14">
        <v>40</v>
      </c>
      <c r="F1262" s="21">
        <v>2280510</v>
      </c>
      <c r="G1262" s="26">
        <v>125428.54</v>
      </c>
    </row>
    <row r="1263" spans="1:7" ht="12.75">
      <c r="A1263" t="s">
        <v>28</v>
      </c>
      <c r="B1263" s="15" t="s">
        <v>55</v>
      </c>
      <c r="C1263" s="15" t="s">
        <v>55</v>
      </c>
      <c r="D1263" s="15" t="s">
        <v>55</v>
      </c>
      <c r="E1263" s="15" t="s">
        <v>55</v>
      </c>
      <c r="F1263" s="15" t="s">
        <v>55</v>
      </c>
      <c r="G1263" s="15" t="s">
        <v>55</v>
      </c>
    </row>
    <row r="1264" spans="1:7" ht="12.75">
      <c r="A1264" t="s">
        <v>29</v>
      </c>
      <c r="B1264" s="15" t="s">
        <v>55</v>
      </c>
      <c r="C1264" s="15" t="s">
        <v>55</v>
      </c>
      <c r="D1264" s="15" t="s">
        <v>55</v>
      </c>
      <c r="E1264" s="15" t="s">
        <v>55</v>
      </c>
      <c r="F1264" s="15" t="s">
        <v>55</v>
      </c>
      <c r="G1264" s="15" t="s">
        <v>55</v>
      </c>
    </row>
    <row r="1265" spans="1:7" ht="12.75">
      <c r="A1265" s="1" t="s">
        <v>129</v>
      </c>
      <c r="B1265" s="1">
        <v>222</v>
      </c>
      <c r="C1265" s="23">
        <v>23092485</v>
      </c>
      <c r="D1265" s="28">
        <v>1282998.79</v>
      </c>
      <c r="E1265" s="1">
        <v>232</v>
      </c>
      <c r="F1265" s="23">
        <v>23341456</v>
      </c>
      <c r="G1265" s="28">
        <v>1284254.68</v>
      </c>
    </row>
    <row r="1266" spans="1:4" ht="12.75">
      <c r="A1266" s="9"/>
      <c r="B1266" s="8"/>
      <c r="C1266" s="8"/>
      <c r="D1266" s="8"/>
    </row>
    <row r="1267" spans="1:7" ht="12.75">
      <c r="A1267" s="1" t="s">
        <v>108</v>
      </c>
      <c r="B1267" s="4"/>
      <c r="C1267" s="4"/>
      <c r="D1267" s="4"/>
      <c r="E1267" s="4"/>
      <c r="F1267" s="4"/>
      <c r="G1267" s="4"/>
    </row>
    <row r="1268" spans="1:7" ht="12.75">
      <c r="A1268" t="s">
        <v>0</v>
      </c>
      <c r="B1268" s="14">
        <v>14</v>
      </c>
      <c r="C1268" s="21">
        <v>2382063</v>
      </c>
      <c r="D1268" s="26">
        <v>131013.64</v>
      </c>
      <c r="E1268" s="14">
        <v>25</v>
      </c>
      <c r="F1268" s="21">
        <v>3413988</v>
      </c>
      <c r="G1268" s="26">
        <v>188869.63</v>
      </c>
    </row>
    <row r="1269" spans="1:7" ht="12.75">
      <c r="A1269" t="s">
        <v>3</v>
      </c>
      <c r="B1269" s="15" t="s">
        <v>55</v>
      </c>
      <c r="C1269" s="15" t="s">
        <v>55</v>
      </c>
      <c r="D1269" s="15" t="s">
        <v>55</v>
      </c>
      <c r="E1269" s="15" t="s">
        <v>55</v>
      </c>
      <c r="F1269" s="15" t="s">
        <v>55</v>
      </c>
      <c r="G1269" s="15" t="s">
        <v>55</v>
      </c>
    </row>
    <row r="1270" spans="1:7" ht="12.75">
      <c r="A1270" t="s">
        <v>4</v>
      </c>
      <c r="B1270" s="14">
        <v>65</v>
      </c>
      <c r="C1270" s="21">
        <v>6998468</v>
      </c>
      <c r="D1270" s="26">
        <v>391713.3</v>
      </c>
      <c r="E1270" s="14">
        <v>62</v>
      </c>
      <c r="F1270" s="21">
        <v>8423718</v>
      </c>
      <c r="G1270" s="26">
        <v>510586.63</v>
      </c>
    </row>
    <row r="1271" spans="1:7" ht="12.75">
      <c r="A1271" t="s">
        <v>6</v>
      </c>
      <c r="B1271" s="14">
        <v>19</v>
      </c>
      <c r="C1271" s="21">
        <v>344135</v>
      </c>
      <c r="D1271" s="26">
        <v>18927.46</v>
      </c>
      <c r="E1271" s="14">
        <v>19</v>
      </c>
      <c r="F1271" s="21">
        <v>368677</v>
      </c>
      <c r="G1271" s="26">
        <v>20277.27</v>
      </c>
    </row>
    <row r="1272" spans="1:7" ht="12.75">
      <c r="A1272" t="s">
        <v>9</v>
      </c>
      <c r="B1272" s="14">
        <v>21</v>
      </c>
      <c r="C1272" s="21">
        <v>6969540</v>
      </c>
      <c r="D1272" s="26">
        <v>383323.24</v>
      </c>
      <c r="E1272" s="14">
        <v>22</v>
      </c>
      <c r="F1272" s="21">
        <v>8706661</v>
      </c>
      <c r="G1272" s="26">
        <v>534964.53</v>
      </c>
    </row>
    <row r="1273" spans="1:7" ht="12.75">
      <c r="A1273" t="s">
        <v>11</v>
      </c>
      <c r="B1273" s="14">
        <v>185</v>
      </c>
      <c r="C1273" s="21">
        <v>26819584</v>
      </c>
      <c r="D1273" s="26">
        <v>1473674.31</v>
      </c>
      <c r="E1273" s="14">
        <v>189</v>
      </c>
      <c r="F1273" s="21">
        <v>23440799</v>
      </c>
      <c r="G1273" s="26">
        <v>1291812.52</v>
      </c>
    </row>
    <row r="1274" spans="1:7" ht="12.75">
      <c r="A1274" t="s">
        <v>15</v>
      </c>
      <c r="B1274" s="14">
        <v>19</v>
      </c>
      <c r="C1274" s="21">
        <v>145297</v>
      </c>
      <c r="D1274" s="26">
        <v>7991.37</v>
      </c>
      <c r="E1274" s="14">
        <v>22</v>
      </c>
      <c r="F1274" s="21">
        <v>189978</v>
      </c>
      <c r="G1274" s="26">
        <v>10448.84</v>
      </c>
    </row>
    <row r="1275" spans="1:7" ht="12.75">
      <c r="A1275" t="s">
        <v>17</v>
      </c>
      <c r="B1275" s="15" t="s">
        <v>55</v>
      </c>
      <c r="C1275" s="15" t="s">
        <v>55</v>
      </c>
      <c r="D1275" s="15" t="s">
        <v>55</v>
      </c>
      <c r="E1275" s="15" t="s">
        <v>55</v>
      </c>
      <c r="F1275" s="15" t="s">
        <v>55</v>
      </c>
      <c r="G1275" s="15" t="s">
        <v>55</v>
      </c>
    </row>
    <row r="1276" spans="1:7" ht="12.75">
      <c r="A1276" t="s">
        <v>19</v>
      </c>
      <c r="B1276" s="15" t="s">
        <v>55</v>
      </c>
      <c r="C1276" s="15" t="s">
        <v>55</v>
      </c>
      <c r="D1276" s="15" t="s">
        <v>55</v>
      </c>
      <c r="E1276" s="15" t="s">
        <v>55</v>
      </c>
      <c r="F1276" s="15" t="s">
        <v>55</v>
      </c>
      <c r="G1276" s="15" t="s">
        <v>55</v>
      </c>
    </row>
    <row r="1277" spans="1:7" ht="12.75">
      <c r="A1277" t="s">
        <v>20</v>
      </c>
      <c r="B1277" s="14">
        <v>20</v>
      </c>
      <c r="C1277" s="21">
        <v>461769</v>
      </c>
      <c r="D1277" s="26">
        <v>25397.53</v>
      </c>
      <c r="E1277" s="14">
        <v>10</v>
      </c>
      <c r="F1277" s="21">
        <v>310754</v>
      </c>
      <c r="G1277" s="26">
        <v>17091.68</v>
      </c>
    </row>
    <row r="1278" spans="1:7" ht="12.75">
      <c r="A1278" t="s">
        <v>22</v>
      </c>
      <c r="B1278" s="14">
        <v>45</v>
      </c>
      <c r="C1278" s="21">
        <v>2021083</v>
      </c>
      <c r="D1278" s="26">
        <v>111137.7</v>
      </c>
      <c r="E1278" s="14">
        <v>49</v>
      </c>
      <c r="F1278" s="21">
        <v>1944919</v>
      </c>
      <c r="G1278" s="26">
        <v>110100.88</v>
      </c>
    </row>
    <row r="1279" spans="1:7" ht="12.75">
      <c r="A1279" t="s">
        <v>24</v>
      </c>
      <c r="B1279" s="14">
        <v>13</v>
      </c>
      <c r="C1279" s="21">
        <v>150604</v>
      </c>
      <c r="D1279" s="26">
        <v>8283.3</v>
      </c>
      <c r="E1279" s="14">
        <v>11</v>
      </c>
      <c r="F1279" s="21">
        <v>119140</v>
      </c>
      <c r="G1279" s="26">
        <v>7219.77</v>
      </c>
    </row>
    <row r="1280" spans="1:7" ht="12.75">
      <c r="A1280" t="s">
        <v>25</v>
      </c>
      <c r="B1280" s="15" t="s">
        <v>55</v>
      </c>
      <c r="C1280" s="15" t="s">
        <v>55</v>
      </c>
      <c r="D1280" s="15" t="s">
        <v>55</v>
      </c>
      <c r="E1280" s="15" t="s">
        <v>55</v>
      </c>
      <c r="F1280" s="15" t="s">
        <v>55</v>
      </c>
      <c r="G1280" s="15" t="s">
        <v>55</v>
      </c>
    </row>
    <row r="1281" spans="1:7" ht="12.75">
      <c r="A1281" t="s">
        <v>26</v>
      </c>
      <c r="B1281" s="14">
        <v>45</v>
      </c>
      <c r="C1281" s="21">
        <v>8077634</v>
      </c>
      <c r="D1281" s="26">
        <v>444199.29</v>
      </c>
      <c r="E1281" s="14">
        <v>43</v>
      </c>
      <c r="F1281" s="21">
        <v>7822594</v>
      </c>
      <c r="G1281" s="26">
        <v>430211.18</v>
      </c>
    </row>
    <row r="1282" spans="1:7" ht="12.75">
      <c r="A1282" t="s">
        <v>27</v>
      </c>
      <c r="B1282" s="14">
        <v>106</v>
      </c>
      <c r="C1282" s="21">
        <v>5609706</v>
      </c>
      <c r="D1282" s="26">
        <v>308533.65</v>
      </c>
      <c r="E1282" s="14">
        <v>107</v>
      </c>
      <c r="F1282" s="21">
        <v>5713766</v>
      </c>
      <c r="G1282" s="26">
        <v>315212.13</v>
      </c>
    </row>
    <row r="1283" spans="1:7" ht="12.75">
      <c r="A1283" t="s">
        <v>28</v>
      </c>
      <c r="B1283" s="15" t="s">
        <v>55</v>
      </c>
      <c r="C1283" s="15" t="s">
        <v>55</v>
      </c>
      <c r="D1283" s="15" t="s">
        <v>55</v>
      </c>
      <c r="E1283" s="15" t="s">
        <v>55</v>
      </c>
      <c r="F1283" s="15" t="s">
        <v>55</v>
      </c>
      <c r="G1283" s="15" t="s">
        <v>55</v>
      </c>
    </row>
    <row r="1284" spans="1:7" ht="12.75">
      <c r="A1284" t="s">
        <v>29</v>
      </c>
      <c r="B1284" s="15" t="s">
        <v>55</v>
      </c>
      <c r="C1284" s="15" t="s">
        <v>55</v>
      </c>
      <c r="D1284" s="15" t="s">
        <v>55</v>
      </c>
      <c r="E1284" s="15" t="s">
        <v>55</v>
      </c>
      <c r="F1284" s="15" t="s">
        <v>55</v>
      </c>
      <c r="G1284" s="15" t="s">
        <v>55</v>
      </c>
    </row>
    <row r="1285" spans="1:7" ht="12.75">
      <c r="A1285" s="1" t="s">
        <v>129</v>
      </c>
      <c r="B1285" s="1">
        <v>589</v>
      </c>
      <c r="C1285" s="23">
        <v>71838777</v>
      </c>
      <c r="D1285" s="28">
        <v>3957998.06</v>
      </c>
      <c r="E1285" s="1">
        <v>598</v>
      </c>
      <c r="F1285" s="23">
        <v>70873034</v>
      </c>
      <c r="G1285" s="28">
        <v>3955526.97</v>
      </c>
    </row>
    <row r="1286" spans="1:4" ht="12.75">
      <c r="A1286" s="9"/>
      <c r="B1286" s="8"/>
      <c r="C1286" s="8"/>
      <c r="D1286" s="8"/>
    </row>
    <row r="1287" spans="1:7" ht="12.75">
      <c r="A1287" s="1" t="s">
        <v>109</v>
      </c>
      <c r="B1287" s="4"/>
      <c r="C1287" s="4"/>
      <c r="D1287" s="4"/>
      <c r="E1287" s="4"/>
      <c r="F1287" s="4"/>
      <c r="G1287" s="4"/>
    </row>
    <row r="1288" spans="1:7" ht="12.75">
      <c r="A1288" t="s">
        <v>0</v>
      </c>
      <c r="B1288" s="14">
        <v>17</v>
      </c>
      <c r="C1288" s="21">
        <v>1023191</v>
      </c>
      <c r="D1288" s="26">
        <v>56275.6</v>
      </c>
      <c r="E1288" s="14">
        <v>19</v>
      </c>
      <c r="F1288" s="21">
        <v>1090137</v>
      </c>
      <c r="G1288" s="26">
        <v>59957.59</v>
      </c>
    </row>
    <row r="1289" spans="1:7" ht="12.75">
      <c r="A1289" t="s">
        <v>2</v>
      </c>
      <c r="B1289" s="15" t="s">
        <v>55</v>
      </c>
      <c r="C1289" s="15" t="s">
        <v>55</v>
      </c>
      <c r="D1289" s="15" t="s">
        <v>55</v>
      </c>
      <c r="E1289" s="15" t="s">
        <v>55</v>
      </c>
      <c r="F1289" s="15" t="s">
        <v>55</v>
      </c>
      <c r="G1289" s="15" t="s">
        <v>55</v>
      </c>
    </row>
    <row r="1290" spans="1:7" ht="12.75">
      <c r="A1290" t="s">
        <v>3</v>
      </c>
      <c r="B1290" s="15" t="s">
        <v>55</v>
      </c>
      <c r="C1290" s="15" t="s">
        <v>55</v>
      </c>
      <c r="D1290" s="15" t="s">
        <v>55</v>
      </c>
      <c r="E1290" s="15" t="s">
        <v>55</v>
      </c>
      <c r="F1290" s="15" t="s">
        <v>55</v>
      </c>
      <c r="G1290" s="15" t="s">
        <v>55</v>
      </c>
    </row>
    <row r="1291" spans="1:7" ht="12.75">
      <c r="A1291" t="s">
        <v>4</v>
      </c>
      <c r="B1291" s="14">
        <v>50</v>
      </c>
      <c r="C1291" s="21">
        <v>2449146</v>
      </c>
      <c r="D1291" s="26">
        <v>144908.28</v>
      </c>
      <c r="E1291" s="14">
        <v>42</v>
      </c>
      <c r="F1291" s="21">
        <v>2498803</v>
      </c>
      <c r="G1291" s="26">
        <v>137457.06</v>
      </c>
    </row>
    <row r="1292" spans="1:7" ht="12.75">
      <c r="A1292" t="s">
        <v>6</v>
      </c>
      <c r="B1292" s="14">
        <v>11</v>
      </c>
      <c r="C1292" s="21">
        <v>3167787</v>
      </c>
      <c r="D1292" s="26">
        <v>174228.4</v>
      </c>
      <c r="E1292" s="14">
        <v>12</v>
      </c>
      <c r="F1292" s="21">
        <v>3384164</v>
      </c>
      <c r="G1292" s="26">
        <v>186129.2</v>
      </c>
    </row>
    <row r="1293" spans="1:7" ht="12.75">
      <c r="A1293" t="s">
        <v>9</v>
      </c>
      <c r="B1293" s="14">
        <v>12</v>
      </c>
      <c r="C1293" s="21">
        <v>786739</v>
      </c>
      <c r="D1293" s="26">
        <v>43270.79</v>
      </c>
      <c r="E1293" s="14">
        <v>14</v>
      </c>
      <c r="F1293" s="21">
        <v>843803</v>
      </c>
      <c r="G1293" s="26">
        <v>46517.11</v>
      </c>
    </row>
    <row r="1294" spans="1:7" ht="12.75">
      <c r="A1294" t="s">
        <v>11</v>
      </c>
      <c r="B1294" s="14">
        <v>116</v>
      </c>
      <c r="C1294" s="21">
        <v>10019485</v>
      </c>
      <c r="D1294" s="26">
        <v>546986.08</v>
      </c>
      <c r="E1294" s="14">
        <v>127</v>
      </c>
      <c r="F1294" s="21">
        <v>10851480</v>
      </c>
      <c r="G1294" s="26">
        <v>596789.82</v>
      </c>
    </row>
    <row r="1295" spans="1:7" ht="12.75">
      <c r="A1295" t="s">
        <v>15</v>
      </c>
      <c r="B1295" s="14">
        <v>20</v>
      </c>
      <c r="C1295" s="21">
        <v>54338</v>
      </c>
      <c r="D1295" s="26">
        <v>2988.6</v>
      </c>
      <c r="E1295" s="14">
        <v>21</v>
      </c>
      <c r="F1295" s="21">
        <v>77054</v>
      </c>
      <c r="G1295" s="26">
        <v>4237.99</v>
      </c>
    </row>
    <row r="1296" spans="1:7" ht="12.75">
      <c r="A1296" t="s">
        <v>17</v>
      </c>
      <c r="B1296" s="15" t="s">
        <v>55</v>
      </c>
      <c r="C1296" s="15" t="s">
        <v>55</v>
      </c>
      <c r="D1296" s="15" t="s">
        <v>55</v>
      </c>
      <c r="E1296" s="15" t="s">
        <v>55</v>
      </c>
      <c r="F1296" s="15" t="s">
        <v>55</v>
      </c>
      <c r="G1296" s="15" t="s">
        <v>55</v>
      </c>
    </row>
    <row r="1297" spans="1:7" ht="12.75">
      <c r="A1297" t="s">
        <v>18</v>
      </c>
      <c r="B1297" s="15" t="s">
        <v>55</v>
      </c>
      <c r="C1297" s="15" t="s">
        <v>55</v>
      </c>
      <c r="D1297" s="15" t="s">
        <v>55</v>
      </c>
      <c r="E1297" s="15" t="s">
        <v>55</v>
      </c>
      <c r="F1297" s="15" t="s">
        <v>55</v>
      </c>
      <c r="G1297" s="15" t="s">
        <v>55</v>
      </c>
    </row>
    <row r="1298" spans="1:7" ht="12.75">
      <c r="A1298" t="s">
        <v>19</v>
      </c>
      <c r="B1298" s="15" t="s">
        <v>55</v>
      </c>
      <c r="C1298" s="15" t="s">
        <v>55</v>
      </c>
      <c r="D1298" s="15" t="s">
        <v>55</v>
      </c>
      <c r="E1298" s="15" t="s">
        <v>55</v>
      </c>
      <c r="F1298" s="15" t="s">
        <v>55</v>
      </c>
      <c r="G1298" s="15" t="s">
        <v>55</v>
      </c>
    </row>
    <row r="1299" spans="1:7" ht="12.75">
      <c r="A1299" t="s">
        <v>20</v>
      </c>
      <c r="B1299" s="15" t="s">
        <v>55</v>
      </c>
      <c r="C1299" s="15" t="s">
        <v>55</v>
      </c>
      <c r="D1299" s="15" t="s">
        <v>55</v>
      </c>
      <c r="E1299" s="15" t="s">
        <v>55</v>
      </c>
      <c r="F1299" s="15" t="s">
        <v>55</v>
      </c>
      <c r="G1299" s="15" t="s">
        <v>55</v>
      </c>
    </row>
    <row r="1300" spans="1:7" ht="12.75">
      <c r="A1300" t="s">
        <v>22</v>
      </c>
      <c r="B1300" s="14">
        <v>18</v>
      </c>
      <c r="C1300" s="21">
        <v>667708</v>
      </c>
      <c r="D1300" s="26">
        <v>36723.33</v>
      </c>
      <c r="E1300" s="14">
        <v>18</v>
      </c>
      <c r="F1300" s="21">
        <v>424331</v>
      </c>
      <c r="G1300" s="26">
        <v>23337.77</v>
      </c>
    </row>
    <row r="1301" spans="1:7" ht="12.75">
      <c r="A1301" t="s">
        <v>24</v>
      </c>
      <c r="B1301" s="15" t="s">
        <v>55</v>
      </c>
      <c r="C1301" s="15" t="s">
        <v>55</v>
      </c>
      <c r="D1301" s="15" t="s">
        <v>55</v>
      </c>
      <c r="E1301" s="15" t="s">
        <v>55</v>
      </c>
      <c r="F1301" s="15" t="s">
        <v>55</v>
      </c>
      <c r="G1301" s="15" t="s">
        <v>55</v>
      </c>
    </row>
    <row r="1302" spans="1:7" ht="12.75">
      <c r="A1302" t="s">
        <v>25</v>
      </c>
      <c r="B1302" s="15" t="s">
        <v>55</v>
      </c>
      <c r="C1302" s="15" t="s">
        <v>55</v>
      </c>
      <c r="D1302" s="15" t="s">
        <v>55</v>
      </c>
      <c r="E1302" s="15" t="s">
        <v>55</v>
      </c>
      <c r="F1302" s="15" t="s">
        <v>55</v>
      </c>
      <c r="G1302" s="15" t="s">
        <v>55</v>
      </c>
    </row>
    <row r="1303" spans="1:7" ht="12.75">
      <c r="A1303" t="s">
        <v>26</v>
      </c>
      <c r="B1303" s="14">
        <v>23</v>
      </c>
      <c r="C1303" s="21">
        <v>2104859</v>
      </c>
      <c r="D1303" s="26">
        <v>115767.19</v>
      </c>
      <c r="E1303" s="14">
        <v>22</v>
      </c>
      <c r="F1303" s="21">
        <v>1990362</v>
      </c>
      <c r="G1303" s="26">
        <v>110464.14</v>
      </c>
    </row>
    <row r="1304" spans="1:7" ht="12.75">
      <c r="A1304" t="s">
        <v>27</v>
      </c>
      <c r="B1304" s="14">
        <v>78</v>
      </c>
      <c r="C1304" s="21">
        <v>2110237</v>
      </c>
      <c r="D1304" s="26">
        <v>116052.84</v>
      </c>
      <c r="E1304" s="14">
        <v>80</v>
      </c>
      <c r="F1304" s="21">
        <v>2187184</v>
      </c>
      <c r="G1304" s="26">
        <v>120294.33</v>
      </c>
    </row>
    <row r="1305" spans="1:7" ht="12.75">
      <c r="A1305" t="s">
        <v>28</v>
      </c>
      <c r="B1305" s="15" t="s">
        <v>55</v>
      </c>
      <c r="C1305" s="15" t="s">
        <v>55</v>
      </c>
      <c r="D1305" s="15" t="s">
        <v>55</v>
      </c>
      <c r="E1305" s="15" t="s">
        <v>55</v>
      </c>
      <c r="F1305" s="15" t="s">
        <v>55</v>
      </c>
      <c r="G1305" s="15" t="s">
        <v>55</v>
      </c>
    </row>
    <row r="1306" spans="1:7" ht="12.75">
      <c r="A1306" s="1" t="s">
        <v>129</v>
      </c>
      <c r="B1306" s="1">
        <v>396</v>
      </c>
      <c r="C1306" s="23">
        <v>30069826</v>
      </c>
      <c r="D1306" s="28">
        <v>1664014.56</v>
      </c>
      <c r="E1306" s="1">
        <v>404</v>
      </c>
      <c r="F1306" s="23">
        <v>30945684</v>
      </c>
      <c r="G1306" s="28">
        <v>1703007.99</v>
      </c>
    </row>
    <row r="1307" spans="1:4" ht="12.75">
      <c r="A1307" s="9"/>
      <c r="B1307" s="8"/>
      <c r="C1307" s="8"/>
      <c r="D1307" s="8"/>
    </row>
    <row r="1308" spans="1:7" ht="12.75">
      <c r="A1308" s="1" t="s">
        <v>110</v>
      </c>
      <c r="B1308" s="4"/>
      <c r="C1308" s="4"/>
      <c r="D1308" s="4"/>
      <c r="E1308" s="4"/>
      <c r="F1308" s="4"/>
      <c r="G1308" s="4"/>
    </row>
    <row r="1309" spans="1:7" ht="12.75">
      <c r="A1309" t="s">
        <v>0</v>
      </c>
      <c r="B1309" s="14">
        <v>32</v>
      </c>
      <c r="C1309" s="21">
        <v>2420557</v>
      </c>
      <c r="D1309" s="26">
        <v>133114.74</v>
      </c>
      <c r="E1309" s="14">
        <v>45</v>
      </c>
      <c r="F1309" s="21">
        <v>3088429</v>
      </c>
      <c r="G1309" s="26">
        <v>169888.83</v>
      </c>
    </row>
    <row r="1310" spans="1:7" ht="12.75">
      <c r="A1310" t="s">
        <v>2</v>
      </c>
      <c r="B1310" s="15" t="s">
        <v>55</v>
      </c>
      <c r="C1310" s="15" t="s">
        <v>55</v>
      </c>
      <c r="D1310" s="15" t="s">
        <v>55</v>
      </c>
      <c r="E1310" s="15" t="s">
        <v>55</v>
      </c>
      <c r="F1310" s="15" t="s">
        <v>55</v>
      </c>
      <c r="G1310" s="15" t="s">
        <v>55</v>
      </c>
    </row>
    <row r="1311" spans="1:7" ht="12.75">
      <c r="A1311" t="s">
        <v>3</v>
      </c>
      <c r="B1311" s="14">
        <v>10</v>
      </c>
      <c r="C1311" s="21">
        <v>30285501</v>
      </c>
      <c r="D1311" s="26">
        <v>1665702.73</v>
      </c>
      <c r="E1311" s="14">
        <v>12</v>
      </c>
      <c r="F1311" s="21">
        <v>31527059</v>
      </c>
      <c r="G1311" s="26">
        <v>1733988.44</v>
      </c>
    </row>
    <row r="1312" spans="1:7" ht="12.75">
      <c r="A1312" t="s">
        <v>4</v>
      </c>
      <c r="B1312" s="14">
        <v>199</v>
      </c>
      <c r="C1312" s="21">
        <v>21128180</v>
      </c>
      <c r="D1312" s="26">
        <v>1162145.14</v>
      </c>
      <c r="E1312" s="14">
        <v>195</v>
      </c>
      <c r="F1312" s="21">
        <v>19807737</v>
      </c>
      <c r="G1312" s="26">
        <v>1096269.28</v>
      </c>
    </row>
    <row r="1313" spans="1:7" ht="12.75">
      <c r="A1313" t="s">
        <v>6</v>
      </c>
      <c r="B1313" s="14">
        <v>99</v>
      </c>
      <c r="C1313" s="21">
        <v>11876033</v>
      </c>
      <c r="D1313" s="26">
        <v>653186.46</v>
      </c>
      <c r="E1313" s="14">
        <v>98</v>
      </c>
      <c r="F1313" s="21">
        <v>15674735</v>
      </c>
      <c r="G1313" s="26">
        <v>864342.57</v>
      </c>
    </row>
    <row r="1314" spans="1:7" ht="12.75">
      <c r="A1314" t="s">
        <v>9</v>
      </c>
      <c r="B1314" s="14">
        <v>56</v>
      </c>
      <c r="C1314" s="21">
        <v>22404887</v>
      </c>
      <c r="D1314" s="26">
        <v>1232667.49</v>
      </c>
      <c r="E1314" s="14">
        <v>48</v>
      </c>
      <c r="F1314" s="21">
        <v>20180434</v>
      </c>
      <c r="G1314" s="26">
        <v>1110558.28</v>
      </c>
    </row>
    <row r="1315" spans="1:7" ht="12.75">
      <c r="A1315" t="s">
        <v>11</v>
      </c>
      <c r="B1315" s="14">
        <v>512</v>
      </c>
      <c r="C1315" s="21">
        <v>152832331</v>
      </c>
      <c r="D1315" s="26">
        <v>8463651.96</v>
      </c>
      <c r="E1315" s="14">
        <v>542</v>
      </c>
      <c r="F1315" s="21">
        <v>152941697</v>
      </c>
      <c r="G1315" s="26">
        <v>8412982.78</v>
      </c>
    </row>
    <row r="1316" spans="1:7" ht="12.75">
      <c r="A1316" t="s">
        <v>15</v>
      </c>
      <c r="B1316" s="14">
        <v>63</v>
      </c>
      <c r="C1316" s="21">
        <v>3617228</v>
      </c>
      <c r="D1316" s="26">
        <v>198947.86</v>
      </c>
      <c r="E1316" s="14">
        <v>61</v>
      </c>
      <c r="F1316" s="21">
        <v>4502204</v>
      </c>
      <c r="G1316" s="26">
        <v>247626.48</v>
      </c>
    </row>
    <row r="1317" spans="1:7" ht="12.75">
      <c r="A1317" t="s">
        <v>17</v>
      </c>
      <c r="B1317" s="14">
        <v>20</v>
      </c>
      <c r="C1317" s="21">
        <v>8420573</v>
      </c>
      <c r="D1317" s="26">
        <v>463131.72</v>
      </c>
      <c r="E1317" s="14">
        <v>11</v>
      </c>
      <c r="F1317" s="21">
        <v>6244528</v>
      </c>
      <c r="G1317" s="26">
        <v>343449.19</v>
      </c>
    </row>
    <row r="1318" spans="1:7" ht="12.75">
      <c r="A1318" t="s">
        <v>18</v>
      </c>
      <c r="B1318" s="15" t="s">
        <v>55</v>
      </c>
      <c r="C1318" s="15" t="s">
        <v>55</v>
      </c>
      <c r="D1318" s="15" t="s">
        <v>55</v>
      </c>
      <c r="E1318" s="15" t="s">
        <v>55</v>
      </c>
      <c r="F1318" s="15" t="s">
        <v>55</v>
      </c>
      <c r="G1318" s="15" t="s">
        <v>55</v>
      </c>
    </row>
    <row r="1319" spans="1:7" ht="12.75">
      <c r="A1319" t="s">
        <v>19</v>
      </c>
      <c r="B1319" s="14">
        <v>16</v>
      </c>
      <c r="C1319" s="21">
        <v>2077246</v>
      </c>
      <c r="D1319" s="26">
        <v>114248.44</v>
      </c>
      <c r="E1319" s="14">
        <v>14</v>
      </c>
      <c r="F1319" s="21">
        <v>1583666</v>
      </c>
      <c r="G1319" s="26">
        <v>87104.43</v>
      </c>
    </row>
    <row r="1320" spans="1:7" ht="12.75">
      <c r="A1320" t="s">
        <v>20</v>
      </c>
      <c r="B1320" s="14">
        <v>34</v>
      </c>
      <c r="C1320" s="21">
        <v>2292599</v>
      </c>
      <c r="D1320" s="26">
        <v>126093.98</v>
      </c>
      <c r="E1320" s="14">
        <v>32</v>
      </c>
      <c r="F1320" s="21">
        <v>1805949</v>
      </c>
      <c r="G1320" s="26">
        <v>99736.55</v>
      </c>
    </row>
    <row r="1321" spans="1:7" ht="12.75">
      <c r="A1321" t="s">
        <v>22</v>
      </c>
      <c r="B1321" s="14">
        <v>80</v>
      </c>
      <c r="C1321" s="21">
        <v>7830657</v>
      </c>
      <c r="D1321" s="26">
        <v>430338.29</v>
      </c>
      <c r="E1321" s="14">
        <v>78</v>
      </c>
      <c r="F1321" s="21">
        <v>7435360</v>
      </c>
      <c r="G1321" s="26">
        <v>408766.37</v>
      </c>
    </row>
    <row r="1322" spans="1:7" ht="12.75">
      <c r="A1322" t="s">
        <v>23</v>
      </c>
      <c r="B1322" s="14">
        <v>11</v>
      </c>
      <c r="C1322" s="21">
        <v>352772</v>
      </c>
      <c r="D1322" s="26">
        <v>19402.55</v>
      </c>
      <c r="E1322" s="14">
        <v>10</v>
      </c>
      <c r="F1322" s="21">
        <v>164610</v>
      </c>
      <c r="G1322" s="26">
        <v>9053.6</v>
      </c>
    </row>
    <row r="1323" spans="1:7" ht="12.75">
      <c r="A1323" t="s">
        <v>24</v>
      </c>
      <c r="B1323" s="14">
        <v>25</v>
      </c>
      <c r="C1323" s="21">
        <v>457761</v>
      </c>
      <c r="D1323" s="26">
        <v>25176.28</v>
      </c>
      <c r="E1323" s="14">
        <v>23</v>
      </c>
      <c r="F1323" s="21">
        <v>440144</v>
      </c>
      <c r="G1323" s="26">
        <v>24207.97</v>
      </c>
    </row>
    <row r="1324" spans="1:7" ht="12.75">
      <c r="A1324" t="s">
        <v>25</v>
      </c>
      <c r="B1324" s="14">
        <v>26</v>
      </c>
      <c r="C1324" s="21">
        <v>2760016</v>
      </c>
      <c r="D1324" s="26">
        <v>168838.88</v>
      </c>
      <c r="E1324" s="14">
        <v>25</v>
      </c>
      <c r="F1324" s="21">
        <v>3964596</v>
      </c>
      <c r="G1324" s="26">
        <v>217874.75</v>
      </c>
    </row>
    <row r="1325" spans="1:7" ht="12.75">
      <c r="A1325" t="s">
        <v>26</v>
      </c>
      <c r="B1325" s="14">
        <v>124</v>
      </c>
      <c r="C1325" s="21">
        <v>39433722</v>
      </c>
      <c r="D1325" s="26">
        <v>2202103.22</v>
      </c>
      <c r="E1325" s="14">
        <v>133</v>
      </c>
      <c r="F1325" s="21">
        <v>38110428</v>
      </c>
      <c r="G1325" s="26">
        <v>2104008.75</v>
      </c>
    </row>
    <row r="1326" spans="1:7" ht="12.75">
      <c r="A1326" t="s">
        <v>27</v>
      </c>
      <c r="B1326" s="14">
        <v>260</v>
      </c>
      <c r="C1326" s="21">
        <v>21396494</v>
      </c>
      <c r="D1326" s="26">
        <v>1176939.27</v>
      </c>
      <c r="E1326" s="14">
        <v>254</v>
      </c>
      <c r="F1326" s="21">
        <v>20020855</v>
      </c>
      <c r="G1326" s="26">
        <v>1102506.89</v>
      </c>
    </row>
    <row r="1327" spans="1:7" ht="12.75">
      <c r="A1327" t="s">
        <v>28</v>
      </c>
      <c r="B1327" s="14">
        <v>12</v>
      </c>
      <c r="C1327" s="21">
        <v>295507</v>
      </c>
      <c r="D1327" s="26">
        <v>16252.96</v>
      </c>
      <c r="E1327" s="14">
        <v>13</v>
      </c>
      <c r="F1327" s="21">
        <v>291287</v>
      </c>
      <c r="G1327" s="26">
        <v>16020.83</v>
      </c>
    </row>
    <row r="1328" spans="1:7" ht="12.75">
      <c r="A1328" t="s">
        <v>29</v>
      </c>
      <c r="B1328" s="15" t="s">
        <v>55</v>
      </c>
      <c r="C1328" s="15" t="s">
        <v>55</v>
      </c>
      <c r="D1328" s="15" t="s">
        <v>55</v>
      </c>
      <c r="E1328" s="14">
        <v>22</v>
      </c>
      <c r="F1328" s="21">
        <v>472168</v>
      </c>
      <c r="G1328" s="26">
        <v>25969.26</v>
      </c>
    </row>
    <row r="1329" spans="1:7" ht="12.75">
      <c r="A1329" s="1" t="s">
        <v>129</v>
      </c>
      <c r="B1329" s="17">
        <v>1593</v>
      </c>
      <c r="C1329" s="23">
        <v>331789106</v>
      </c>
      <c r="D1329" s="28">
        <v>18287519.83</v>
      </c>
      <c r="E1329" s="17">
        <v>1627</v>
      </c>
      <c r="F1329" s="23">
        <v>329712881</v>
      </c>
      <c r="G1329" s="28">
        <v>18156827.51</v>
      </c>
    </row>
    <row r="1330" spans="1:4" ht="12.75">
      <c r="A1330" s="8"/>
      <c r="B1330" s="8"/>
      <c r="C1330" s="8"/>
      <c r="D1330" s="8"/>
    </row>
    <row r="1331" spans="1:7" ht="12.75">
      <c r="A1331" s="1" t="s">
        <v>111</v>
      </c>
      <c r="B1331" s="4"/>
      <c r="C1331" s="4"/>
      <c r="D1331" s="4"/>
      <c r="E1331" s="4"/>
      <c r="F1331" s="4"/>
      <c r="G1331" s="4"/>
    </row>
    <row r="1332" spans="1:7" ht="12.75">
      <c r="A1332" t="s">
        <v>0</v>
      </c>
      <c r="B1332" s="15">
        <v>11</v>
      </c>
      <c r="C1332" s="15">
        <v>50732</v>
      </c>
      <c r="D1332" s="15">
        <v>2790.28</v>
      </c>
      <c r="E1332" s="15" t="s">
        <v>55</v>
      </c>
      <c r="F1332" s="15" t="s">
        <v>55</v>
      </c>
      <c r="G1332" s="15" t="s">
        <v>55</v>
      </c>
    </row>
    <row r="1333" spans="1:7" ht="12.75">
      <c r="A1333" t="s">
        <v>2</v>
      </c>
      <c r="B1333" s="15" t="s">
        <v>55</v>
      </c>
      <c r="C1333" s="15" t="s">
        <v>55</v>
      </c>
      <c r="D1333" s="15" t="s">
        <v>55</v>
      </c>
      <c r="E1333" s="15" t="s">
        <v>55</v>
      </c>
      <c r="F1333" s="15" t="s">
        <v>55</v>
      </c>
      <c r="G1333" s="15" t="s">
        <v>55</v>
      </c>
    </row>
    <row r="1334" spans="1:7" ht="12.75">
      <c r="A1334" t="s">
        <v>3</v>
      </c>
      <c r="B1334" s="15" t="s">
        <v>55</v>
      </c>
      <c r="C1334" s="15" t="s">
        <v>55</v>
      </c>
      <c r="D1334" s="15" t="s">
        <v>55</v>
      </c>
      <c r="E1334" s="15" t="s">
        <v>55</v>
      </c>
      <c r="F1334" s="15" t="s">
        <v>55</v>
      </c>
      <c r="G1334" s="15" t="s">
        <v>55</v>
      </c>
    </row>
    <row r="1335" spans="1:7" ht="12.75">
      <c r="A1335" t="s">
        <v>4</v>
      </c>
      <c r="B1335" s="14">
        <v>34</v>
      </c>
      <c r="C1335" s="21">
        <v>690743</v>
      </c>
      <c r="D1335" s="26">
        <v>36954.2</v>
      </c>
      <c r="E1335" s="14">
        <v>33</v>
      </c>
      <c r="F1335" s="21">
        <v>736749</v>
      </c>
      <c r="G1335" s="26">
        <v>40520.88</v>
      </c>
    </row>
    <row r="1336" spans="1:7" ht="12.75">
      <c r="A1336" t="s">
        <v>6</v>
      </c>
      <c r="B1336" s="14">
        <v>11</v>
      </c>
      <c r="C1336" s="21">
        <v>1760672</v>
      </c>
      <c r="D1336" s="26">
        <v>96836.94</v>
      </c>
      <c r="E1336" s="14">
        <v>12</v>
      </c>
      <c r="F1336" s="21">
        <v>1976053</v>
      </c>
      <c r="G1336" s="26">
        <v>108692.05</v>
      </c>
    </row>
    <row r="1337" spans="1:7" ht="12.75">
      <c r="A1337" t="s">
        <v>9</v>
      </c>
      <c r="B1337" s="14">
        <v>19</v>
      </c>
      <c r="C1337" s="21">
        <v>3470839</v>
      </c>
      <c r="D1337" s="26">
        <v>190896.41</v>
      </c>
      <c r="E1337" s="14">
        <v>17</v>
      </c>
      <c r="F1337" s="21">
        <v>4862169</v>
      </c>
      <c r="G1337" s="26">
        <v>267417.89</v>
      </c>
    </row>
    <row r="1338" spans="1:7" ht="12.75">
      <c r="A1338" t="s">
        <v>11</v>
      </c>
      <c r="B1338" s="14">
        <v>97</v>
      </c>
      <c r="C1338" s="21">
        <v>4786619</v>
      </c>
      <c r="D1338" s="26">
        <v>263235.16</v>
      </c>
      <c r="E1338" s="14">
        <v>100</v>
      </c>
      <c r="F1338" s="21">
        <v>4548072</v>
      </c>
      <c r="G1338" s="26">
        <v>252992.39</v>
      </c>
    </row>
    <row r="1339" spans="1:7" ht="12.75">
      <c r="A1339" t="s">
        <v>15</v>
      </c>
      <c r="B1339" s="14">
        <v>15</v>
      </c>
      <c r="C1339" s="21">
        <v>3884</v>
      </c>
      <c r="D1339" s="26">
        <v>213.62</v>
      </c>
      <c r="E1339" s="14">
        <v>18</v>
      </c>
      <c r="F1339" s="21">
        <v>10445</v>
      </c>
      <c r="G1339" s="26">
        <v>574.47</v>
      </c>
    </row>
    <row r="1340" spans="1:7" ht="12.75">
      <c r="A1340" t="s">
        <v>17</v>
      </c>
      <c r="B1340" s="15" t="s">
        <v>55</v>
      </c>
      <c r="C1340" s="15" t="s">
        <v>55</v>
      </c>
      <c r="D1340" s="15" t="s">
        <v>55</v>
      </c>
      <c r="E1340" s="15" t="s">
        <v>55</v>
      </c>
      <c r="F1340" s="15" t="s">
        <v>55</v>
      </c>
      <c r="G1340" s="15" t="s">
        <v>55</v>
      </c>
    </row>
    <row r="1341" spans="1:7" ht="12.75">
      <c r="A1341" t="s">
        <v>19</v>
      </c>
      <c r="B1341" s="15" t="s">
        <v>55</v>
      </c>
      <c r="C1341" s="15" t="s">
        <v>55</v>
      </c>
      <c r="D1341" s="15" t="s">
        <v>55</v>
      </c>
      <c r="E1341" s="15" t="s">
        <v>55</v>
      </c>
      <c r="F1341" s="15" t="s">
        <v>55</v>
      </c>
      <c r="G1341" s="15" t="s">
        <v>55</v>
      </c>
    </row>
    <row r="1342" spans="1:7" ht="12.75">
      <c r="A1342" t="s">
        <v>20</v>
      </c>
      <c r="B1342" s="15" t="s">
        <v>55</v>
      </c>
      <c r="C1342" s="15" t="s">
        <v>55</v>
      </c>
      <c r="D1342" s="15" t="s">
        <v>55</v>
      </c>
      <c r="E1342" s="15" t="s">
        <v>55</v>
      </c>
      <c r="F1342" s="15" t="s">
        <v>55</v>
      </c>
      <c r="G1342" s="15" t="s">
        <v>55</v>
      </c>
    </row>
    <row r="1343" spans="1:7" ht="12.75">
      <c r="A1343" t="s">
        <v>22</v>
      </c>
      <c r="B1343" s="14">
        <v>13</v>
      </c>
      <c r="C1343" s="21">
        <v>1994566</v>
      </c>
      <c r="D1343" s="26">
        <v>109701.26</v>
      </c>
      <c r="E1343" s="14">
        <v>13</v>
      </c>
      <c r="F1343" s="21">
        <v>1747179</v>
      </c>
      <c r="G1343" s="26">
        <v>96102.05</v>
      </c>
    </row>
    <row r="1344" spans="1:7" ht="12.75">
      <c r="A1344" t="s">
        <v>24</v>
      </c>
      <c r="B1344" s="15" t="s">
        <v>55</v>
      </c>
      <c r="C1344" s="15" t="s">
        <v>55</v>
      </c>
      <c r="D1344" s="15" t="s">
        <v>55</v>
      </c>
      <c r="E1344" s="15" t="s">
        <v>55</v>
      </c>
      <c r="F1344" s="15" t="s">
        <v>55</v>
      </c>
      <c r="G1344" s="15" t="s">
        <v>55</v>
      </c>
    </row>
    <row r="1345" spans="1:7" ht="12.75">
      <c r="A1345" t="s">
        <v>25</v>
      </c>
      <c r="B1345" s="15" t="s">
        <v>55</v>
      </c>
      <c r="C1345" s="15" t="s">
        <v>55</v>
      </c>
      <c r="D1345" s="15" t="s">
        <v>55</v>
      </c>
      <c r="E1345" s="15" t="s">
        <v>55</v>
      </c>
      <c r="F1345" s="15" t="s">
        <v>55</v>
      </c>
      <c r="G1345" s="15" t="s">
        <v>55</v>
      </c>
    </row>
    <row r="1346" spans="1:7" ht="12.75">
      <c r="A1346" t="s">
        <v>26</v>
      </c>
      <c r="B1346" s="14">
        <v>20</v>
      </c>
      <c r="C1346" s="21">
        <v>1619770</v>
      </c>
      <c r="D1346" s="26">
        <v>89089.1</v>
      </c>
      <c r="E1346" s="14">
        <v>21</v>
      </c>
      <c r="F1346" s="21">
        <v>1549879</v>
      </c>
      <c r="G1346" s="26">
        <v>85322.48</v>
      </c>
    </row>
    <row r="1347" spans="1:7" ht="12.75">
      <c r="A1347" t="s">
        <v>27</v>
      </c>
      <c r="B1347" s="14">
        <v>65</v>
      </c>
      <c r="C1347" s="21">
        <v>2259099</v>
      </c>
      <c r="D1347" s="26">
        <v>124272.51</v>
      </c>
      <c r="E1347" s="14">
        <v>58</v>
      </c>
      <c r="F1347" s="21">
        <v>1676395</v>
      </c>
      <c r="G1347" s="26">
        <v>92203.14</v>
      </c>
    </row>
    <row r="1348" spans="1:7" ht="12.75">
      <c r="A1348" t="s">
        <v>28</v>
      </c>
      <c r="B1348" s="15" t="s">
        <v>55</v>
      </c>
      <c r="C1348" s="15" t="s">
        <v>55</v>
      </c>
      <c r="D1348" s="15" t="s">
        <v>55</v>
      </c>
      <c r="E1348" s="15" t="s">
        <v>55</v>
      </c>
      <c r="F1348" s="15" t="s">
        <v>55</v>
      </c>
      <c r="G1348" s="15" t="s">
        <v>55</v>
      </c>
    </row>
    <row r="1349" spans="1:7" ht="12.75">
      <c r="A1349" t="s">
        <v>29</v>
      </c>
      <c r="B1349" s="15" t="s">
        <v>55</v>
      </c>
      <c r="C1349" s="15" t="s">
        <v>55</v>
      </c>
      <c r="D1349" s="15" t="s">
        <v>55</v>
      </c>
      <c r="E1349" s="15" t="s">
        <v>55</v>
      </c>
      <c r="F1349" s="15" t="s">
        <v>55</v>
      </c>
      <c r="G1349" s="15" t="s">
        <v>55</v>
      </c>
    </row>
    <row r="1350" spans="1:7" ht="12.75">
      <c r="A1350" s="1" t="s">
        <v>129</v>
      </c>
      <c r="B1350" s="1">
        <v>319</v>
      </c>
      <c r="C1350" s="23">
        <v>31007824</v>
      </c>
      <c r="D1350" s="28">
        <v>1706316.97</v>
      </c>
      <c r="E1350" s="1">
        <v>316</v>
      </c>
      <c r="F1350" s="23">
        <v>29017860</v>
      </c>
      <c r="G1350" s="28">
        <v>1595985.24</v>
      </c>
    </row>
    <row r="1351" spans="1:4" ht="12.75">
      <c r="A1351" s="9"/>
      <c r="B1351" s="8"/>
      <c r="C1351" s="8"/>
      <c r="D1351" s="8"/>
    </row>
    <row r="1352" spans="1:7" ht="12.75">
      <c r="A1352" s="1" t="s">
        <v>112</v>
      </c>
      <c r="B1352" s="4"/>
      <c r="C1352" s="4"/>
      <c r="D1352" s="4"/>
      <c r="E1352" s="4"/>
      <c r="F1352" s="4"/>
      <c r="G1352" s="4"/>
    </row>
    <row r="1353" spans="1:7" ht="12.75">
      <c r="A1353" t="s">
        <v>0</v>
      </c>
      <c r="B1353" s="14">
        <v>13</v>
      </c>
      <c r="C1353" s="21">
        <v>1412056</v>
      </c>
      <c r="D1353" s="26">
        <v>77632.04</v>
      </c>
      <c r="E1353" s="14">
        <v>29</v>
      </c>
      <c r="F1353" s="21">
        <v>1923415</v>
      </c>
      <c r="G1353" s="26">
        <v>105820.88</v>
      </c>
    </row>
    <row r="1354" spans="1:7" ht="12.75">
      <c r="A1354" t="s">
        <v>2</v>
      </c>
      <c r="B1354" s="15" t="s">
        <v>55</v>
      </c>
      <c r="C1354" s="15" t="s">
        <v>55</v>
      </c>
      <c r="D1354" s="15" t="s">
        <v>55</v>
      </c>
      <c r="E1354" s="15" t="s">
        <v>55</v>
      </c>
      <c r="F1354" s="15" t="s">
        <v>55</v>
      </c>
      <c r="G1354" s="15" t="s">
        <v>55</v>
      </c>
    </row>
    <row r="1355" spans="1:7" ht="12.75">
      <c r="A1355" t="s">
        <v>3</v>
      </c>
      <c r="B1355" s="15" t="s">
        <v>55</v>
      </c>
      <c r="C1355" s="15" t="s">
        <v>55</v>
      </c>
      <c r="D1355" s="15" t="s">
        <v>55</v>
      </c>
      <c r="E1355" s="15" t="s">
        <v>55</v>
      </c>
      <c r="F1355" s="15" t="s">
        <v>55</v>
      </c>
      <c r="G1355" s="15" t="s">
        <v>55</v>
      </c>
    </row>
    <row r="1356" spans="1:7" ht="12.75">
      <c r="A1356" t="s">
        <v>4</v>
      </c>
      <c r="B1356" s="14">
        <v>70</v>
      </c>
      <c r="C1356" s="21">
        <v>3588306</v>
      </c>
      <c r="D1356" s="26">
        <v>196018.36</v>
      </c>
      <c r="E1356" s="14">
        <v>67</v>
      </c>
      <c r="F1356" s="21">
        <v>3655892</v>
      </c>
      <c r="G1356" s="26">
        <v>201371.57</v>
      </c>
    </row>
    <row r="1357" spans="1:7" ht="12.75">
      <c r="A1357" t="s">
        <v>6</v>
      </c>
      <c r="B1357" s="14">
        <v>18</v>
      </c>
      <c r="C1357" s="21">
        <v>2654831</v>
      </c>
      <c r="D1357" s="26">
        <v>145906.25</v>
      </c>
      <c r="E1357" s="14">
        <v>19</v>
      </c>
      <c r="F1357" s="21">
        <v>1402133</v>
      </c>
      <c r="G1357" s="26">
        <v>77118.36</v>
      </c>
    </row>
    <row r="1358" spans="1:7" ht="12.75">
      <c r="A1358" t="s">
        <v>9</v>
      </c>
      <c r="B1358" s="14">
        <v>23</v>
      </c>
      <c r="C1358" s="21">
        <v>7722254</v>
      </c>
      <c r="D1358" s="26">
        <v>424501.42</v>
      </c>
      <c r="E1358" s="14">
        <v>22</v>
      </c>
      <c r="F1358" s="21">
        <v>7579876</v>
      </c>
      <c r="G1358" s="26">
        <v>416893.63</v>
      </c>
    </row>
    <row r="1359" spans="1:7" ht="12.75">
      <c r="A1359" t="s">
        <v>11</v>
      </c>
      <c r="B1359" s="14">
        <v>250</v>
      </c>
      <c r="C1359" s="21">
        <v>69665082</v>
      </c>
      <c r="D1359" s="26">
        <v>3831172.58</v>
      </c>
      <c r="E1359" s="14">
        <v>262</v>
      </c>
      <c r="F1359" s="21">
        <v>72041208</v>
      </c>
      <c r="G1359" s="26">
        <v>3962153.15</v>
      </c>
    </row>
    <row r="1360" spans="1:7" ht="12.75">
      <c r="A1360" t="s">
        <v>15</v>
      </c>
      <c r="B1360" s="15" t="s">
        <v>55</v>
      </c>
      <c r="C1360" s="15" t="s">
        <v>55</v>
      </c>
      <c r="D1360" s="15" t="s">
        <v>55</v>
      </c>
      <c r="E1360" s="14">
        <v>12</v>
      </c>
      <c r="F1360" s="21">
        <v>3402330</v>
      </c>
      <c r="G1360" s="26">
        <v>187128.21</v>
      </c>
    </row>
    <row r="1361" spans="1:7" ht="12.75">
      <c r="A1361" t="s">
        <v>17</v>
      </c>
      <c r="B1361" s="15">
        <v>13</v>
      </c>
      <c r="C1361" s="15">
        <v>5364140</v>
      </c>
      <c r="D1361" s="15">
        <v>295015.33</v>
      </c>
      <c r="E1361" s="15" t="s">
        <v>55</v>
      </c>
      <c r="F1361" s="15" t="s">
        <v>55</v>
      </c>
      <c r="G1361" s="15" t="s">
        <v>55</v>
      </c>
    </row>
    <row r="1362" spans="1:7" ht="12.75">
      <c r="A1362" t="s">
        <v>19</v>
      </c>
      <c r="B1362" s="15" t="s">
        <v>55</v>
      </c>
      <c r="C1362" s="15" t="s">
        <v>55</v>
      </c>
      <c r="D1362" s="15" t="s">
        <v>55</v>
      </c>
      <c r="E1362" s="15" t="s">
        <v>55</v>
      </c>
      <c r="F1362" s="15" t="s">
        <v>55</v>
      </c>
      <c r="G1362" s="15" t="s">
        <v>55</v>
      </c>
    </row>
    <row r="1363" spans="1:7" ht="12.75">
      <c r="A1363" t="s">
        <v>20</v>
      </c>
      <c r="B1363" s="14">
        <v>22</v>
      </c>
      <c r="C1363" s="21">
        <v>396973</v>
      </c>
      <c r="D1363" s="26">
        <v>23106.23</v>
      </c>
      <c r="E1363" s="14">
        <v>14</v>
      </c>
      <c r="F1363" s="21">
        <v>235521</v>
      </c>
      <c r="G1363" s="26">
        <v>12702.39</v>
      </c>
    </row>
    <row r="1364" spans="1:7" ht="12.75">
      <c r="A1364" t="s">
        <v>22</v>
      </c>
      <c r="B1364" s="14">
        <v>40</v>
      </c>
      <c r="C1364" s="21">
        <v>1927888</v>
      </c>
      <c r="D1364" s="26">
        <v>106230.05</v>
      </c>
      <c r="E1364" s="14">
        <v>42</v>
      </c>
      <c r="F1364" s="21">
        <v>1862249</v>
      </c>
      <c r="G1364" s="26">
        <v>102822.26</v>
      </c>
    </row>
    <row r="1365" spans="1:7" ht="12.75">
      <c r="A1365" t="s">
        <v>24</v>
      </c>
      <c r="B1365" s="14">
        <v>18</v>
      </c>
      <c r="C1365" s="21">
        <v>204629</v>
      </c>
      <c r="D1365" s="26">
        <v>11252.28</v>
      </c>
      <c r="E1365" s="14">
        <v>18</v>
      </c>
      <c r="F1365" s="21">
        <v>143662</v>
      </c>
      <c r="G1365" s="26">
        <v>9943.84</v>
      </c>
    </row>
    <row r="1366" spans="1:7" ht="12.75">
      <c r="A1366" t="s">
        <v>25</v>
      </c>
      <c r="B1366" s="14">
        <v>17</v>
      </c>
      <c r="C1366" s="21">
        <v>740522</v>
      </c>
      <c r="D1366" s="26">
        <v>41330.21</v>
      </c>
      <c r="E1366" s="14">
        <v>18</v>
      </c>
      <c r="F1366" s="21">
        <v>1385339</v>
      </c>
      <c r="G1366" s="26">
        <v>76267.99</v>
      </c>
    </row>
    <row r="1367" spans="1:7" ht="12.75">
      <c r="A1367" t="s">
        <v>26</v>
      </c>
      <c r="B1367" s="14">
        <v>45</v>
      </c>
      <c r="C1367" s="21">
        <v>13433455</v>
      </c>
      <c r="D1367" s="26">
        <v>739040.06</v>
      </c>
      <c r="E1367" s="14">
        <v>47</v>
      </c>
      <c r="F1367" s="21">
        <v>13233276</v>
      </c>
      <c r="G1367" s="26">
        <v>729957.39</v>
      </c>
    </row>
    <row r="1368" spans="1:7" ht="12.75">
      <c r="A1368" t="s">
        <v>27</v>
      </c>
      <c r="B1368" s="14">
        <v>102</v>
      </c>
      <c r="C1368" s="21">
        <v>4940674</v>
      </c>
      <c r="D1368" s="26">
        <v>271365.01</v>
      </c>
      <c r="E1368" s="14">
        <v>101</v>
      </c>
      <c r="F1368" s="21">
        <v>4979173</v>
      </c>
      <c r="G1368" s="26">
        <v>275275.38</v>
      </c>
    </row>
    <row r="1369" spans="1:7" ht="12.75">
      <c r="A1369" t="s">
        <v>28</v>
      </c>
      <c r="B1369" s="15">
        <v>10</v>
      </c>
      <c r="C1369" s="15">
        <v>2719546</v>
      </c>
      <c r="D1369" s="15">
        <v>149575.07</v>
      </c>
      <c r="E1369" s="15" t="s">
        <v>55</v>
      </c>
      <c r="F1369" s="15" t="s">
        <v>55</v>
      </c>
      <c r="G1369" s="15" t="s">
        <v>55</v>
      </c>
    </row>
    <row r="1370" spans="1:7" ht="12.75">
      <c r="A1370" t="s">
        <v>29</v>
      </c>
      <c r="B1370" s="15" t="s">
        <v>55</v>
      </c>
      <c r="C1370" s="15" t="s">
        <v>55</v>
      </c>
      <c r="D1370" s="15" t="s">
        <v>55</v>
      </c>
      <c r="E1370" s="14">
        <v>10</v>
      </c>
      <c r="F1370" s="21">
        <v>147705</v>
      </c>
      <c r="G1370" s="26">
        <v>8123.8</v>
      </c>
    </row>
    <row r="1371" spans="1:7" ht="12.75">
      <c r="A1371" s="1" t="s">
        <v>129</v>
      </c>
      <c r="B1371" s="1">
        <v>675</v>
      </c>
      <c r="C1371" s="23">
        <v>138045218</v>
      </c>
      <c r="D1371" s="28">
        <v>7593904.53</v>
      </c>
      <c r="E1371" s="1">
        <v>700</v>
      </c>
      <c r="F1371" s="23">
        <v>136267868</v>
      </c>
      <c r="G1371" s="28">
        <v>7497604.4</v>
      </c>
    </row>
    <row r="1372" spans="1:4" ht="12.75">
      <c r="A1372" s="9"/>
      <c r="B1372" s="8"/>
      <c r="C1372" s="8"/>
      <c r="D1372" s="8"/>
    </row>
    <row r="1373" spans="1:7" ht="12.75">
      <c r="A1373" s="1" t="s">
        <v>113</v>
      </c>
      <c r="B1373" s="4"/>
      <c r="C1373" s="4"/>
      <c r="D1373" s="4"/>
      <c r="E1373" s="4"/>
      <c r="F1373" s="4"/>
      <c r="G1373" s="4"/>
    </row>
    <row r="1374" spans="1:7" ht="12.75">
      <c r="A1374" t="s">
        <v>0</v>
      </c>
      <c r="B1374" s="14">
        <v>10</v>
      </c>
      <c r="C1374" s="21">
        <v>234718</v>
      </c>
      <c r="D1374" s="26">
        <v>12909.56</v>
      </c>
      <c r="E1374" s="14">
        <v>16</v>
      </c>
      <c r="F1374" s="21">
        <v>656808</v>
      </c>
      <c r="G1374" s="26">
        <v>36124.07</v>
      </c>
    </row>
    <row r="1375" spans="1:7" ht="12.75">
      <c r="A1375" t="s">
        <v>3</v>
      </c>
      <c r="B1375" s="15" t="s">
        <v>55</v>
      </c>
      <c r="C1375" s="15" t="s">
        <v>55</v>
      </c>
      <c r="D1375" s="15" t="s">
        <v>55</v>
      </c>
      <c r="E1375" s="15" t="s">
        <v>55</v>
      </c>
      <c r="F1375" s="15" t="s">
        <v>55</v>
      </c>
      <c r="G1375" s="15" t="s">
        <v>55</v>
      </c>
    </row>
    <row r="1376" spans="1:7" ht="12.75">
      <c r="A1376" t="s">
        <v>4</v>
      </c>
      <c r="B1376" s="14">
        <v>52</v>
      </c>
      <c r="C1376" s="21">
        <v>2089948</v>
      </c>
      <c r="D1376" s="26">
        <v>114984.7</v>
      </c>
      <c r="E1376" s="14">
        <v>44</v>
      </c>
      <c r="F1376" s="21">
        <v>2013418</v>
      </c>
      <c r="G1376" s="26">
        <v>110737.65</v>
      </c>
    </row>
    <row r="1377" spans="1:7" ht="12.75">
      <c r="A1377" s="4" t="s">
        <v>6</v>
      </c>
      <c r="B1377" s="14">
        <v>13</v>
      </c>
      <c r="C1377" s="21">
        <v>730450</v>
      </c>
      <c r="D1377" s="26">
        <v>40174.76</v>
      </c>
      <c r="E1377" s="14">
        <v>15</v>
      </c>
      <c r="F1377" s="21">
        <v>853117</v>
      </c>
      <c r="G1377" s="26">
        <v>46787.42</v>
      </c>
    </row>
    <row r="1378" spans="1:7" ht="12.75">
      <c r="A1378" t="s">
        <v>9</v>
      </c>
      <c r="B1378" s="14">
        <v>20</v>
      </c>
      <c r="C1378" s="21">
        <v>4794173</v>
      </c>
      <c r="D1378" s="26">
        <v>263679.65</v>
      </c>
      <c r="E1378" s="14">
        <v>17</v>
      </c>
      <c r="F1378" s="21">
        <v>4275644</v>
      </c>
      <c r="G1378" s="26">
        <v>235161.11</v>
      </c>
    </row>
    <row r="1379" spans="1:7" ht="12.75">
      <c r="A1379" t="s">
        <v>11</v>
      </c>
      <c r="B1379" s="14">
        <v>162</v>
      </c>
      <c r="C1379" s="21">
        <v>17746617</v>
      </c>
      <c r="D1379" s="26">
        <v>976064.79</v>
      </c>
      <c r="E1379" s="14">
        <v>160</v>
      </c>
      <c r="F1379" s="21">
        <v>17866551</v>
      </c>
      <c r="G1379" s="26">
        <v>982690.34</v>
      </c>
    </row>
    <row r="1380" spans="1:7" ht="12.75">
      <c r="A1380" t="s">
        <v>15</v>
      </c>
      <c r="B1380" s="14">
        <v>25</v>
      </c>
      <c r="C1380" s="21">
        <v>158776</v>
      </c>
      <c r="D1380" s="26">
        <v>8732.68</v>
      </c>
      <c r="E1380" s="14">
        <v>24</v>
      </c>
      <c r="F1380" s="21">
        <v>134677</v>
      </c>
      <c r="G1380" s="26">
        <v>7407.09</v>
      </c>
    </row>
    <row r="1381" spans="1:7" ht="12.75">
      <c r="A1381" t="s">
        <v>17</v>
      </c>
      <c r="B1381" s="15" t="s">
        <v>55</v>
      </c>
      <c r="C1381" s="15" t="s">
        <v>55</v>
      </c>
      <c r="D1381" s="15" t="s">
        <v>55</v>
      </c>
      <c r="E1381" s="15" t="s">
        <v>55</v>
      </c>
      <c r="F1381" s="15" t="s">
        <v>55</v>
      </c>
      <c r="G1381" s="15" t="s">
        <v>55</v>
      </c>
    </row>
    <row r="1382" spans="1:7" ht="12.75">
      <c r="A1382" t="s">
        <v>18</v>
      </c>
      <c r="B1382" s="15" t="s">
        <v>55</v>
      </c>
      <c r="C1382" s="15" t="s">
        <v>55</v>
      </c>
      <c r="D1382" s="15" t="s">
        <v>55</v>
      </c>
      <c r="E1382" s="15" t="s">
        <v>55</v>
      </c>
      <c r="F1382" s="15" t="s">
        <v>55</v>
      </c>
      <c r="G1382" s="15" t="s">
        <v>55</v>
      </c>
    </row>
    <row r="1383" spans="1:7" ht="12.75">
      <c r="A1383" t="s">
        <v>20</v>
      </c>
      <c r="B1383" s="15" t="s">
        <v>55</v>
      </c>
      <c r="C1383" s="15" t="s">
        <v>55</v>
      </c>
      <c r="D1383" s="15" t="s">
        <v>55</v>
      </c>
      <c r="E1383" s="15" t="s">
        <v>55</v>
      </c>
      <c r="F1383" s="15" t="s">
        <v>55</v>
      </c>
      <c r="G1383" s="15" t="s">
        <v>55</v>
      </c>
    </row>
    <row r="1384" spans="1:7" ht="12.75">
      <c r="A1384" t="s">
        <v>22</v>
      </c>
      <c r="B1384" s="14">
        <v>13</v>
      </c>
      <c r="C1384" s="21">
        <v>141823</v>
      </c>
      <c r="D1384" s="26">
        <v>7799.77</v>
      </c>
      <c r="E1384" s="14">
        <v>21</v>
      </c>
      <c r="F1384" s="21">
        <v>976339</v>
      </c>
      <c r="G1384" s="26">
        <v>53698.65</v>
      </c>
    </row>
    <row r="1385" spans="1:7" ht="12.75">
      <c r="A1385" t="s">
        <v>24</v>
      </c>
      <c r="B1385" s="15" t="s">
        <v>55</v>
      </c>
      <c r="C1385" s="15" t="s">
        <v>55</v>
      </c>
      <c r="D1385" s="15" t="s">
        <v>55</v>
      </c>
      <c r="E1385" s="15" t="s">
        <v>55</v>
      </c>
      <c r="F1385" s="15" t="s">
        <v>55</v>
      </c>
      <c r="G1385" s="15" t="s">
        <v>55</v>
      </c>
    </row>
    <row r="1386" spans="1:7" ht="12.75">
      <c r="A1386" t="s">
        <v>25</v>
      </c>
      <c r="B1386" s="15" t="s">
        <v>55</v>
      </c>
      <c r="C1386" s="15" t="s">
        <v>55</v>
      </c>
      <c r="D1386" s="15" t="s">
        <v>55</v>
      </c>
      <c r="E1386" s="14">
        <v>11</v>
      </c>
      <c r="F1386" s="21">
        <v>335407</v>
      </c>
      <c r="G1386" s="26">
        <v>18409.82</v>
      </c>
    </row>
    <row r="1387" spans="1:7" ht="12.75">
      <c r="A1387" t="s">
        <v>26</v>
      </c>
      <c r="B1387" s="14">
        <v>45</v>
      </c>
      <c r="C1387" s="21">
        <v>4823080</v>
      </c>
      <c r="D1387" s="26">
        <v>271081.62</v>
      </c>
      <c r="E1387" s="14">
        <v>42</v>
      </c>
      <c r="F1387" s="21">
        <v>4431961</v>
      </c>
      <c r="G1387" s="26">
        <v>247499.52</v>
      </c>
    </row>
    <row r="1388" spans="1:7" ht="12.75">
      <c r="A1388" t="s">
        <v>27</v>
      </c>
      <c r="B1388" s="14">
        <v>91</v>
      </c>
      <c r="C1388" s="21">
        <v>3242320</v>
      </c>
      <c r="D1388" s="26">
        <v>177770.4</v>
      </c>
      <c r="E1388" s="14">
        <v>96</v>
      </c>
      <c r="F1388" s="21">
        <v>2941788</v>
      </c>
      <c r="G1388" s="26">
        <v>165176.81</v>
      </c>
    </row>
    <row r="1389" spans="1:7" ht="12.75">
      <c r="A1389" t="s">
        <v>28</v>
      </c>
      <c r="B1389" s="15" t="s">
        <v>55</v>
      </c>
      <c r="C1389" s="15" t="s">
        <v>55</v>
      </c>
      <c r="D1389" s="15" t="s">
        <v>55</v>
      </c>
      <c r="E1389" s="15" t="s">
        <v>55</v>
      </c>
      <c r="F1389" s="15" t="s">
        <v>55</v>
      </c>
      <c r="G1389" s="15" t="s">
        <v>55</v>
      </c>
    </row>
    <row r="1390" spans="1:7" ht="12.75">
      <c r="A1390" s="1" t="s">
        <v>129</v>
      </c>
      <c r="B1390" s="1">
        <v>482</v>
      </c>
      <c r="C1390" s="23">
        <v>42054170</v>
      </c>
      <c r="D1390" s="28">
        <v>2319383.48</v>
      </c>
      <c r="E1390" s="1">
        <v>491</v>
      </c>
      <c r="F1390" s="23">
        <v>41757291</v>
      </c>
      <c r="G1390" s="28">
        <v>2303795.52</v>
      </c>
    </row>
    <row r="1391" spans="1:4" ht="12.75">
      <c r="A1391" s="9"/>
      <c r="B1391" s="8"/>
      <c r="C1391" s="8"/>
      <c r="D1391" s="8"/>
    </row>
    <row r="1392" spans="1:7" ht="12.75">
      <c r="A1392" s="1" t="s">
        <v>114</v>
      </c>
      <c r="B1392" s="4"/>
      <c r="C1392" s="4"/>
      <c r="D1392" s="4"/>
      <c r="E1392" s="4"/>
      <c r="F1392" s="4"/>
      <c r="G1392" s="4"/>
    </row>
    <row r="1393" spans="1:7" ht="12.75">
      <c r="A1393" t="s">
        <v>0</v>
      </c>
      <c r="B1393" s="15" t="s">
        <v>55</v>
      </c>
      <c r="C1393" s="15" t="s">
        <v>55</v>
      </c>
      <c r="D1393" s="15" t="s">
        <v>55</v>
      </c>
      <c r="E1393" s="14">
        <v>10</v>
      </c>
      <c r="F1393" s="21">
        <v>716168</v>
      </c>
      <c r="G1393" s="26">
        <v>39389.31</v>
      </c>
    </row>
    <row r="1394" spans="1:7" ht="12.75">
      <c r="A1394" t="s">
        <v>3</v>
      </c>
      <c r="B1394" s="15" t="s">
        <v>55</v>
      </c>
      <c r="C1394" s="15" t="s">
        <v>55</v>
      </c>
      <c r="D1394" s="15" t="s">
        <v>55</v>
      </c>
      <c r="E1394" s="15" t="s">
        <v>55</v>
      </c>
      <c r="F1394" s="15" t="s">
        <v>55</v>
      </c>
      <c r="G1394" s="15" t="s">
        <v>55</v>
      </c>
    </row>
    <row r="1395" spans="1:7" ht="12.75">
      <c r="A1395" t="s">
        <v>4</v>
      </c>
      <c r="B1395" s="14">
        <v>10</v>
      </c>
      <c r="C1395" s="21">
        <v>489240</v>
      </c>
      <c r="D1395" s="26">
        <v>26584.67</v>
      </c>
      <c r="E1395" s="14">
        <v>10</v>
      </c>
      <c r="F1395" s="21">
        <v>416545</v>
      </c>
      <c r="G1395" s="26">
        <v>22880.02</v>
      </c>
    </row>
    <row r="1396" spans="1:7" ht="12.75">
      <c r="A1396" t="s">
        <v>6</v>
      </c>
      <c r="B1396" s="15" t="s">
        <v>55</v>
      </c>
      <c r="C1396" s="15" t="s">
        <v>55</v>
      </c>
      <c r="D1396" s="15" t="s">
        <v>55</v>
      </c>
      <c r="E1396" s="15" t="s">
        <v>55</v>
      </c>
      <c r="F1396" s="15" t="s">
        <v>55</v>
      </c>
      <c r="G1396" s="15" t="s">
        <v>55</v>
      </c>
    </row>
    <row r="1397" spans="1:7" ht="12.75">
      <c r="A1397" t="s">
        <v>9</v>
      </c>
      <c r="B1397" s="15" t="s">
        <v>55</v>
      </c>
      <c r="C1397" s="15" t="s">
        <v>55</v>
      </c>
      <c r="D1397" s="15" t="s">
        <v>55</v>
      </c>
      <c r="E1397" s="15" t="s">
        <v>55</v>
      </c>
      <c r="F1397" s="15" t="s">
        <v>55</v>
      </c>
      <c r="G1397" s="15" t="s">
        <v>55</v>
      </c>
    </row>
    <row r="1398" spans="1:7" ht="12.75">
      <c r="A1398" t="s">
        <v>11</v>
      </c>
      <c r="B1398" s="14">
        <v>47</v>
      </c>
      <c r="C1398" s="21">
        <v>2249025</v>
      </c>
      <c r="D1398" s="26">
        <v>122389.7</v>
      </c>
      <c r="E1398" s="14">
        <v>40</v>
      </c>
      <c r="F1398" s="21">
        <v>2316887</v>
      </c>
      <c r="G1398" s="26">
        <v>129405.17</v>
      </c>
    </row>
    <row r="1399" spans="1:7" ht="12.75">
      <c r="A1399" t="s">
        <v>15</v>
      </c>
      <c r="B1399" s="15" t="s">
        <v>55</v>
      </c>
      <c r="C1399" s="15" t="s">
        <v>55</v>
      </c>
      <c r="D1399" s="15" t="s">
        <v>55</v>
      </c>
      <c r="E1399" s="15" t="s">
        <v>55</v>
      </c>
      <c r="F1399" s="15" t="s">
        <v>55</v>
      </c>
      <c r="G1399" s="15" t="s">
        <v>55</v>
      </c>
    </row>
    <row r="1400" spans="1:7" ht="12.75">
      <c r="A1400" t="s">
        <v>17</v>
      </c>
      <c r="B1400" s="15" t="s">
        <v>55</v>
      </c>
      <c r="C1400" s="15" t="s">
        <v>55</v>
      </c>
      <c r="D1400" s="15" t="s">
        <v>55</v>
      </c>
      <c r="E1400" s="15" t="s">
        <v>55</v>
      </c>
      <c r="F1400" s="15" t="s">
        <v>55</v>
      </c>
      <c r="G1400" s="15" t="s">
        <v>55</v>
      </c>
    </row>
    <row r="1401" spans="1:7" ht="12.75">
      <c r="A1401" t="s">
        <v>20</v>
      </c>
      <c r="B1401" s="15" t="s">
        <v>55</v>
      </c>
      <c r="C1401" s="15" t="s">
        <v>55</v>
      </c>
      <c r="D1401" s="15" t="s">
        <v>55</v>
      </c>
      <c r="E1401" s="15" t="s">
        <v>55</v>
      </c>
      <c r="F1401" s="15" t="s">
        <v>55</v>
      </c>
      <c r="G1401" s="15" t="s">
        <v>55</v>
      </c>
    </row>
    <row r="1402" spans="1:7" ht="12.75">
      <c r="A1402" t="s">
        <v>22</v>
      </c>
      <c r="B1402" s="15" t="s">
        <v>55</v>
      </c>
      <c r="C1402" s="15" t="s">
        <v>55</v>
      </c>
      <c r="D1402" s="15" t="s">
        <v>55</v>
      </c>
      <c r="E1402" s="15" t="s">
        <v>55</v>
      </c>
      <c r="F1402" s="15" t="s">
        <v>55</v>
      </c>
      <c r="G1402" s="15" t="s">
        <v>55</v>
      </c>
    </row>
    <row r="1403" spans="1:7" ht="12.75">
      <c r="A1403" t="s">
        <v>24</v>
      </c>
      <c r="B1403" s="15" t="s">
        <v>55</v>
      </c>
      <c r="C1403" s="15" t="s">
        <v>55</v>
      </c>
      <c r="D1403" s="15" t="s">
        <v>55</v>
      </c>
      <c r="E1403" s="15" t="s">
        <v>55</v>
      </c>
      <c r="F1403" s="15" t="s">
        <v>55</v>
      </c>
      <c r="G1403" s="15" t="s">
        <v>55</v>
      </c>
    </row>
    <row r="1404" spans="1:7" ht="12.75">
      <c r="A1404" t="s">
        <v>25</v>
      </c>
      <c r="B1404" s="15" t="s">
        <v>55</v>
      </c>
      <c r="C1404" s="15" t="s">
        <v>55</v>
      </c>
      <c r="D1404" s="15" t="s">
        <v>55</v>
      </c>
      <c r="E1404" s="15" t="s">
        <v>55</v>
      </c>
      <c r="F1404" s="15" t="s">
        <v>55</v>
      </c>
      <c r="G1404" s="15" t="s">
        <v>55</v>
      </c>
    </row>
    <row r="1405" spans="1:7" ht="12.75">
      <c r="A1405" t="s">
        <v>26</v>
      </c>
      <c r="B1405" s="14">
        <v>11</v>
      </c>
      <c r="C1405" s="21">
        <v>540303</v>
      </c>
      <c r="D1405" s="26">
        <v>29716.97</v>
      </c>
      <c r="E1405" s="14">
        <v>11</v>
      </c>
      <c r="F1405" s="21">
        <v>426418</v>
      </c>
      <c r="G1405" s="26">
        <v>23453.16</v>
      </c>
    </row>
    <row r="1406" spans="1:7" ht="12.75">
      <c r="A1406" t="s">
        <v>27</v>
      </c>
      <c r="B1406" s="14">
        <v>23</v>
      </c>
      <c r="C1406" s="21">
        <v>630306</v>
      </c>
      <c r="D1406" s="26">
        <v>34667.31</v>
      </c>
      <c r="E1406" s="14">
        <v>26</v>
      </c>
      <c r="F1406" s="21">
        <v>828889</v>
      </c>
      <c r="G1406" s="26">
        <v>45580.81</v>
      </c>
    </row>
    <row r="1407" spans="1:7" ht="12.75">
      <c r="A1407" t="s">
        <v>28</v>
      </c>
      <c r="B1407" s="15" t="s">
        <v>55</v>
      </c>
      <c r="C1407" s="15" t="s">
        <v>55</v>
      </c>
      <c r="D1407" s="15" t="s">
        <v>55</v>
      </c>
      <c r="E1407" s="15" t="s">
        <v>55</v>
      </c>
      <c r="F1407" s="15" t="s">
        <v>55</v>
      </c>
      <c r="G1407" s="15" t="s">
        <v>55</v>
      </c>
    </row>
    <row r="1408" spans="1:7" ht="12.75">
      <c r="A1408" s="1" t="s">
        <v>129</v>
      </c>
      <c r="B1408" s="1">
        <v>133</v>
      </c>
      <c r="C1408" s="23">
        <v>7339995</v>
      </c>
      <c r="D1408" s="28">
        <v>403877.53</v>
      </c>
      <c r="E1408" s="1">
        <v>129</v>
      </c>
      <c r="F1408" s="23">
        <v>7297965</v>
      </c>
      <c r="G1408" s="28">
        <v>403367.94</v>
      </c>
    </row>
    <row r="1409" spans="1:4" ht="12.75">
      <c r="A1409" s="9"/>
      <c r="B1409" s="8"/>
      <c r="C1409" s="8"/>
      <c r="D1409" s="8"/>
    </row>
    <row r="1410" spans="1:7" ht="12.75">
      <c r="A1410" s="1" t="s">
        <v>117</v>
      </c>
      <c r="B1410" s="4"/>
      <c r="C1410" s="4"/>
      <c r="D1410" s="4"/>
      <c r="E1410" s="4"/>
      <c r="F1410" s="4"/>
      <c r="G1410" s="4"/>
    </row>
    <row r="1411" spans="1:7" ht="12.75">
      <c r="A1411" t="s">
        <v>0</v>
      </c>
      <c r="B1411" s="14">
        <v>23</v>
      </c>
      <c r="C1411" s="21">
        <v>585757</v>
      </c>
      <c r="D1411" s="26">
        <v>32216.82</v>
      </c>
      <c r="E1411" s="14">
        <v>29</v>
      </c>
      <c r="F1411" s="21">
        <v>821671</v>
      </c>
      <c r="G1411" s="26">
        <v>45191.67</v>
      </c>
    </row>
    <row r="1412" spans="1:7" ht="12.75">
      <c r="A1412" t="s">
        <v>3</v>
      </c>
      <c r="B1412" s="15" t="s">
        <v>55</v>
      </c>
      <c r="C1412" s="15" t="s">
        <v>55</v>
      </c>
      <c r="D1412" s="15" t="s">
        <v>55</v>
      </c>
      <c r="E1412" s="15" t="s">
        <v>55</v>
      </c>
      <c r="F1412" s="15" t="s">
        <v>55</v>
      </c>
      <c r="G1412" s="15" t="s">
        <v>55</v>
      </c>
    </row>
    <row r="1413" spans="1:7" ht="12.75">
      <c r="A1413" t="s">
        <v>4</v>
      </c>
      <c r="B1413" s="14">
        <v>74</v>
      </c>
      <c r="C1413" s="21">
        <v>2149085</v>
      </c>
      <c r="D1413" s="26">
        <v>117844.81</v>
      </c>
      <c r="E1413" s="14">
        <v>60</v>
      </c>
      <c r="F1413" s="21">
        <v>4854200</v>
      </c>
      <c r="G1413" s="26">
        <v>265592.87</v>
      </c>
    </row>
    <row r="1414" spans="1:7" ht="12.75">
      <c r="A1414" t="s">
        <v>6</v>
      </c>
      <c r="B1414" s="14">
        <v>23</v>
      </c>
      <c r="C1414" s="21">
        <v>3036411</v>
      </c>
      <c r="D1414" s="26">
        <v>167004.68</v>
      </c>
      <c r="E1414" s="14">
        <v>17</v>
      </c>
      <c r="F1414" s="21">
        <v>688386</v>
      </c>
      <c r="G1414" s="26">
        <v>37861.32</v>
      </c>
    </row>
    <row r="1415" spans="1:7" ht="12.75">
      <c r="A1415" t="s">
        <v>9</v>
      </c>
      <c r="B1415" s="14">
        <v>21</v>
      </c>
      <c r="C1415" s="21">
        <v>2487055</v>
      </c>
      <c r="D1415" s="26">
        <v>136788.27</v>
      </c>
      <c r="E1415" s="14">
        <v>23</v>
      </c>
      <c r="F1415" s="21">
        <v>2636195</v>
      </c>
      <c r="G1415" s="26">
        <v>144990.99</v>
      </c>
    </row>
    <row r="1416" spans="1:7" ht="12.75">
      <c r="A1416" t="s">
        <v>11</v>
      </c>
      <c r="B1416" s="14">
        <v>246</v>
      </c>
      <c r="C1416" s="21">
        <v>26564678</v>
      </c>
      <c r="D1416" s="26">
        <v>1459707.31</v>
      </c>
      <c r="E1416" s="14">
        <v>251</v>
      </c>
      <c r="F1416" s="21">
        <v>26493833</v>
      </c>
      <c r="G1416" s="26">
        <v>1456802.32</v>
      </c>
    </row>
    <row r="1417" spans="1:7" ht="12.75">
      <c r="A1417" t="s">
        <v>15</v>
      </c>
      <c r="B1417" s="14">
        <v>17</v>
      </c>
      <c r="C1417" s="21">
        <v>623953</v>
      </c>
      <c r="D1417" s="26">
        <v>34317.44</v>
      </c>
      <c r="E1417" s="14">
        <v>18</v>
      </c>
      <c r="F1417" s="21">
        <v>625793</v>
      </c>
      <c r="G1417" s="26">
        <v>34418.65</v>
      </c>
    </row>
    <row r="1418" spans="1:7" ht="12.75">
      <c r="A1418" t="s">
        <v>17</v>
      </c>
      <c r="B1418" s="15" t="s">
        <v>55</v>
      </c>
      <c r="C1418" s="15" t="s">
        <v>55</v>
      </c>
      <c r="D1418" s="15" t="s">
        <v>55</v>
      </c>
      <c r="E1418" s="15" t="s">
        <v>55</v>
      </c>
      <c r="F1418" s="15" t="s">
        <v>55</v>
      </c>
      <c r="G1418" s="15" t="s">
        <v>55</v>
      </c>
    </row>
    <row r="1419" spans="1:7" ht="12.75">
      <c r="A1419" t="s">
        <v>18</v>
      </c>
      <c r="B1419" s="15" t="s">
        <v>55</v>
      </c>
      <c r="C1419" s="15" t="s">
        <v>55</v>
      </c>
      <c r="D1419" s="15" t="s">
        <v>55</v>
      </c>
      <c r="E1419" s="15" t="s">
        <v>55</v>
      </c>
      <c r="F1419" s="15" t="s">
        <v>55</v>
      </c>
      <c r="G1419" s="15" t="s">
        <v>55</v>
      </c>
    </row>
    <row r="1420" spans="1:7" ht="12.75">
      <c r="A1420" t="s">
        <v>19</v>
      </c>
      <c r="B1420" s="15" t="s">
        <v>55</v>
      </c>
      <c r="C1420" s="15" t="s">
        <v>55</v>
      </c>
      <c r="D1420" s="15" t="s">
        <v>55</v>
      </c>
      <c r="E1420" s="15" t="s">
        <v>55</v>
      </c>
      <c r="F1420" s="15" t="s">
        <v>55</v>
      </c>
      <c r="G1420" s="15" t="s">
        <v>55</v>
      </c>
    </row>
    <row r="1421" spans="1:7" ht="12.75">
      <c r="A1421" t="s">
        <v>20</v>
      </c>
      <c r="B1421" s="15">
        <v>11</v>
      </c>
      <c r="C1421" s="15">
        <v>172049</v>
      </c>
      <c r="D1421" s="15">
        <v>9462.71</v>
      </c>
      <c r="E1421" s="15" t="s">
        <v>55</v>
      </c>
      <c r="F1421" s="15" t="s">
        <v>55</v>
      </c>
      <c r="G1421" s="15" t="s">
        <v>55</v>
      </c>
    </row>
    <row r="1422" spans="1:7" ht="12.75">
      <c r="A1422" t="s">
        <v>22</v>
      </c>
      <c r="B1422" s="14">
        <v>35</v>
      </c>
      <c r="C1422" s="21">
        <v>696749</v>
      </c>
      <c r="D1422" s="26">
        <v>38322.29</v>
      </c>
      <c r="E1422" s="14">
        <v>48</v>
      </c>
      <c r="F1422" s="21">
        <v>988585</v>
      </c>
      <c r="G1422" s="26">
        <v>54372.61</v>
      </c>
    </row>
    <row r="1423" spans="1:7" ht="12.75">
      <c r="A1423" t="s">
        <v>23</v>
      </c>
      <c r="B1423" s="15" t="s">
        <v>55</v>
      </c>
      <c r="C1423" s="15" t="s">
        <v>55</v>
      </c>
      <c r="D1423" s="15" t="s">
        <v>55</v>
      </c>
      <c r="E1423" s="15" t="s">
        <v>55</v>
      </c>
      <c r="F1423" s="15" t="s">
        <v>55</v>
      </c>
      <c r="G1423" s="15" t="s">
        <v>55</v>
      </c>
    </row>
    <row r="1424" spans="1:7" ht="12.75">
      <c r="A1424" t="s">
        <v>24</v>
      </c>
      <c r="B1424" s="14">
        <v>10</v>
      </c>
      <c r="C1424" s="21">
        <v>318950</v>
      </c>
      <c r="D1424" s="26">
        <v>17542.32</v>
      </c>
      <c r="E1424" s="14">
        <v>11</v>
      </c>
      <c r="F1424" s="21">
        <v>423640</v>
      </c>
      <c r="G1424" s="26">
        <v>23300.27</v>
      </c>
    </row>
    <row r="1425" spans="1:7" ht="12.75">
      <c r="A1425" t="s">
        <v>25</v>
      </c>
      <c r="B1425" s="14">
        <v>15</v>
      </c>
      <c r="C1425" s="21">
        <v>1312434</v>
      </c>
      <c r="D1425" s="26">
        <v>72184.18</v>
      </c>
      <c r="E1425" s="14">
        <v>12</v>
      </c>
      <c r="F1425" s="21">
        <v>1334589</v>
      </c>
      <c r="G1425" s="26">
        <v>73402.54</v>
      </c>
    </row>
    <row r="1426" spans="1:7" ht="12.75">
      <c r="A1426" t="s">
        <v>26</v>
      </c>
      <c r="B1426" s="14">
        <v>70</v>
      </c>
      <c r="C1426" s="21">
        <v>8678511</v>
      </c>
      <c r="D1426" s="26">
        <v>479264.82</v>
      </c>
      <c r="E1426" s="14">
        <v>71</v>
      </c>
      <c r="F1426" s="21">
        <v>8957954</v>
      </c>
      <c r="G1426" s="26">
        <v>497403.63</v>
      </c>
    </row>
    <row r="1427" spans="1:7" ht="12.75">
      <c r="A1427" t="s">
        <v>27</v>
      </c>
      <c r="B1427" s="14">
        <v>128</v>
      </c>
      <c r="C1427" s="21">
        <v>4279178</v>
      </c>
      <c r="D1427" s="26">
        <v>235512.22</v>
      </c>
      <c r="E1427" s="14">
        <v>123</v>
      </c>
      <c r="F1427" s="21">
        <v>4060438</v>
      </c>
      <c r="G1427" s="26">
        <v>223538.89</v>
      </c>
    </row>
    <row r="1428" spans="1:7" ht="12.75">
      <c r="A1428" t="s">
        <v>28</v>
      </c>
      <c r="B1428" s="15">
        <v>10</v>
      </c>
      <c r="C1428" s="15">
        <v>3796477</v>
      </c>
      <c r="D1428" s="15">
        <v>208806.26</v>
      </c>
      <c r="E1428" s="15" t="s">
        <v>55</v>
      </c>
      <c r="F1428" s="15" t="s">
        <v>55</v>
      </c>
      <c r="G1428" s="15" t="s">
        <v>55</v>
      </c>
    </row>
    <row r="1429" spans="1:7" ht="12.75">
      <c r="A1429" t="s">
        <v>29</v>
      </c>
      <c r="B1429" s="15" t="s">
        <v>55</v>
      </c>
      <c r="C1429" s="15" t="s">
        <v>55</v>
      </c>
      <c r="D1429" s="15" t="s">
        <v>55</v>
      </c>
      <c r="E1429" s="14">
        <v>12</v>
      </c>
      <c r="F1429" s="21">
        <v>166544</v>
      </c>
      <c r="G1429" s="26">
        <v>9159.92</v>
      </c>
    </row>
    <row r="1430" spans="1:7" ht="12.75">
      <c r="A1430" s="1" t="s">
        <v>129</v>
      </c>
      <c r="B1430" s="1">
        <v>720</v>
      </c>
      <c r="C1430" s="23">
        <v>61463407</v>
      </c>
      <c r="D1430" s="28">
        <v>3381983.47</v>
      </c>
      <c r="E1430" s="1">
        <v>722</v>
      </c>
      <c r="F1430" s="23">
        <v>62326938</v>
      </c>
      <c r="G1430" s="28">
        <v>3369607.03</v>
      </c>
    </row>
    <row r="1431" spans="1:4" ht="12.75">
      <c r="A1431" s="9"/>
      <c r="B1431" s="8"/>
      <c r="C1431" s="8"/>
      <c r="D1431" s="8"/>
    </row>
    <row r="1432" spans="1:7" ht="12.75">
      <c r="A1432" s="1" t="s">
        <v>118</v>
      </c>
      <c r="B1432" s="4"/>
      <c r="C1432" s="4"/>
      <c r="D1432" s="4"/>
      <c r="E1432" s="4"/>
      <c r="F1432" s="4"/>
      <c r="G1432" s="4"/>
    </row>
    <row r="1433" spans="1:7" ht="12.75">
      <c r="A1433" t="s">
        <v>0</v>
      </c>
      <c r="B1433" s="14">
        <v>24</v>
      </c>
      <c r="C1433" s="21">
        <v>4962823</v>
      </c>
      <c r="D1433" s="26">
        <v>272955.31</v>
      </c>
      <c r="E1433" s="14">
        <v>48</v>
      </c>
      <c r="F1433" s="21">
        <v>7484895</v>
      </c>
      <c r="G1433" s="26">
        <v>411214.09</v>
      </c>
    </row>
    <row r="1434" spans="1:7" ht="12.75">
      <c r="A1434" t="s">
        <v>2</v>
      </c>
      <c r="B1434" s="15" t="s">
        <v>55</v>
      </c>
      <c r="C1434" s="15" t="s">
        <v>55</v>
      </c>
      <c r="D1434" s="15" t="s">
        <v>55</v>
      </c>
      <c r="E1434" s="15" t="s">
        <v>55</v>
      </c>
      <c r="F1434" s="15" t="s">
        <v>55</v>
      </c>
      <c r="G1434" s="15" t="s">
        <v>55</v>
      </c>
    </row>
    <row r="1435" spans="1:7" ht="12.75">
      <c r="A1435" t="s">
        <v>3</v>
      </c>
      <c r="B1435" s="15" t="s">
        <v>55</v>
      </c>
      <c r="C1435" s="15" t="s">
        <v>55</v>
      </c>
      <c r="D1435" s="15" t="s">
        <v>55</v>
      </c>
      <c r="E1435" s="15" t="s">
        <v>55</v>
      </c>
      <c r="F1435" s="15" t="s">
        <v>55</v>
      </c>
      <c r="G1435" s="15" t="s">
        <v>55</v>
      </c>
    </row>
    <row r="1436" spans="1:7" ht="12.75">
      <c r="A1436" t="s">
        <v>4</v>
      </c>
      <c r="B1436" s="14">
        <v>533</v>
      </c>
      <c r="C1436" s="21">
        <v>59210641</v>
      </c>
      <c r="D1436" s="26">
        <v>3270090.59</v>
      </c>
      <c r="E1436" s="14">
        <v>506</v>
      </c>
      <c r="F1436" s="21">
        <v>62725020</v>
      </c>
      <c r="G1436" s="26">
        <v>3473084.43</v>
      </c>
    </row>
    <row r="1437" spans="1:7" ht="12.75">
      <c r="A1437" t="s">
        <v>6</v>
      </c>
      <c r="B1437" s="14">
        <v>97</v>
      </c>
      <c r="C1437" s="21">
        <v>15638705</v>
      </c>
      <c r="D1437" s="26">
        <v>863317.7</v>
      </c>
      <c r="E1437" s="14">
        <v>96</v>
      </c>
      <c r="F1437" s="21">
        <v>16329327</v>
      </c>
      <c r="G1437" s="26">
        <v>898115.11</v>
      </c>
    </row>
    <row r="1438" spans="1:7" ht="12.75">
      <c r="A1438" t="s">
        <v>9</v>
      </c>
      <c r="B1438" s="14">
        <v>86</v>
      </c>
      <c r="C1438" s="21">
        <v>72117252</v>
      </c>
      <c r="D1438" s="26">
        <v>3966450.37</v>
      </c>
      <c r="E1438" s="14">
        <v>68</v>
      </c>
      <c r="F1438" s="21">
        <v>64378902</v>
      </c>
      <c r="G1438" s="26">
        <v>3540939.2</v>
      </c>
    </row>
    <row r="1439" spans="1:7" ht="12.75">
      <c r="A1439" t="s">
        <v>11</v>
      </c>
      <c r="B1439" s="14">
        <v>1114</v>
      </c>
      <c r="C1439" s="21">
        <v>437246423</v>
      </c>
      <c r="D1439" s="26">
        <v>24033722.63</v>
      </c>
      <c r="E1439" s="14">
        <v>1084</v>
      </c>
      <c r="F1439" s="21">
        <v>411426674</v>
      </c>
      <c r="G1439" s="26">
        <v>22631526.85</v>
      </c>
    </row>
    <row r="1440" spans="1:7" ht="12.75">
      <c r="A1440" t="s">
        <v>15</v>
      </c>
      <c r="B1440" s="14">
        <v>71</v>
      </c>
      <c r="C1440" s="21">
        <v>1137039</v>
      </c>
      <c r="D1440" s="26">
        <v>67726.94</v>
      </c>
      <c r="E1440" s="14">
        <v>79</v>
      </c>
      <c r="F1440" s="21">
        <v>1138335</v>
      </c>
      <c r="G1440" s="26">
        <v>65469.59</v>
      </c>
    </row>
    <row r="1441" spans="1:7" ht="12.75">
      <c r="A1441" t="s">
        <v>17</v>
      </c>
      <c r="B1441" s="14">
        <v>43</v>
      </c>
      <c r="C1441" s="21">
        <v>14546214</v>
      </c>
      <c r="D1441" s="26">
        <v>800042.48</v>
      </c>
      <c r="E1441" s="14">
        <v>37</v>
      </c>
      <c r="F1441" s="21">
        <v>9370485</v>
      </c>
      <c r="G1441" s="26">
        <v>515393.49</v>
      </c>
    </row>
    <row r="1442" spans="1:7" ht="12.75">
      <c r="A1442" t="s">
        <v>18</v>
      </c>
      <c r="B1442" s="14">
        <v>17</v>
      </c>
      <c r="C1442" s="21">
        <v>1065412</v>
      </c>
      <c r="D1442" s="26">
        <v>58597.79</v>
      </c>
      <c r="E1442" s="14">
        <v>17</v>
      </c>
      <c r="F1442" s="21">
        <v>1321461</v>
      </c>
      <c r="G1442" s="26">
        <v>72519.06</v>
      </c>
    </row>
    <row r="1443" spans="1:7" ht="12.75">
      <c r="A1443" t="s">
        <v>19</v>
      </c>
      <c r="B1443" s="14">
        <v>55</v>
      </c>
      <c r="C1443" s="21">
        <v>13859345</v>
      </c>
      <c r="D1443" s="26">
        <v>808393.37</v>
      </c>
      <c r="E1443" s="14">
        <v>49</v>
      </c>
      <c r="F1443" s="21">
        <v>8159728</v>
      </c>
      <c r="G1443" s="26">
        <v>448806.86</v>
      </c>
    </row>
    <row r="1444" spans="1:7" ht="12.75">
      <c r="A1444" t="s">
        <v>20</v>
      </c>
      <c r="B1444" s="14">
        <v>193</v>
      </c>
      <c r="C1444" s="21">
        <v>11423853</v>
      </c>
      <c r="D1444" s="26">
        <v>629572.2</v>
      </c>
      <c r="E1444" s="14">
        <v>182</v>
      </c>
      <c r="F1444" s="21">
        <v>8013607</v>
      </c>
      <c r="G1444" s="26">
        <v>441271.98</v>
      </c>
    </row>
    <row r="1445" spans="1:7" ht="12.75">
      <c r="A1445" t="s">
        <v>22</v>
      </c>
      <c r="B1445" s="14">
        <v>322</v>
      </c>
      <c r="C1445" s="21">
        <v>17471217</v>
      </c>
      <c r="D1445" s="26">
        <v>984043.21</v>
      </c>
      <c r="E1445" s="14">
        <v>306</v>
      </c>
      <c r="F1445" s="21">
        <v>16000551</v>
      </c>
      <c r="G1445" s="26">
        <v>882069.73</v>
      </c>
    </row>
    <row r="1446" spans="1:7" ht="12.75">
      <c r="A1446" t="s">
        <v>23</v>
      </c>
      <c r="B1446" s="14">
        <v>18</v>
      </c>
      <c r="C1446" s="21">
        <v>389741</v>
      </c>
      <c r="D1446" s="26">
        <v>21435.82</v>
      </c>
      <c r="E1446" s="14">
        <v>12</v>
      </c>
      <c r="F1446" s="21">
        <v>277117</v>
      </c>
      <c r="G1446" s="26">
        <v>15241.48</v>
      </c>
    </row>
    <row r="1447" spans="1:7" ht="12.75">
      <c r="A1447" t="s">
        <v>24</v>
      </c>
      <c r="B1447" s="14">
        <v>46</v>
      </c>
      <c r="C1447" s="21">
        <v>914578</v>
      </c>
      <c r="D1447" s="26">
        <v>50301.92</v>
      </c>
      <c r="E1447" s="14">
        <v>38</v>
      </c>
      <c r="F1447" s="21">
        <v>738171</v>
      </c>
      <c r="G1447" s="26">
        <v>40599.57</v>
      </c>
    </row>
    <row r="1448" spans="1:7" ht="12.75">
      <c r="A1448" t="s">
        <v>25</v>
      </c>
      <c r="B1448" s="14">
        <v>56</v>
      </c>
      <c r="C1448" s="21">
        <v>10722424</v>
      </c>
      <c r="D1448" s="26">
        <v>586566.97</v>
      </c>
      <c r="E1448" s="14">
        <v>61</v>
      </c>
      <c r="F1448" s="21">
        <v>17363691</v>
      </c>
      <c r="G1448" s="26">
        <v>954817.94</v>
      </c>
    </row>
    <row r="1449" spans="1:7" ht="12.75">
      <c r="A1449" t="s">
        <v>26</v>
      </c>
      <c r="B1449" s="14">
        <v>281</v>
      </c>
      <c r="C1449" s="21">
        <v>126609210</v>
      </c>
      <c r="D1449" s="26">
        <v>6976980.17</v>
      </c>
      <c r="E1449" s="14">
        <v>265</v>
      </c>
      <c r="F1449" s="21">
        <v>115315333</v>
      </c>
      <c r="G1449" s="26">
        <v>6348587.61</v>
      </c>
    </row>
    <row r="1450" spans="1:7" ht="12.75">
      <c r="A1450" t="s">
        <v>27</v>
      </c>
      <c r="B1450" s="14">
        <v>431</v>
      </c>
      <c r="C1450" s="21">
        <v>48519531</v>
      </c>
      <c r="D1450" s="26">
        <v>2674586.47</v>
      </c>
      <c r="E1450" s="14">
        <v>416</v>
      </c>
      <c r="F1450" s="21">
        <v>49696689</v>
      </c>
      <c r="G1450" s="26">
        <v>2741024.98</v>
      </c>
    </row>
    <row r="1451" spans="1:7" ht="12.75">
      <c r="A1451" t="s">
        <v>28</v>
      </c>
      <c r="B1451" s="14">
        <v>17</v>
      </c>
      <c r="C1451" s="21">
        <v>6873401</v>
      </c>
      <c r="D1451" s="26">
        <v>377318.11</v>
      </c>
      <c r="E1451" s="14">
        <v>16</v>
      </c>
      <c r="F1451" s="21">
        <v>6840035</v>
      </c>
      <c r="G1451" s="26">
        <v>376202</v>
      </c>
    </row>
    <row r="1452" spans="1:7" ht="12.75">
      <c r="A1452" t="s">
        <v>29</v>
      </c>
      <c r="B1452" s="15" t="s">
        <v>55</v>
      </c>
      <c r="C1452" s="15" t="s">
        <v>55</v>
      </c>
      <c r="D1452" s="15" t="s">
        <v>55</v>
      </c>
      <c r="E1452" s="14">
        <v>31</v>
      </c>
      <c r="F1452" s="21">
        <v>2029986</v>
      </c>
      <c r="G1452" s="26">
        <v>112024.175</v>
      </c>
    </row>
    <row r="1453" spans="1:7" ht="12.75">
      <c r="A1453" s="1" t="s">
        <v>129</v>
      </c>
      <c r="B1453" s="17">
        <v>3429</v>
      </c>
      <c r="C1453" s="23">
        <v>885489436</v>
      </c>
      <c r="D1453" s="28">
        <v>48835335.77</v>
      </c>
      <c r="E1453" s="17">
        <v>3327</v>
      </c>
      <c r="F1453" s="23">
        <v>840660751</v>
      </c>
      <c r="G1453" s="28">
        <v>46286605.31</v>
      </c>
    </row>
    <row r="1454" spans="1:4" ht="12.75">
      <c r="A1454" s="9"/>
      <c r="B1454" s="8"/>
      <c r="C1454" s="8"/>
      <c r="D1454" s="8"/>
    </row>
    <row r="1455" spans="1:7" ht="12.75">
      <c r="A1455" s="1" t="s">
        <v>119</v>
      </c>
      <c r="B1455" s="4"/>
      <c r="C1455" s="4"/>
      <c r="D1455" s="4"/>
      <c r="E1455" s="4"/>
      <c r="F1455" s="4"/>
      <c r="G1455" s="4"/>
    </row>
    <row r="1456" spans="1:7" ht="12.75">
      <c r="A1456" t="s">
        <v>0</v>
      </c>
      <c r="B1456" s="14">
        <v>40</v>
      </c>
      <c r="C1456" s="21">
        <v>1229178</v>
      </c>
      <c r="D1456" s="26">
        <v>67604.45</v>
      </c>
      <c r="E1456" s="14">
        <v>51</v>
      </c>
      <c r="F1456" s="21">
        <v>1188904</v>
      </c>
      <c r="G1456" s="26">
        <v>65389.93</v>
      </c>
    </row>
    <row r="1457" spans="1:7" ht="12.75">
      <c r="A1457" t="s">
        <v>2</v>
      </c>
      <c r="B1457" s="15" t="s">
        <v>55</v>
      </c>
      <c r="C1457" s="15" t="s">
        <v>55</v>
      </c>
      <c r="D1457" s="15" t="s">
        <v>55</v>
      </c>
      <c r="E1457" s="15" t="s">
        <v>55</v>
      </c>
      <c r="F1457" s="15" t="s">
        <v>55</v>
      </c>
      <c r="G1457" s="15" t="s">
        <v>55</v>
      </c>
    </row>
    <row r="1458" spans="1:7" ht="12.75">
      <c r="A1458" t="s">
        <v>3</v>
      </c>
      <c r="B1458" s="14">
        <v>15</v>
      </c>
      <c r="C1458" s="21">
        <v>8462331</v>
      </c>
      <c r="D1458" s="26">
        <v>465428.86</v>
      </c>
      <c r="E1458" s="14">
        <v>15</v>
      </c>
      <c r="F1458" s="21">
        <v>8299413</v>
      </c>
      <c r="G1458" s="26">
        <v>456468.29</v>
      </c>
    </row>
    <row r="1459" spans="1:7" ht="12.75">
      <c r="A1459" t="s">
        <v>4</v>
      </c>
      <c r="B1459" s="14">
        <v>150</v>
      </c>
      <c r="C1459" s="21">
        <v>3864025</v>
      </c>
      <c r="D1459" s="26">
        <v>212523.82</v>
      </c>
      <c r="E1459" s="14">
        <v>148</v>
      </c>
      <c r="F1459" s="21">
        <v>5485972</v>
      </c>
      <c r="G1459" s="26">
        <v>301678.12</v>
      </c>
    </row>
    <row r="1460" spans="1:7" ht="12.75">
      <c r="A1460" t="s">
        <v>6</v>
      </c>
      <c r="B1460" s="14">
        <v>36</v>
      </c>
      <c r="C1460" s="21">
        <v>16406554</v>
      </c>
      <c r="D1460" s="26">
        <v>902366.38</v>
      </c>
      <c r="E1460" s="14">
        <v>33</v>
      </c>
      <c r="F1460" s="21">
        <v>13761101</v>
      </c>
      <c r="G1460" s="26">
        <v>756859.06</v>
      </c>
    </row>
    <row r="1461" spans="1:7" ht="12.75">
      <c r="A1461" t="s">
        <v>9</v>
      </c>
      <c r="B1461" s="14">
        <v>34</v>
      </c>
      <c r="C1461" s="21">
        <v>4292812</v>
      </c>
      <c r="D1461" s="26">
        <v>235884.9</v>
      </c>
      <c r="E1461" s="14">
        <v>31</v>
      </c>
      <c r="F1461" s="21">
        <v>3510307</v>
      </c>
      <c r="G1461" s="26">
        <v>193035.46</v>
      </c>
    </row>
    <row r="1462" spans="1:7" ht="12.75">
      <c r="A1462" t="s">
        <v>11</v>
      </c>
      <c r="B1462" s="14">
        <v>342</v>
      </c>
      <c r="C1462" s="21">
        <v>41131206</v>
      </c>
      <c r="D1462" s="26">
        <v>2261901.03</v>
      </c>
      <c r="E1462" s="14">
        <v>343</v>
      </c>
      <c r="F1462" s="21">
        <v>41334689</v>
      </c>
      <c r="G1462" s="26">
        <v>2267427.92</v>
      </c>
    </row>
    <row r="1463" spans="1:7" ht="12.75">
      <c r="A1463" t="s">
        <v>15</v>
      </c>
      <c r="B1463" s="14">
        <v>38</v>
      </c>
      <c r="C1463" s="21">
        <v>2373790</v>
      </c>
      <c r="D1463" s="26">
        <v>130558.46</v>
      </c>
      <c r="E1463" s="14">
        <v>38</v>
      </c>
      <c r="F1463" s="21">
        <v>1884075</v>
      </c>
      <c r="G1463" s="26">
        <v>103623.23</v>
      </c>
    </row>
    <row r="1464" spans="1:7" ht="12.75">
      <c r="A1464" t="s">
        <v>17</v>
      </c>
      <c r="B1464" s="15" t="s">
        <v>55</v>
      </c>
      <c r="C1464" s="15" t="s">
        <v>55</v>
      </c>
      <c r="D1464" s="15" t="s">
        <v>55</v>
      </c>
      <c r="E1464" s="15" t="s">
        <v>55</v>
      </c>
      <c r="F1464" s="15" t="s">
        <v>55</v>
      </c>
      <c r="G1464" s="15" t="s">
        <v>55</v>
      </c>
    </row>
    <row r="1465" spans="1:7" ht="12.75">
      <c r="A1465" t="s">
        <v>18</v>
      </c>
      <c r="B1465" s="15" t="s">
        <v>55</v>
      </c>
      <c r="C1465" s="15" t="s">
        <v>55</v>
      </c>
      <c r="D1465" s="15" t="s">
        <v>55</v>
      </c>
      <c r="E1465" s="15" t="s">
        <v>55</v>
      </c>
      <c r="F1465" s="15" t="s">
        <v>55</v>
      </c>
      <c r="G1465" s="15" t="s">
        <v>55</v>
      </c>
    </row>
    <row r="1466" spans="1:7" ht="12.75">
      <c r="A1466" t="s">
        <v>19</v>
      </c>
      <c r="B1466" s="15">
        <v>10</v>
      </c>
      <c r="C1466" s="15">
        <v>229302</v>
      </c>
      <c r="D1466" s="15">
        <v>12611.72</v>
      </c>
      <c r="E1466" s="15" t="s">
        <v>55</v>
      </c>
      <c r="F1466" s="15" t="s">
        <v>55</v>
      </c>
      <c r="G1466" s="15" t="s">
        <v>55</v>
      </c>
    </row>
    <row r="1467" spans="1:7" ht="12.75">
      <c r="A1467" t="s">
        <v>20</v>
      </c>
      <c r="B1467" s="14">
        <v>34</v>
      </c>
      <c r="C1467" s="21">
        <v>1552514</v>
      </c>
      <c r="D1467" s="26">
        <v>85388.02</v>
      </c>
      <c r="E1467" s="14">
        <v>16</v>
      </c>
      <c r="F1467" s="21">
        <v>1130940</v>
      </c>
      <c r="G1467" s="26">
        <v>62202.42</v>
      </c>
    </row>
    <row r="1468" spans="1:7" ht="12.75">
      <c r="A1468" t="s">
        <v>22</v>
      </c>
      <c r="B1468" s="14">
        <v>51</v>
      </c>
      <c r="C1468" s="21">
        <v>1536887</v>
      </c>
      <c r="D1468" s="26">
        <v>84528.6</v>
      </c>
      <c r="E1468" s="14">
        <v>57</v>
      </c>
      <c r="F1468" s="21">
        <v>858941</v>
      </c>
      <c r="G1468" s="26">
        <v>47242.29</v>
      </c>
    </row>
    <row r="1469" spans="1:7" ht="12.75">
      <c r="A1469" t="s">
        <v>23</v>
      </c>
      <c r="B1469" s="15" t="s">
        <v>55</v>
      </c>
      <c r="C1469" s="15" t="s">
        <v>55</v>
      </c>
      <c r="D1469" s="15" t="s">
        <v>55</v>
      </c>
      <c r="E1469" s="15" t="s">
        <v>55</v>
      </c>
      <c r="F1469" s="15" t="s">
        <v>55</v>
      </c>
      <c r="G1469" s="15" t="s">
        <v>55</v>
      </c>
    </row>
    <row r="1470" spans="1:7" ht="12.75">
      <c r="A1470" t="s">
        <v>24</v>
      </c>
      <c r="B1470" s="15" t="s">
        <v>55</v>
      </c>
      <c r="C1470" s="15" t="s">
        <v>55</v>
      </c>
      <c r="D1470" s="15" t="s">
        <v>55</v>
      </c>
      <c r="E1470" s="15" t="s">
        <v>55</v>
      </c>
      <c r="F1470" s="15" t="s">
        <v>55</v>
      </c>
      <c r="G1470" s="15" t="s">
        <v>55</v>
      </c>
    </row>
    <row r="1471" spans="1:7" ht="12.75">
      <c r="A1471" t="s">
        <v>25</v>
      </c>
      <c r="B1471" s="14">
        <v>15</v>
      </c>
      <c r="C1471" s="21">
        <v>2758277</v>
      </c>
      <c r="D1471" s="26">
        <v>156617.71</v>
      </c>
      <c r="E1471" s="14">
        <v>13</v>
      </c>
      <c r="F1471" s="21">
        <v>2616136</v>
      </c>
      <c r="G1471" s="26">
        <v>143887.96</v>
      </c>
    </row>
    <row r="1472" spans="1:7" ht="12.75">
      <c r="A1472" t="s">
        <v>26</v>
      </c>
      <c r="B1472" s="14">
        <v>73</v>
      </c>
      <c r="C1472" s="21">
        <v>10885768</v>
      </c>
      <c r="D1472" s="26">
        <v>597760.46</v>
      </c>
      <c r="E1472" s="14">
        <v>69</v>
      </c>
      <c r="F1472" s="21">
        <v>9987440</v>
      </c>
      <c r="G1472" s="26">
        <v>556672.96</v>
      </c>
    </row>
    <row r="1473" spans="1:7" ht="12.75">
      <c r="A1473" t="s">
        <v>27</v>
      </c>
      <c r="B1473" s="14">
        <v>167</v>
      </c>
      <c r="C1473" s="21">
        <v>4665661</v>
      </c>
      <c r="D1473" s="26">
        <v>256605.45</v>
      </c>
      <c r="E1473" s="14">
        <v>170</v>
      </c>
      <c r="F1473" s="21">
        <v>5552055</v>
      </c>
      <c r="G1473" s="26">
        <v>305833.62</v>
      </c>
    </row>
    <row r="1474" spans="1:7" ht="12.75">
      <c r="A1474" t="s">
        <v>28</v>
      </c>
      <c r="B1474" s="14">
        <v>11</v>
      </c>
      <c r="C1474" s="21">
        <v>830131</v>
      </c>
      <c r="D1474" s="26">
        <v>45657.62</v>
      </c>
      <c r="E1474" s="14">
        <v>10</v>
      </c>
      <c r="F1474" s="21">
        <v>767320</v>
      </c>
      <c r="G1474" s="26">
        <v>42202.76</v>
      </c>
    </row>
    <row r="1475" spans="1:7" ht="12.75">
      <c r="A1475" t="s">
        <v>29</v>
      </c>
      <c r="B1475" s="15" t="s">
        <v>55</v>
      </c>
      <c r="C1475" s="15" t="s">
        <v>55</v>
      </c>
      <c r="D1475" s="15" t="s">
        <v>55</v>
      </c>
      <c r="E1475" s="14">
        <v>15</v>
      </c>
      <c r="F1475" s="21">
        <v>158103</v>
      </c>
      <c r="G1475" s="26">
        <v>8694.63</v>
      </c>
    </row>
    <row r="1476" spans="1:7" ht="12.75">
      <c r="A1476" s="1" t="s">
        <v>129</v>
      </c>
      <c r="B1476" s="17">
        <v>1050</v>
      </c>
      <c r="C1476" s="23">
        <v>101210620</v>
      </c>
      <c r="D1476" s="28">
        <v>5572151.78</v>
      </c>
      <c r="E1476" s="17">
        <v>1037</v>
      </c>
      <c r="F1476" s="23">
        <v>98177513</v>
      </c>
      <c r="G1476" s="28">
        <v>5407376.100000001</v>
      </c>
    </row>
    <row r="1477" spans="1:4" ht="12.75">
      <c r="A1477" s="9"/>
      <c r="B1477" s="8"/>
      <c r="C1477" s="8"/>
      <c r="D1477" s="8"/>
    </row>
    <row r="1478" spans="1:7" ht="12.75">
      <c r="A1478" s="1" t="s">
        <v>120</v>
      </c>
      <c r="B1478" s="4"/>
      <c r="C1478" s="4"/>
      <c r="D1478" s="4"/>
      <c r="E1478" s="4"/>
      <c r="F1478" s="4"/>
      <c r="G1478" s="4"/>
    </row>
    <row r="1479" spans="1:7" ht="12.75">
      <c r="A1479" t="s">
        <v>0</v>
      </c>
      <c r="B1479" s="14">
        <v>38</v>
      </c>
      <c r="C1479" s="21">
        <v>1118296</v>
      </c>
      <c r="D1479" s="26">
        <v>59574.89</v>
      </c>
      <c r="E1479" s="14">
        <v>61</v>
      </c>
      <c r="F1479" s="21">
        <v>7337035</v>
      </c>
      <c r="G1479" s="26">
        <v>403537.34</v>
      </c>
    </row>
    <row r="1480" spans="1:7" ht="12.75">
      <c r="A1480" t="s">
        <v>2</v>
      </c>
      <c r="B1480" s="15" t="s">
        <v>55</v>
      </c>
      <c r="C1480" s="15" t="s">
        <v>55</v>
      </c>
      <c r="D1480" s="15" t="s">
        <v>55</v>
      </c>
      <c r="E1480" s="15" t="s">
        <v>55</v>
      </c>
      <c r="F1480" s="15" t="s">
        <v>55</v>
      </c>
      <c r="G1480" s="15" t="s">
        <v>55</v>
      </c>
    </row>
    <row r="1481" spans="1:7" ht="12.75">
      <c r="A1481" t="s">
        <v>3</v>
      </c>
      <c r="B1481" s="14">
        <v>11</v>
      </c>
      <c r="C1481" s="21">
        <v>39174335</v>
      </c>
      <c r="D1481" s="26">
        <v>2153509.4</v>
      </c>
      <c r="E1481" s="14">
        <v>11</v>
      </c>
      <c r="F1481" s="21">
        <v>38731178</v>
      </c>
      <c r="G1481" s="26">
        <v>2130050.93</v>
      </c>
    </row>
    <row r="1482" spans="1:7" ht="12.75">
      <c r="A1482" t="s">
        <v>4</v>
      </c>
      <c r="B1482" s="14">
        <v>206</v>
      </c>
      <c r="C1482" s="21">
        <v>11264559</v>
      </c>
      <c r="D1482" s="26">
        <v>614563.66</v>
      </c>
      <c r="E1482" s="14">
        <v>206</v>
      </c>
      <c r="F1482" s="21">
        <v>12576870</v>
      </c>
      <c r="G1482" s="26">
        <v>691630.7</v>
      </c>
    </row>
    <row r="1483" spans="1:7" ht="12.75">
      <c r="A1483" t="s">
        <v>6</v>
      </c>
      <c r="B1483" s="14">
        <v>57</v>
      </c>
      <c r="C1483" s="21">
        <v>7219791</v>
      </c>
      <c r="D1483" s="26">
        <v>398428.89</v>
      </c>
      <c r="E1483" s="14">
        <v>62</v>
      </c>
      <c r="F1483" s="21">
        <v>6743707</v>
      </c>
      <c r="G1483" s="26">
        <v>371066.83</v>
      </c>
    </row>
    <row r="1484" spans="1:7" ht="12.75">
      <c r="A1484" t="s">
        <v>9</v>
      </c>
      <c r="B1484" s="14">
        <v>60</v>
      </c>
      <c r="C1484" s="21">
        <v>22752996</v>
      </c>
      <c r="D1484" s="26">
        <v>1251411.35</v>
      </c>
      <c r="E1484" s="14">
        <v>57</v>
      </c>
      <c r="F1484" s="21">
        <v>23040690</v>
      </c>
      <c r="G1484" s="26">
        <v>1267200.27</v>
      </c>
    </row>
    <row r="1485" spans="1:7" ht="12.75">
      <c r="A1485" t="s">
        <v>11</v>
      </c>
      <c r="B1485" s="14">
        <v>588</v>
      </c>
      <c r="C1485" s="21">
        <v>213299389</v>
      </c>
      <c r="D1485" s="26">
        <v>11789198.49</v>
      </c>
      <c r="E1485" s="14">
        <v>651</v>
      </c>
      <c r="F1485" s="21">
        <v>206467451</v>
      </c>
      <c r="G1485" s="26">
        <v>11359750.19</v>
      </c>
    </row>
    <row r="1486" spans="1:7" ht="12.75">
      <c r="A1486" t="s">
        <v>15</v>
      </c>
      <c r="B1486" s="14">
        <v>75</v>
      </c>
      <c r="C1486" s="21">
        <v>586749</v>
      </c>
      <c r="D1486" s="26">
        <v>32199.33</v>
      </c>
      <c r="E1486" s="14">
        <v>74</v>
      </c>
      <c r="F1486" s="21">
        <v>565390</v>
      </c>
      <c r="G1486" s="26">
        <v>31092.51</v>
      </c>
    </row>
    <row r="1487" spans="1:7" ht="12.75">
      <c r="A1487" t="s">
        <v>17</v>
      </c>
      <c r="B1487" s="14">
        <v>27</v>
      </c>
      <c r="C1487" s="21">
        <v>20091196</v>
      </c>
      <c r="D1487" s="26">
        <v>1105018.21</v>
      </c>
      <c r="E1487" s="14">
        <v>23</v>
      </c>
      <c r="F1487" s="21">
        <v>19402801</v>
      </c>
      <c r="G1487" s="26">
        <v>1067157.99</v>
      </c>
    </row>
    <row r="1488" spans="1:7" ht="12.75">
      <c r="A1488" t="s">
        <v>18</v>
      </c>
      <c r="B1488" s="14">
        <v>14</v>
      </c>
      <c r="C1488" s="21">
        <v>385276</v>
      </c>
      <c r="D1488" s="26">
        <v>21190.31</v>
      </c>
      <c r="E1488" s="14">
        <v>12</v>
      </c>
      <c r="F1488" s="21">
        <v>135268</v>
      </c>
      <c r="G1488" s="26">
        <v>7439.89</v>
      </c>
    </row>
    <row r="1489" spans="1:7" ht="12.75">
      <c r="A1489" t="s">
        <v>19</v>
      </c>
      <c r="B1489" s="14">
        <v>40</v>
      </c>
      <c r="C1489" s="21">
        <v>3021061</v>
      </c>
      <c r="D1489" s="26">
        <v>165989.84</v>
      </c>
      <c r="E1489" s="14">
        <v>31</v>
      </c>
      <c r="F1489" s="21">
        <v>2441358</v>
      </c>
      <c r="G1489" s="26">
        <v>134273.76</v>
      </c>
    </row>
    <row r="1490" spans="1:7" ht="12.75">
      <c r="A1490" t="s">
        <v>20</v>
      </c>
      <c r="B1490" s="14">
        <v>52</v>
      </c>
      <c r="C1490" s="21">
        <v>2097533</v>
      </c>
      <c r="D1490" s="26">
        <v>115086.31</v>
      </c>
      <c r="E1490" s="14">
        <v>44</v>
      </c>
      <c r="F1490" s="21">
        <v>2653359</v>
      </c>
      <c r="G1490" s="26">
        <v>145935.74</v>
      </c>
    </row>
    <row r="1491" spans="1:7" ht="12.75">
      <c r="A1491" t="s">
        <v>22</v>
      </c>
      <c r="B1491" s="14">
        <v>103</v>
      </c>
      <c r="C1491" s="21">
        <v>4431150</v>
      </c>
      <c r="D1491" s="26">
        <v>243352.55</v>
      </c>
      <c r="E1491" s="14">
        <v>108</v>
      </c>
      <c r="F1491" s="21">
        <v>3584070</v>
      </c>
      <c r="G1491" s="26">
        <v>197130.52</v>
      </c>
    </row>
    <row r="1492" spans="1:7" ht="12.75">
      <c r="A1492" t="s">
        <v>23</v>
      </c>
      <c r="B1492" s="15" t="s">
        <v>55</v>
      </c>
      <c r="C1492" s="15" t="s">
        <v>55</v>
      </c>
      <c r="D1492" s="15" t="s">
        <v>55</v>
      </c>
      <c r="E1492" s="15" t="s">
        <v>55</v>
      </c>
      <c r="F1492" s="15" t="s">
        <v>55</v>
      </c>
      <c r="G1492" s="15" t="s">
        <v>55</v>
      </c>
    </row>
    <row r="1493" spans="1:7" ht="12.75">
      <c r="A1493" t="s">
        <v>24</v>
      </c>
      <c r="B1493" s="14">
        <v>52</v>
      </c>
      <c r="C1493" s="21">
        <v>1514639</v>
      </c>
      <c r="D1493" s="26">
        <v>85022.37</v>
      </c>
      <c r="E1493" s="14">
        <v>51</v>
      </c>
      <c r="F1493" s="21">
        <v>1438943</v>
      </c>
      <c r="G1493" s="26">
        <v>79142.18</v>
      </c>
    </row>
    <row r="1494" spans="1:7" ht="12.75">
      <c r="A1494" t="s">
        <v>25</v>
      </c>
      <c r="B1494" s="14">
        <v>41</v>
      </c>
      <c r="C1494" s="21">
        <v>2683976</v>
      </c>
      <c r="D1494" s="26">
        <v>148067.46</v>
      </c>
      <c r="E1494" s="14">
        <v>34</v>
      </c>
      <c r="F1494" s="21">
        <v>2704723</v>
      </c>
      <c r="G1494" s="26">
        <v>148757.25</v>
      </c>
    </row>
    <row r="1495" spans="1:7" ht="12.75">
      <c r="A1495" t="s">
        <v>26</v>
      </c>
      <c r="B1495" s="14">
        <v>173</v>
      </c>
      <c r="C1495" s="21">
        <v>45806570</v>
      </c>
      <c r="D1495" s="26">
        <v>2519904.88</v>
      </c>
      <c r="E1495" s="14">
        <v>167</v>
      </c>
      <c r="F1495" s="21">
        <v>43210373</v>
      </c>
      <c r="G1495" s="26">
        <v>2381542.85</v>
      </c>
    </row>
    <row r="1496" spans="1:7" ht="12.75">
      <c r="A1496" t="s">
        <v>27</v>
      </c>
      <c r="B1496" s="14">
        <v>292</v>
      </c>
      <c r="C1496" s="21">
        <v>14708433</v>
      </c>
      <c r="D1496" s="26">
        <v>809539.54</v>
      </c>
      <c r="E1496" s="14">
        <v>295</v>
      </c>
      <c r="F1496" s="21">
        <v>17065602</v>
      </c>
      <c r="G1496" s="26">
        <v>938085.12</v>
      </c>
    </row>
    <row r="1497" spans="1:7" ht="12.75">
      <c r="A1497" t="s">
        <v>28</v>
      </c>
      <c r="B1497" s="14">
        <v>13</v>
      </c>
      <c r="C1497" s="21">
        <v>3675494</v>
      </c>
      <c r="D1497" s="26">
        <v>202152.4</v>
      </c>
      <c r="E1497" s="14">
        <v>12</v>
      </c>
      <c r="F1497" s="21">
        <v>3391192</v>
      </c>
      <c r="G1497" s="26">
        <v>188283.8</v>
      </c>
    </row>
    <row r="1498" spans="1:7" ht="12.75">
      <c r="A1498" t="s">
        <v>29</v>
      </c>
      <c r="B1498" s="15" t="s">
        <v>55</v>
      </c>
      <c r="C1498" s="15" t="s">
        <v>55</v>
      </c>
      <c r="D1498" s="15" t="s">
        <v>55</v>
      </c>
      <c r="E1498" s="14">
        <v>18</v>
      </c>
      <c r="F1498" s="21">
        <v>489599</v>
      </c>
      <c r="G1498" s="26">
        <v>26625.71</v>
      </c>
    </row>
    <row r="1499" spans="1:7" ht="12.75">
      <c r="A1499" s="1" t="s">
        <v>129</v>
      </c>
      <c r="B1499" s="17">
        <v>1861</v>
      </c>
      <c r="C1499" s="23">
        <v>400501941</v>
      </c>
      <c r="D1499" s="28">
        <v>22077218.97</v>
      </c>
      <c r="E1499" s="17">
        <v>1928</v>
      </c>
      <c r="F1499" s="23">
        <v>392786525</v>
      </c>
      <c r="G1499" s="28">
        <v>21613573.13</v>
      </c>
    </row>
    <row r="1500" spans="1:4" ht="12.75">
      <c r="A1500" s="9"/>
      <c r="B1500" s="8"/>
      <c r="C1500" s="8"/>
      <c r="D1500" s="8"/>
    </row>
    <row r="1501" spans="1:7" ht="12.75">
      <c r="A1501" s="1" t="s">
        <v>121</v>
      </c>
      <c r="B1501" s="4"/>
      <c r="C1501" s="4"/>
      <c r="D1501" s="4"/>
      <c r="E1501" s="4"/>
      <c r="F1501" s="4"/>
      <c r="G1501" s="4"/>
    </row>
    <row r="1502" spans="1:7" ht="12.75">
      <c r="A1502" t="s">
        <v>0</v>
      </c>
      <c r="B1502" s="14">
        <v>21</v>
      </c>
      <c r="C1502" s="21">
        <v>675946</v>
      </c>
      <c r="D1502" s="26">
        <v>37177.54</v>
      </c>
      <c r="E1502" s="14">
        <v>21</v>
      </c>
      <c r="F1502" s="21">
        <v>1177183</v>
      </c>
      <c r="G1502" s="26">
        <v>64744.83</v>
      </c>
    </row>
    <row r="1503" spans="1:7" ht="12.75">
      <c r="A1503" t="s">
        <v>2</v>
      </c>
      <c r="B1503" s="15" t="s">
        <v>55</v>
      </c>
      <c r="C1503" s="15" t="s">
        <v>55</v>
      </c>
      <c r="D1503" s="15" t="s">
        <v>55</v>
      </c>
      <c r="E1503" s="15" t="s">
        <v>55</v>
      </c>
      <c r="F1503" s="15" t="s">
        <v>55</v>
      </c>
      <c r="G1503" s="15" t="s">
        <v>55</v>
      </c>
    </row>
    <row r="1504" spans="1:7" ht="12.75">
      <c r="A1504" t="s">
        <v>3</v>
      </c>
      <c r="B1504" s="15" t="s">
        <v>55</v>
      </c>
      <c r="C1504" s="15" t="s">
        <v>55</v>
      </c>
      <c r="D1504" s="15" t="s">
        <v>55</v>
      </c>
      <c r="E1504" s="15" t="s">
        <v>55</v>
      </c>
      <c r="F1504" s="15" t="s">
        <v>55</v>
      </c>
      <c r="G1504" s="15" t="s">
        <v>55</v>
      </c>
    </row>
    <row r="1505" spans="1:7" ht="12.75">
      <c r="A1505" t="s">
        <v>4</v>
      </c>
      <c r="B1505" s="14">
        <v>119</v>
      </c>
      <c r="C1505" s="21">
        <v>7373135</v>
      </c>
      <c r="D1505" s="26">
        <v>404837.8</v>
      </c>
      <c r="E1505" s="14">
        <v>118</v>
      </c>
      <c r="F1505" s="21">
        <v>8001882</v>
      </c>
      <c r="G1505" s="26">
        <v>439336.26</v>
      </c>
    </row>
    <row r="1506" spans="1:7" ht="12.75">
      <c r="A1506" t="s">
        <v>6</v>
      </c>
      <c r="B1506" s="14">
        <v>30</v>
      </c>
      <c r="C1506" s="21">
        <v>1177973</v>
      </c>
      <c r="D1506" s="26">
        <v>64840.27</v>
      </c>
      <c r="E1506" s="14">
        <v>32</v>
      </c>
      <c r="F1506" s="21">
        <v>1472585</v>
      </c>
      <c r="G1506" s="26">
        <v>80992.47</v>
      </c>
    </row>
    <row r="1507" spans="1:7" ht="12.75">
      <c r="A1507" t="s">
        <v>9</v>
      </c>
      <c r="B1507" s="14">
        <v>27</v>
      </c>
      <c r="C1507" s="21">
        <v>3313245</v>
      </c>
      <c r="D1507" s="26">
        <v>182235.01</v>
      </c>
      <c r="E1507" s="14">
        <v>23</v>
      </c>
      <c r="F1507" s="21">
        <v>718499</v>
      </c>
      <c r="G1507" s="26">
        <v>39517.69</v>
      </c>
    </row>
    <row r="1508" spans="1:7" ht="12.75">
      <c r="A1508" t="s">
        <v>11</v>
      </c>
      <c r="B1508" s="14">
        <v>268</v>
      </c>
      <c r="C1508" s="21">
        <v>38255199</v>
      </c>
      <c r="D1508" s="26">
        <v>2102564.16</v>
      </c>
      <c r="E1508" s="14">
        <v>280</v>
      </c>
      <c r="F1508" s="21">
        <v>39343910</v>
      </c>
      <c r="G1508" s="26">
        <v>2163926.14</v>
      </c>
    </row>
    <row r="1509" spans="1:7" ht="12.75">
      <c r="A1509" t="s">
        <v>15</v>
      </c>
      <c r="B1509" s="14">
        <v>28</v>
      </c>
      <c r="C1509" s="21">
        <v>2531311</v>
      </c>
      <c r="D1509" s="26">
        <v>139222.29</v>
      </c>
      <c r="E1509" s="14">
        <v>29</v>
      </c>
      <c r="F1509" s="21">
        <v>2391749</v>
      </c>
      <c r="G1509" s="26">
        <v>131546.39</v>
      </c>
    </row>
    <row r="1510" spans="1:7" ht="12.75">
      <c r="A1510" t="s">
        <v>17</v>
      </c>
      <c r="B1510" s="15">
        <v>10</v>
      </c>
      <c r="C1510" s="15">
        <v>397319</v>
      </c>
      <c r="D1510" s="15">
        <v>21852.83</v>
      </c>
      <c r="E1510" s="15" t="s">
        <v>55</v>
      </c>
      <c r="F1510" s="15" t="s">
        <v>55</v>
      </c>
      <c r="G1510" s="15" t="s">
        <v>55</v>
      </c>
    </row>
    <row r="1511" spans="1:7" ht="12.75">
      <c r="A1511" t="s">
        <v>18</v>
      </c>
      <c r="B1511" s="15" t="s">
        <v>55</v>
      </c>
      <c r="C1511" s="15" t="s">
        <v>55</v>
      </c>
      <c r="D1511" s="15" t="s">
        <v>55</v>
      </c>
      <c r="E1511" s="15" t="s">
        <v>55</v>
      </c>
      <c r="F1511" s="15" t="s">
        <v>55</v>
      </c>
      <c r="G1511" s="15" t="s">
        <v>55</v>
      </c>
    </row>
    <row r="1512" spans="1:7" ht="12.75">
      <c r="A1512" t="s">
        <v>19</v>
      </c>
      <c r="B1512" s="15" t="s">
        <v>55</v>
      </c>
      <c r="C1512" s="15" t="s">
        <v>55</v>
      </c>
      <c r="D1512" s="15" t="s">
        <v>55</v>
      </c>
      <c r="E1512" s="15" t="s">
        <v>55</v>
      </c>
      <c r="F1512" s="15" t="s">
        <v>55</v>
      </c>
      <c r="G1512" s="15" t="s">
        <v>55</v>
      </c>
    </row>
    <row r="1513" spans="1:7" ht="12.75">
      <c r="A1513" t="s">
        <v>20</v>
      </c>
      <c r="B1513" s="14">
        <v>22</v>
      </c>
      <c r="C1513" s="21">
        <v>786154</v>
      </c>
      <c r="D1513" s="26">
        <v>43238.15</v>
      </c>
      <c r="E1513" s="14">
        <v>16</v>
      </c>
      <c r="F1513" s="21">
        <v>209796</v>
      </c>
      <c r="G1513" s="26">
        <v>11539.67</v>
      </c>
    </row>
    <row r="1514" spans="1:7" ht="12.75">
      <c r="A1514" t="s">
        <v>22</v>
      </c>
      <c r="B1514" s="14">
        <v>63</v>
      </c>
      <c r="C1514" s="21">
        <v>1276506</v>
      </c>
      <c r="D1514" s="26">
        <v>70208.3</v>
      </c>
      <c r="E1514" s="14">
        <v>61</v>
      </c>
      <c r="F1514" s="21">
        <v>1121939</v>
      </c>
      <c r="G1514" s="26">
        <v>61708</v>
      </c>
    </row>
    <row r="1515" spans="1:7" ht="12.75">
      <c r="A1515" t="s">
        <v>23</v>
      </c>
      <c r="B1515" s="15" t="s">
        <v>55</v>
      </c>
      <c r="C1515" s="15" t="s">
        <v>55</v>
      </c>
      <c r="D1515" s="15" t="s">
        <v>55</v>
      </c>
      <c r="E1515" s="15" t="s">
        <v>55</v>
      </c>
      <c r="F1515" s="15" t="s">
        <v>55</v>
      </c>
      <c r="G1515" s="15" t="s">
        <v>55</v>
      </c>
    </row>
    <row r="1516" spans="1:7" ht="12.75">
      <c r="A1516" t="s">
        <v>24</v>
      </c>
      <c r="B1516" s="15">
        <v>11</v>
      </c>
      <c r="C1516" s="15">
        <v>65155</v>
      </c>
      <c r="D1516" s="15">
        <v>3583.54</v>
      </c>
      <c r="E1516" s="15" t="s">
        <v>55</v>
      </c>
      <c r="F1516" s="15" t="s">
        <v>55</v>
      </c>
      <c r="G1516" s="15" t="s">
        <v>55</v>
      </c>
    </row>
    <row r="1517" spans="1:7" ht="12.75">
      <c r="A1517" t="s">
        <v>25</v>
      </c>
      <c r="B1517" s="14">
        <v>14</v>
      </c>
      <c r="C1517" s="21">
        <v>1192074</v>
      </c>
      <c r="D1517" s="26">
        <v>65399.55</v>
      </c>
      <c r="E1517" s="14">
        <v>11</v>
      </c>
      <c r="F1517" s="21">
        <v>863335</v>
      </c>
      <c r="G1517" s="26">
        <v>47483.15</v>
      </c>
    </row>
    <row r="1518" spans="1:7" ht="12.75">
      <c r="A1518" t="s">
        <v>26</v>
      </c>
      <c r="B1518" s="14">
        <v>45</v>
      </c>
      <c r="C1518" s="21">
        <v>9886745</v>
      </c>
      <c r="D1518" s="26">
        <v>544926.28</v>
      </c>
      <c r="E1518" s="14">
        <v>45</v>
      </c>
      <c r="F1518" s="21">
        <v>9431897</v>
      </c>
      <c r="G1518" s="26">
        <v>519913.73</v>
      </c>
    </row>
    <row r="1519" spans="1:7" ht="12.75">
      <c r="A1519" t="s">
        <v>27</v>
      </c>
      <c r="B1519" s="14">
        <v>125</v>
      </c>
      <c r="C1519" s="21">
        <v>5940102</v>
      </c>
      <c r="D1519" s="26">
        <v>327010.49</v>
      </c>
      <c r="E1519" s="14">
        <v>124</v>
      </c>
      <c r="F1519" s="21">
        <v>5745379</v>
      </c>
      <c r="G1519" s="26">
        <v>315979.3</v>
      </c>
    </row>
    <row r="1520" spans="1:7" ht="12.75">
      <c r="A1520" t="s">
        <v>28</v>
      </c>
      <c r="B1520" s="14">
        <v>12</v>
      </c>
      <c r="C1520" s="21">
        <v>6172252</v>
      </c>
      <c r="D1520" s="26">
        <v>339873.93</v>
      </c>
      <c r="E1520" s="14">
        <v>12</v>
      </c>
      <c r="F1520" s="21">
        <v>5664726</v>
      </c>
      <c r="G1520" s="26">
        <v>311560.35</v>
      </c>
    </row>
    <row r="1521" spans="1:7" ht="12.75">
      <c r="A1521" t="s">
        <v>29</v>
      </c>
      <c r="B1521" s="15" t="s">
        <v>55</v>
      </c>
      <c r="C1521" s="15" t="s">
        <v>55</v>
      </c>
      <c r="D1521" s="15" t="s">
        <v>55</v>
      </c>
      <c r="E1521" s="14">
        <v>12</v>
      </c>
      <c r="F1521" s="21">
        <v>598831</v>
      </c>
      <c r="G1521" s="26">
        <v>32935.705</v>
      </c>
    </row>
    <row r="1522" spans="1:7" ht="12.75">
      <c r="A1522" s="1" t="s">
        <v>129</v>
      </c>
      <c r="B1522" s="1">
        <v>826</v>
      </c>
      <c r="C1522" s="23">
        <v>97438759</v>
      </c>
      <c r="D1522" s="28">
        <v>5361175.85</v>
      </c>
      <c r="E1522" s="1">
        <v>826</v>
      </c>
      <c r="F1522" s="23">
        <v>94602279</v>
      </c>
      <c r="G1522" s="28">
        <v>5236627.83</v>
      </c>
    </row>
    <row r="1523" spans="1:4" ht="12.75">
      <c r="A1523" s="9"/>
      <c r="B1523" s="8"/>
      <c r="C1523" s="8"/>
      <c r="D1523" s="8"/>
    </row>
    <row r="1524" spans="1:7" ht="12.75">
      <c r="A1524" s="1" t="s">
        <v>122</v>
      </c>
      <c r="B1524" s="4"/>
      <c r="C1524" s="4"/>
      <c r="D1524" s="4"/>
      <c r="E1524" s="4"/>
      <c r="F1524" s="4"/>
      <c r="G1524" s="4"/>
    </row>
    <row r="1525" spans="1:7" ht="12.75">
      <c r="A1525" t="s">
        <v>0</v>
      </c>
      <c r="B1525" s="14">
        <v>21</v>
      </c>
      <c r="C1525" s="21">
        <v>165832</v>
      </c>
      <c r="D1525" s="26">
        <v>9120.78</v>
      </c>
      <c r="E1525" s="14">
        <v>23</v>
      </c>
      <c r="F1525" s="21">
        <v>129727</v>
      </c>
      <c r="G1525" s="26">
        <v>7135.48</v>
      </c>
    </row>
    <row r="1526" spans="1:7" ht="12.75">
      <c r="A1526" t="s">
        <v>3</v>
      </c>
      <c r="B1526" s="15" t="s">
        <v>55</v>
      </c>
      <c r="C1526" s="15" t="s">
        <v>55</v>
      </c>
      <c r="D1526" s="15" t="s">
        <v>55</v>
      </c>
      <c r="E1526" s="15" t="s">
        <v>55</v>
      </c>
      <c r="F1526" s="15" t="s">
        <v>55</v>
      </c>
      <c r="G1526" s="15" t="s">
        <v>55</v>
      </c>
    </row>
    <row r="1527" spans="1:7" ht="12.75">
      <c r="A1527" t="s">
        <v>4</v>
      </c>
      <c r="B1527" s="14">
        <v>45</v>
      </c>
      <c r="C1527" s="21">
        <v>1907554</v>
      </c>
      <c r="D1527" s="26">
        <v>104915.71</v>
      </c>
      <c r="E1527" s="14">
        <v>45</v>
      </c>
      <c r="F1527" s="21">
        <v>1616490</v>
      </c>
      <c r="G1527" s="26">
        <v>88865.33</v>
      </c>
    </row>
    <row r="1528" spans="1:7" ht="12.75">
      <c r="A1528" t="s">
        <v>6</v>
      </c>
      <c r="B1528" s="14">
        <v>10</v>
      </c>
      <c r="C1528" s="21">
        <v>1016810</v>
      </c>
      <c r="D1528" s="26">
        <v>55924.57</v>
      </c>
      <c r="E1528" s="14">
        <v>13</v>
      </c>
      <c r="F1528" s="21">
        <v>979001</v>
      </c>
      <c r="G1528" s="26">
        <v>53845.19</v>
      </c>
    </row>
    <row r="1529" spans="1:7" ht="12.75">
      <c r="A1529" t="s">
        <v>9</v>
      </c>
      <c r="B1529" s="14">
        <v>18</v>
      </c>
      <c r="C1529" s="21">
        <v>4505328</v>
      </c>
      <c r="D1529" s="26">
        <v>247793.11</v>
      </c>
      <c r="E1529" s="14">
        <v>17</v>
      </c>
      <c r="F1529" s="21">
        <v>3418367</v>
      </c>
      <c r="G1529" s="26">
        <v>188010.39</v>
      </c>
    </row>
    <row r="1530" spans="1:7" ht="12.75">
      <c r="A1530" t="s">
        <v>11</v>
      </c>
      <c r="B1530" s="14">
        <v>134</v>
      </c>
      <c r="C1530" s="21">
        <v>20177900</v>
      </c>
      <c r="D1530" s="26">
        <v>1109784.7</v>
      </c>
      <c r="E1530" s="14">
        <v>137</v>
      </c>
      <c r="F1530" s="21">
        <v>20779468</v>
      </c>
      <c r="G1530" s="26">
        <v>1142856.64</v>
      </c>
    </row>
    <row r="1531" spans="1:7" ht="12.75">
      <c r="A1531" t="s">
        <v>15</v>
      </c>
      <c r="B1531" s="15" t="s">
        <v>55</v>
      </c>
      <c r="C1531" s="15" t="s">
        <v>55</v>
      </c>
      <c r="D1531" s="15" t="s">
        <v>55</v>
      </c>
      <c r="E1531" s="15" t="s">
        <v>55</v>
      </c>
      <c r="F1531" s="15" t="s">
        <v>55</v>
      </c>
      <c r="G1531" s="15" t="s">
        <v>55</v>
      </c>
    </row>
    <row r="1532" spans="1:7" ht="12.75">
      <c r="A1532" t="s">
        <v>18</v>
      </c>
      <c r="B1532" s="15" t="s">
        <v>55</v>
      </c>
      <c r="C1532" s="15" t="s">
        <v>55</v>
      </c>
      <c r="D1532" s="15" t="s">
        <v>55</v>
      </c>
      <c r="E1532" s="15" t="s">
        <v>55</v>
      </c>
      <c r="F1532" s="15" t="s">
        <v>55</v>
      </c>
      <c r="G1532" s="15" t="s">
        <v>55</v>
      </c>
    </row>
    <row r="1533" spans="1:7" ht="12.75">
      <c r="A1533" t="s">
        <v>20</v>
      </c>
      <c r="B1533" s="15" t="s">
        <v>55</v>
      </c>
      <c r="C1533" s="15" t="s">
        <v>55</v>
      </c>
      <c r="D1533" s="15" t="s">
        <v>55</v>
      </c>
      <c r="E1533" s="15" t="s">
        <v>55</v>
      </c>
      <c r="F1533" s="15" t="s">
        <v>55</v>
      </c>
      <c r="G1533" s="15" t="s">
        <v>55</v>
      </c>
    </row>
    <row r="1534" spans="1:7" ht="12.75">
      <c r="A1534" t="s">
        <v>22</v>
      </c>
      <c r="B1534" s="14">
        <v>14</v>
      </c>
      <c r="C1534" s="21">
        <v>247864</v>
      </c>
      <c r="D1534" s="26">
        <v>13573.1</v>
      </c>
      <c r="E1534" s="14">
        <v>19</v>
      </c>
      <c r="F1534" s="21">
        <v>580369</v>
      </c>
      <c r="G1534" s="26">
        <v>31924.16</v>
      </c>
    </row>
    <row r="1535" spans="1:7" ht="12.75">
      <c r="A1535" t="s">
        <v>24</v>
      </c>
      <c r="B1535" s="15" t="s">
        <v>55</v>
      </c>
      <c r="C1535" s="15" t="s">
        <v>55</v>
      </c>
      <c r="D1535" s="15" t="s">
        <v>55</v>
      </c>
      <c r="E1535" s="15" t="s">
        <v>55</v>
      </c>
      <c r="F1535" s="15" t="s">
        <v>55</v>
      </c>
      <c r="G1535" s="15" t="s">
        <v>55</v>
      </c>
    </row>
    <row r="1536" spans="1:7" ht="12.75">
      <c r="A1536" t="s">
        <v>25</v>
      </c>
      <c r="B1536" s="15" t="s">
        <v>55</v>
      </c>
      <c r="C1536" s="15" t="s">
        <v>55</v>
      </c>
      <c r="D1536" s="15" t="s">
        <v>55</v>
      </c>
      <c r="E1536" s="15" t="s">
        <v>55</v>
      </c>
      <c r="F1536" s="15" t="s">
        <v>55</v>
      </c>
      <c r="G1536" s="15" t="s">
        <v>55</v>
      </c>
    </row>
    <row r="1537" spans="1:7" ht="12.75">
      <c r="A1537" t="s">
        <v>26</v>
      </c>
      <c r="B1537" s="14">
        <v>37</v>
      </c>
      <c r="C1537" s="21">
        <v>3444048</v>
      </c>
      <c r="D1537" s="26">
        <v>191637.76</v>
      </c>
      <c r="E1537" s="14">
        <v>39</v>
      </c>
      <c r="F1537" s="21">
        <v>3505445</v>
      </c>
      <c r="G1537" s="26">
        <v>192799.91</v>
      </c>
    </row>
    <row r="1538" spans="1:7" ht="12.75">
      <c r="A1538" t="s">
        <v>27</v>
      </c>
      <c r="B1538" s="14">
        <v>68</v>
      </c>
      <c r="C1538" s="21">
        <v>1780409</v>
      </c>
      <c r="D1538" s="26">
        <v>97320.88</v>
      </c>
      <c r="E1538" s="14">
        <v>73</v>
      </c>
      <c r="F1538" s="21">
        <v>1687604</v>
      </c>
      <c r="G1538" s="26">
        <v>92813.04</v>
      </c>
    </row>
    <row r="1539" spans="1:7" ht="12.75">
      <c r="A1539" t="s">
        <v>28</v>
      </c>
      <c r="B1539" s="15" t="s">
        <v>55</v>
      </c>
      <c r="C1539" s="15" t="s">
        <v>55</v>
      </c>
      <c r="D1539" s="15" t="s">
        <v>55</v>
      </c>
      <c r="E1539" s="15" t="s">
        <v>55</v>
      </c>
      <c r="F1539" s="15" t="s">
        <v>55</v>
      </c>
      <c r="G1539" s="15" t="s">
        <v>55</v>
      </c>
    </row>
    <row r="1540" spans="1:7" ht="12.75">
      <c r="A1540" s="1" t="s">
        <v>129</v>
      </c>
      <c r="B1540" s="1">
        <v>392</v>
      </c>
      <c r="C1540" s="23">
        <v>38835581</v>
      </c>
      <c r="D1540" s="28">
        <v>2138231.97</v>
      </c>
      <c r="E1540" s="1">
        <v>410</v>
      </c>
      <c r="F1540" s="23">
        <v>37700833</v>
      </c>
      <c r="G1540" s="28">
        <v>2073549.45</v>
      </c>
    </row>
    <row r="1541" spans="1:4" ht="12.75">
      <c r="A1541" s="9"/>
      <c r="B1541" s="8"/>
      <c r="C1541" s="8"/>
      <c r="D1541" s="8"/>
    </row>
    <row r="1542" spans="1:7" ht="12.75">
      <c r="A1542" s="1" t="s">
        <v>123</v>
      </c>
      <c r="B1542" s="4"/>
      <c r="C1542" s="4"/>
      <c r="D1542" s="4"/>
      <c r="E1542" s="4"/>
      <c r="F1542" s="4"/>
      <c r="G1542" s="4"/>
    </row>
    <row r="1543" spans="1:7" ht="12.75">
      <c r="A1543" t="s">
        <v>0</v>
      </c>
      <c r="B1543" s="15" t="s">
        <v>55</v>
      </c>
      <c r="C1543" s="15" t="s">
        <v>55</v>
      </c>
      <c r="D1543" s="15" t="s">
        <v>55</v>
      </c>
      <c r="E1543" s="15" t="s">
        <v>55</v>
      </c>
      <c r="F1543" s="15" t="s">
        <v>55</v>
      </c>
      <c r="G1543" s="15" t="s">
        <v>55</v>
      </c>
    </row>
    <row r="1544" spans="1:7" ht="12.75">
      <c r="A1544" t="s">
        <v>3</v>
      </c>
      <c r="B1544" s="15" t="s">
        <v>55</v>
      </c>
      <c r="C1544" s="15" t="s">
        <v>55</v>
      </c>
      <c r="D1544" s="15" t="s">
        <v>55</v>
      </c>
      <c r="E1544" s="15" t="s">
        <v>55</v>
      </c>
      <c r="F1544" s="15" t="s">
        <v>55</v>
      </c>
      <c r="G1544" s="15" t="s">
        <v>55</v>
      </c>
    </row>
    <row r="1545" spans="1:7" ht="12.75">
      <c r="A1545" t="s">
        <v>4</v>
      </c>
      <c r="B1545" s="14">
        <v>19</v>
      </c>
      <c r="C1545" s="21">
        <v>310414</v>
      </c>
      <c r="D1545" s="26">
        <v>17072.8</v>
      </c>
      <c r="E1545" s="14">
        <v>18</v>
      </c>
      <c r="F1545" s="21">
        <v>379438</v>
      </c>
      <c r="G1545" s="26">
        <v>20869.21</v>
      </c>
    </row>
    <row r="1546" spans="1:7" ht="12.75">
      <c r="A1546" t="s">
        <v>6</v>
      </c>
      <c r="B1546" s="15" t="s">
        <v>55</v>
      </c>
      <c r="C1546" s="15" t="s">
        <v>55</v>
      </c>
      <c r="D1546" s="15" t="s">
        <v>55</v>
      </c>
      <c r="E1546" s="15" t="s">
        <v>55</v>
      </c>
      <c r="F1546" s="15" t="s">
        <v>55</v>
      </c>
      <c r="G1546" s="15" t="s">
        <v>55</v>
      </c>
    </row>
    <row r="1547" spans="1:7" ht="12.75">
      <c r="A1547" t="s">
        <v>9</v>
      </c>
      <c r="B1547" s="15" t="s">
        <v>55</v>
      </c>
      <c r="C1547" s="15" t="s">
        <v>55</v>
      </c>
      <c r="D1547" s="15" t="s">
        <v>55</v>
      </c>
      <c r="E1547" s="15" t="s">
        <v>55</v>
      </c>
      <c r="F1547" s="15" t="s">
        <v>55</v>
      </c>
      <c r="G1547" s="15" t="s">
        <v>55</v>
      </c>
    </row>
    <row r="1548" spans="1:7" ht="12.75">
      <c r="A1548" t="s">
        <v>11</v>
      </c>
      <c r="B1548" s="14">
        <v>62</v>
      </c>
      <c r="C1548" s="21">
        <v>3242963</v>
      </c>
      <c r="D1548" s="26">
        <v>178349.11</v>
      </c>
      <c r="E1548" s="14">
        <v>68</v>
      </c>
      <c r="F1548" s="21">
        <v>3185632</v>
      </c>
      <c r="G1548" s="26">
        <v>175043.96</v>
      </c>
    </row>
    <row r="1549" spans="1:7" ht="12.75">
      <c r="A1549" t="s">
        <v>15</v>
      </c>
      <c r="B1549" s="15" t="s">
        <v>55</v>
      </c>
      <c r="C1549" s="15" t="s">
        <v>55</v>
      </c>
      <c r="D1549" s="15" t="s">
        <v>55</v>
      </c>
      <c r="E1549" s="14">
        <v>11</v>
      </c>
      <c r="F1549" s="21">
        <v>10617</v>
      </c>
      <c r="G1549" s="26">
        <v>583.94</v>
      </c>
    </row>
    <row r="1550" spans="1:7" ht="12.75">
      <c r="A1550" t="s">
        <v>17</v>
      </c>
      <c r="B1550" s="15" t="s">
        <v>55</v>
      </c>
      <c r="C1550" s="15" t="s">
        <v>55</v>
      </c>
      <c r="D1550" s="15" t="s">
        <v>55</v>
      </c>
      <c r="E1550" s="15" t="s">
        <v>55</v>
      </c>
      <c r="F1550" s="15" t="s">
        <v>55</v>
      </c>
      <c r="G1550" s="15" t="s">
        <v>55</v>
      </c>
    </row>
    <row r="1551" spans="1:7" ht="12.75">
      <c r="A1551" t="s">
        <v>19</v>
      </c>
      <c r="B1551" s="15" t="s">
        <v>55</v>
      </c>
      <c r="C1551" s="15" t="s">
        <v>55</v>
      </c>
      <c r="D1551" s="15" t="s">
        <v>55</v>
      </c>
      <c r="E1551" s="15" t="s">
        <v>55</v>
      </c>
      <c r="F1551" s="15" t="s">
        <v>55</v>
      </c>
      <c r="G1551" s="15" t="s">
        <v>55</v>
      </c>
    </row>
    <row r="1552" spans="1:7" ht="12.75">
      <c r="A1552" t="s">
        <v>20</v>
      </c>
      <c r="B1552" s="15" t="s">
        <v>55</v>
      </c>
      <c r="C1552" s="15" t="s">
        <v>55</v>
      </c>
      <c r="D1552" s="15" t="s">
        <v>55</v>
      </c>
      <c r="E1552" s="15" t="s">
        <v>55</v>
      </c>
      <c r="F1552" s="15" t="s">
        <v>55</v>
      </c>
      <c r="G1552" s="15" t="s">
        <v>55</v>
      </c>
    </row>
    <row r="1553" spans="1:7" ht="12.75">
      <c r="A1553" t="s">
        <v>22</v>
      </c>
      <c r="B1553" s="15" t="s">
        <v>55</v>
      </c>
      <c r="C1553" s="15" t="s">
        <v>55</v>
      </c>
      <c r="D1553" s="15" t="s">
        <v>55</v>
      </c>
      <c r="E1553" s="15" t="s">
        <v>55</v>
      </c>
      <c r="F1553" s="15" t="s">
        <v>55</v>
      </c>
      <c r="G1553" s="15" t="s">
        <v>55</v>
      </c>
    </row>
    <row r="1554" spans="1:7" ht="12.75">
      <c r="A1554" t="s">
        <v>25</v>
      </c>
      <c r="B1554" s="15" t="s">
        <v>55</v>
      </c>
      <c r="C1554" s="15" t="s">
        <v>55</v>
      </c>
      <c r="D1554" s="15" t="s">
        <v>55</v>
      </c>
      <c r="E1554" s="15" t="s">
        <v>55</v>
      </c>
      <c r="F1554" s="15" t="s">
        <v>55</v>
      </c>
      <c r="G1554" s="15" t="s">
        <v>55</v>
      </c>
    </row>
    <row r="1555" spans="1:7" ht="12.75">
      <c r="A1555" t="s">
        <v>26</v>
      </c>
      <c r="B1555" s="14">
        <v>18</v>
      </c>
      <c r="C1555" s="21">
        <v>1497455</v>
      </c>
      <c r="D1555" s="26">
        <v>82274.19</v>
      </c>
      <c r="E1555" s="14">
        <v>16</v>
      </c>
      <c r="F1555" s="21">
        <v>1322170</v>
      </c>
      <c r="G1555" s="26">
        <v>72730.84</v>
      </c>
    </row>
    <row r="1556" spans="1:7" ht="12.75">
      <c r="A1556" t="s">
        <v>27</v>
      </c>
      <c r="B1556" s="14">
        <v>31</v>
      </c>
      <c r="C1556" s="21">
        <v>923137</v>
      </c>
      <c r="D1556" s="26">
        <v>50773.1</v>
      </c>
      <c r="E1556" s="14">
        <v>33</v>
      </c>
      <c r="F1556" s="21">
        <v>930241</v>
      </c>
      <c r="G1556" s="26">
        <v>51163.42</v>
      </c>
    </row>
    <row r="1557" spans="1:7" ht="12.75">
      <c r="A1557" t="s">
        <v>28</v>
      </c>
      <c r="B1557" s="15" t="s">
        <v>55</v>
      </c>
      <c r="C1557" s="15" t="s">
        <v>55</v>
      </c>
      <c r="D1557" s="15" t="s">
        <v>55</v>
      </c>
      <c r="E1557" s="15" t="s">
        <v>55</v>
      </c>
      <c r="F1557" s="15" t="s">
        <v>55</v>
      </c>
      <c r="G1557" s="15" t="s">
        <v>55</v>
      </c>
    </row>
    <row r="1558" spans="1:7" ht="12.75">
      <c r="A1558" s="1" t="s">
        <v>129</v>
      </c>
      <c r="B1558" s="1">
        <v>179</v>
      </c>
      <c r="C1558" s="23">
        <v>8768900</v>
      </c>
      <c r="D1558" s="28">
        <v>482290.73</v>
      </c>
      <c r="E1558" s="1">
        <v>185</v>
      </c>
      <c r="F1558" s="23">
        <v>8505678</v>
      </c>
      <c r="G1558" s="28">
        <v>467813.88</v>
      </c>
    </row>
    <row r="1559" spans="1:4" ht="12.75">
      <c r="A1559" s="9"/>
      <c r="B1559" s="8"/>
      <c r="C1559" s="8"/>
      <c r="D1559" s="8"/>
    </row>
    <row r="1560" spans="1:7" ht="12.75">
      <c r="A1560" s="1" t="s">
        <v>124</v>
      </c>
      <c r="B1560" s="4"/>
      <c r="C1560" s="4"/>
      <c r="D1560" s="4"/>
      <c r="E1560" s="4"/>
      <c r="F1560" s="4"/>
      <c r="G1560" s="4"/>
    </row>
    <row r="1561" spans="1:7" ht="12.75">
      <c r="A1561" t="s">
        <v>0</v>
      </c>
      <c r="B1561" s="15" t="s">
        <v>55</v>
      </c>
      <c r="C1561" s="15" t="s">
        <v>55</v>
      </c>
      <c r="D1561" s="15" t="s">
        <v>55</v>
      </c>
      <c r="E1561" s="15" t="s">
        <v>55</v>
      </c>
      <c r="F1561" s="15" t="s">
        <v>55</v>
      </c>
      <c r="G1561" s="15" t="s">
        <v>55</v>
      </c>
    </row>
    <row r="1562" spans="1:7" ht="12.75">
      <c r="A1562" t="s">
        <v>3</v>
      </c>
      <c r="B1562" s="15" t="s">
        <v>55</v>
      </c>
      <c r="C1562" s="15" t="s">
        <v>55</v>
      </c>
      <c r="D1562" s="15" t="s">
        <v>55</v>
      </c>
      <c r="E1562" s="15" t="s">
        <v>55</v>
      </c>
      <c r="F1562" s="15" t="s">
        <v>55</v>
      </c>
      <c r="G1562" s="15" t="s">
        <v>55</v>
      </c>
    </row>
    <row r="1563" spans="1:7" ht="12.75">
      <c r="A1563" t="s">
        <v>4</v>
      </c>
      <c r="B1563" s="15" t="s">
        <v>55</v>
      </c>
      <c r="C1563" s="15" t="s">
        <v>55</v>
      </c>
      <c r="D1563" s="15" t="s">
        <v>55</v>
      </c>
      <c r="E1563" s="15" t="s">
        <v>55</v>
      </c>
      <c r="F1563" s="15" t="s">
        <v>55</v>
      </c>
      <c r="G1563" s="15" t="s">
        <v>55</v>
      </c>
    </row>
    <row r="1564" spans="1:7" ht="12.75">
      <c r="A1564" t="s">
        <v>9</v>
      </c>
      <c r="B1564" s="15" t="s">
        <v>55</v>
      </c>
      <c r="C1564" s="15" t="s">
        <v>55</v>
      </c>
      <c r="D1564" s="15" t="s">
        <v>55</v>
      </c>
      <c r="E1564" s="15" t="s">
        <v>55</v>
      </c>
      <c r="F1564" s="15" t="s">
        <v>55</v>
      </c>
      <c r="G1564" s="15" t="s">
        <v>55</v>
      </c>
    </row>
    <row r="1565" spans="1:7" ht="12.75">
      <c r="A1565" t="s">
        <v>11</v>
      </c>
      <c r="B1565" s="14">
        <v>13</v>
      </c>
      <c r="C1565" s="21">
        <v>1700890</v>
      </c>
      <c r="D1565" s="26">
        <v>93257.86</v>
      </c>
      <c r="E1565" s="14">
        <v>14</v>
      </c>
      <c r="F1565" s="21">
        <v>1453880</v>
      </c>
      <c r="G1565" s="26">
        <v>79990.37</v>
      </c>
    </row>
    <row r="1566" spans="1:7" ht="12.75">
      <c r="A1566" t="s">
        <v>17</v>
      </c>
      <c r="B1566" s="15" t="s">
        <v>55</v>
      </c>
      <c r="C1566" s="15" t="s">
        <v>55</v>
      </c>
      <c r="D1566" s="15" t="s">
        <v>55</v>
      </c>
      <c r="E1566" s="15" t="s">
        <v>55</v>
      </c>
      <c r="F1566" s="15" t="s">
        <v>55</v>
      </c>
      <c r="G1566" s="15" t="s">
        <v>55</v>
      </c>
    </row>
    <row r="1567" spans="1:7" ht="12.75">
      <c r="A1567" t="s">
        <v>26</v>
      </c>
      <c r="B1567" s="15" t="s">
        <v>55</v>
      </c>
      <c r="C1567" s="15" t="s">
        <v>55</v>
      </c>
      <c r="D1567" s="15" t="s">
        <v>55</v>
      </c>
      <c r="E1567" s="15" t="s">
        <v>55</v>
      </c>
      <c r="F1567" s="15" t="s">
        <v>55</v>
      </c>
      <c r="G1567" s="15" t="s">
        <v>55</v>
      </c>
    </row>
    <row r="1568" spans="1:7" ht="12.75">
      <c r="A1568" t="s">
        <v>27</v>
      </c>
      <c r="B1568" s="15" t="s">
        <v>55</v>
      </c>
      <c r="C1568" s="15" t="s">
        <v>55</v>
      </c>
      <c r="D1568" s="15" t="s">
        <v>55</v>
      </c>
      <c r="E1568" s="15" t="s">
        <v>55</v>
      </c>
      <c r="F1568" s="15" t="s">
        <v>55</v>
      </c>
      <c r="G1568" s="15" t="s">
        <v>55</v>
      </c>
    </row>
    <row r="1569" spans="1:7" ht="12.75">
      <c r="A1569" t="s">
        <v>28</v>
      </c>
      <c r="B1569" s="15" t="s">
        <v>55</v>
      </c>
      <c r="C1569" s="15" t="s">
        <v>55</v>
      </c>
      <c r="D1569" s="15" t="s">
        <v>55</v>
      </c>
      <c r="E1569" s="15" t="s">
        <v>55</v>
      </c>
      <c r="F1569" s="15" t="s">
        <v>55</v>
      </c>
      <c r="G1569" s="15" t="s">
        <v>55</v>
      </c>
    </row>
    <row r="1570" spans="1:7" ht="12.75">
      <c r="A1570" s="1" t="s">
        <v>129</v>
      </c>
      <c r="B1570" s="1">
        <v>40</v>
      </c>
      <c r="C1570" s="23">
        <v>2803355</v>
      </c>
      <c r="D1570" s="28">
        <v>154185.11</v>
      </c>
      <c r="E1570" s="1">
        <v>41</v>
      </c>
      <c r="F1570" s="23">
        <v>2024284</v>
      </c>
      <c r="G1570" s="28">
        <v>111978.35</v>
      </c>
    </row>
    <row r="1571" spans="1:4" ht="12.75">
      <c r="A1571" s="9"/>
      <c r="B1571" s="8"/>
      <c r="C1571" s="8"/>
      <c r="D1571" s="8"/>
    </row>
    <row r="1572" spans="1:7" ht="12.75">
      <c r="A1572" s="1" t="s">
        <v>125</v>
      </c>
      <c r="B1572" s="4"/>
      <c r="C1572" s="4"/>
      <c r="D1572" s="4"/>
      <c r="E1572" s="4"/>
      <c r="F1572" s="4"/>
      <c r="G1572" s="4"/>
    </row>
    <row r="1573" spans="1:7" ht="12.75">
      <c r="A1573" t="s">
        <v>0</v>
      </c>
      <c r="B1573" s="15" t="s">
        <v>55</v>
      </c>
      <c r="C1573" s="15" t="s">
        <v>55</v>
      </c>
      <c r="D1573" s="15" t="s">
        <v>55</v>
      </c>
      <c r="E1573" s="15" t="s">
        <v>55</v>
      </c>
      <c r="F1573" s="15" t="s">
        <v>55</v>
      </c>
      <c r="G1573" s="15" t="s">
        <v>55</v>
      </c>
    </row>
    <row r="1574" spans="1:7" ht="12.75">
      <c r="A1574" t="s">
        <v>2</v>
      </c>
      <c r="B1574" s="15" t="s">
        <v>55</v>
      </c>
      <c r="C1574" s="15" t="s">
        <v>55</v>
      </c>
      <c r="D1574" s="15" t="s">
        <v>55</v>
      </c>
      <c r="E1574" s="15" t="s">
        <v>55</v>
      </c>
      <c r="F1574" s="15" t="s">
        <v>55</v>
      </c>
      <c r="G1574" s="15" t="s">
        <v>55</v>
      </c>
    </row>
    <row r="1575" spans="1:7" ht="12.75">
      <c r="A1575" t="s">
        <v>3</v>
      </c>
      <c r="B1575" s="15" t="s">
        <v>55</v>
      </c>
      <c r="C1575" s="15" t="s">
        <v>55</v>
      </c>
      <c r="D1575" s="15" t="s">
        <v>55</v>
      </c>
      <c r="E1575" s="15" t="s">
        <v>55</v>
      </c>
      <c r="F1575" s="15" t="s">
        <v>55</v>
      </c>
      <c r="G1575" s="15" t="s">
        <v>55</v>
      </c>
    </row>
    <row r="1576" spans="1:7" ht="12.75">
      <c r="A1576" t="s">
        <v>4</v>
      </c>
      <c r="B1576" s="14">
        <v>21</v>
      </c>
      <c r="C1576" s="21">
        <v>943577</v>
      </c>
      <c r="D1576" s="26">
        <v>52466.6</v>
      </c>
      <c r="E1576" s="14">
        <v>20</v>
      </c>
      <c r="F1576" s="21">
        <v>724083</v>
      </c>
      <c r="G1576" s="26">
        <v>24805.63</v>
      </c>
    </row>
    <row r="1577" spans="1:7" ht="12.75">
      <c r="A1577" t="s">
        <v>6</v>
      </c>
      <c r="B1577" s="15" t="s">
        <v>55</v>
      </c>
      <c r="C1577" s="15" t="s">
        <v>55</v>
      </c>
      <c r="D1577" s="15" t="s">
        <v>55</v>
      </c>
      <c r="E1577" s="15" t="s">
        <v>55</v>
      </c>
      <c r="F1577" s="15" t="s">
        <v>55</v>
      </c>
      <c r="G1577" s="15" t="s">
        <v>55</v>
      </c>
    </row>
    <row r="1578" spans="1:7" ht="12.75">
      <c r="A1578" t="s">
        <v>9</v>
      </c>
      <c r="B1578" s="15" t="s">
        <v>55</v>
      </c>
      <c r="C1578" s="15" t="s">
        <v>55</v>
      </c>
      <c r="D1578" s="15" t="s">
        <v>55</v>
      </c>
      <c r="E1578" s="15" t="s">
        <v>55</v>
      </c>
      <c r="F1578" s="15" t="s">
        <v>55</v>
      </c>
      <c r="G1578" s="15" t="s">
        <v>55</v>
      </c>
    </row>
    <row r="1579" spans="1:7" ht="12.75">
      <c r="A1579" t="s">
        <v>11</v>
      </c>
      <c r="B1579" s="14">
        <v>58</v>
      </c>
      <c r="C1579" s="21">
        <v>2758403</v>
      </c>
      <c r="D1579" s="26">
        <v>151612.2</v>
      </c>
      <c r="E1579" s="14">
        <v>60</v>
      </c>
      <c r="F1579" s="21">
        <v>2967106</v>
      </c>
      <c r="G1579" s="26">
        <v>163191.08</v>
      </c>
    </row>
    <row r="1580" spans="1:7" ht="12.75">
      <c r="A1580" t="s">
        <v>15</v>
      </c>
      <c r="B1580" s="14">
        <v>17</v>
      </c>
      <c r="C1580" s="21">
        <v>284</v>
      </c>
      <c r="D1580" s="26">
        <v>15.62</v>
      </c>
      <c r="E1580" s="14">
        <v>18</v>
      </c>
      <c r="F1580" s="21">
        <v>661404</v>
      </c>
      <c r="G1580" s="26">
        <v>36377.25</v>
      </c>
    </row>
    <row r="1581" spans="1:7" ht="12.75">
      <c r="A1581" t="s">
        <v>17</v>
      </c>
      <c r="B1581" s="15" t="s">
        <v>55</v>
      </c>
      <c r="C1581" s="15" t="s">
        <v>55</v>
      </c>
      <c r="D1581" s="15" t="s">
        <v>55</v>
      </c>
      <c r="E1581" s="15" t="s">
        <v>55</v>
      </c>
      <c r="F1581" s="15" t="s">
        <v>55</v>
      </c>
      <c r="G1581" s="15" t="s">
        <v>55</v>
      </c>
    </row>
    <row r="1582" spans="1:7" ht="12.75">
      <c r="A1582" t="s">
        <v>20</v>
      </c>
      <c r="B1582" s="15" t="s">
        <v>55</v>
      </c>
      <c r="C1582" s="15" t="s">
        <v>55</v>
      </c>
      <c r="D1582" s="15" t="s">
        <v>55</v>
      </c>
      <c r="E1582" s="15" t="s">
        <v>55</v>
      </c>
      <c r="F1582" s="15" t="s">
        <v>55</v>
      </c>
      <c r="G1582" s="15" t="s">
        <v>55</v>
      </c>
    </row>
    <row r="1583" spans="1:7" ht="12.75">
      <c r="A1583" t="s">
        <v>22</v>
      </c>
      <c r="B1583" s="14">
        <v>12</v>
      </c>
      <c r="C1583" s="21">
        <v>144256</v>
      </c>
      <c r="D1583" s="26">
        <v>7934.1</v>
      </c>
      <c r="E1583" s="14">
        <v>13</v>
      </c>
      <c r="F1583" s="21">
        <v>115456</v>
      </c>
      <c r="G1583" s="26">
        <v>6350.1</v>
      </c>
    </row>
    <row r="1584" spans="1:7" ht="12.75">
      <c r="A1584" t="s">
        <v>24</v>
      </c>
      <c r="B1584" s="15" t="s">
        <v>55</v>
      </c>
      <c r="C1584" s="15" t="s">
        <v>55</v>
      </c>
      <c r="D1584" s="15" t="s">
        <v>55</v>
      </c>
      <c r="E1584" s="15" t="s">
        <v>55</v>
      </c>
      <c r="F1584" s="15" t="s">
        <v>55</v>
      </c>
      <c r="G1584" s="15" t="s">
        <v>55</v>
      </c>
    </row>
    <row r="1585" spans="1:7" ht="12.75">
      <c r="A1585" t="s">
        <v>25</v>
      </c>
      <c r="B1585" s="15" t="s">
        <v>55</v>
      </c>
      <c r="C1585" s="15" t="s">
        <v>55</v>
      </c>
      <c r="D1585" s="15" t="s">
        <v>55</v>
      </c>
      <c r="E1585" s="15" t="s">
        <v>55</v>
      </c>
      <c r="F1585" s="15" t="s">
        <v>55</v>
      </c>
      <c r="G1585" s="15" t="s">
        <v>55</v>
      </c>
    </row>
    <row r="1586" spans="1:7" ht="12.75">
      <c r="A1586" t="s">
        <v>26</v>
      </c>
      <c r="B1586" s="15" t="s">
        <v>55</v>
      </c>
      <c r="C1586" s="15" t="s">
        <v>55</v>
      </c>
      <c r="D1586" s="15" t="s">
        <v>55</v>
      </c>
      <c r="E1586" s="15" t="s">
        <v>55</v>
      </c>
      <c r="F1586" s="15" t="s">
        <v>55</v>
      </c>
      <c r="G1586" s="15" t="s">
        <v>55</v>
      </c>
    </row>
    <row r="1587" spans="1:7" ht="12.75">
      <c r="A1587" t="s">
        <v>27</v>
      </c>
      <c r="B1587" s="14">
        <v>28</v>
      </c>
      <c r="C1587" s="21">
        <v>878658</v>
      </c>
      <c r="D1587" s="26">
        <v>48326.83</v>
      </c>
      <c r="E1587" s="14">
        <v>32</v>
      </c>
      <c r="F1587" s="21">
        <v>839075</v>
      </c>
      <c r="G1587" s="26">
        <v>46149.5</v>
      </c>
    </row>
    <row r="1588" spans="1:7" ht="12.75">
      <c r="A1588" t="s">
        <v>28</v>
      </c>
      <c r="B1588" s="15" t="s">
        <v>55</v>
      </c>
      <c r="C1588" s="15" t="s">
        <v>55</v>
      </c>
      <c r="D1588" s="15" t="s">
        <v>55</v>
      </c>
      <c r="E1588" s="15" t="s">
        <v>55</v>
      </c>
      <c r="F1588" s="15" t="s">
        <v>55</v>
      </c>
      <c r="G1588" s="15" t="s">
        <v>55</v>
      </c>
    </row>
    <row r="1589" spans="1:7" ht="12.75">
      <c r="A1589" s="1" t="s">
        <v>129</v>
      </c>
      <c r="B1589" s="1">
        <v>191</v>
      </c>
      <c r="C1589" s="23">
        <v>11847181</v>
      </c>
      <c r="D1589" s="28">
        <v>652190.94</v>
      </c>
      <c r="E1589" s="1">
        <v>193</v>
      </c>
      <c r="F1589" s="23">
        <v>12163445</v>
      </c>
      <c r="G1589" s="28">
        <v>653973.05</v>
      </c>
    </row>
    <row r="1590" spans="1:4" ht="12.75">
      <c r="A1590" s="9"/>
      <c r="B1590" s="8"/>
      <c r="C1590" s="8"/>
      <c r="D1590" s="8"/>
    </row>
    <row r="1591" spans="1:7" ht="12.75">
      <c r="A1591" s="1" t="s">
        <v>126</v>
      </c>
      <c r="B1591" s="4"/>
      <c r="C1591" s="4"/>
      <c r="D1591" s="4"/>
      <c r="E1591" s="4"/>
      <c r="F1591" s="4"/>
      <c r="G1591" s="4"/>
    </row>
    <row r="1592" spans="1:7" ht="12.75">
      <c r="A1592" t="s">
        <v>0</v>
      </c>
      <c r="B1592" s="14">
        <v>15</v>
      </c>
      <c r="C1592" s="21">
        <v>886670</v>
      </c>
      <c r="D1592" s="26">
        <v>48766.98</v>
      </c>
      <c r="E1592" s="14">
        <v>18</v>
      </c>
      <c r="F1592" s="21">
        <v>866582</v>
      </c>
      <c r="G1592" s="26">
        <v>47662.17</v>
      </c>
    </row>
    <row r="1593" spans="1:7" ht="12.75">
      <c r="A1593" t="s">
        <v>3</v>
      </c>
      <c r="B1593" s="15" t="s">
        <v>55</v>
      </c>
      <c r="C1593" s="15" t="s">
        <v>55</v>
      </c>
      <c r="D1593" s="15" t="s">
        <v>55</v>
      </c>
      <c r="E1593" s="15" t="s">
        <v>55</v>
      </c>
      <c r="F1593" s="15" t="s">
        <v>55</v>
      </c>
      <c r="G1593" s="15" t="s">
        <v>55</v>
      </c>
    </row>
    <row r="1594" spans="1:7" ht="12.75">
      <c r="A1594" t="s">
        <v>4</v>
      </c>
      <c r="B1594" s="14">
        <v>51</v>
      </c>
      <c r="C1594" s="21">
        <v>2663076</v>
      </c>
      <c r="D1594" s="26">
        <v>146132.04</v>
      </c>
      <c r="E1594" s="14">
        <v>49</v>
      </c>
      <c r="F1594" s="21">
        <v>2594015</v>
      </c>
      <c r="G1594" s="26">
        <v>142250.55</v>
      </c>
    </row>
    <row r="1595" spans="1:7" ht="12.75">
      <c r="A1595" t="s">
        <v>6</v>
      </c>
      <c r="B1595" s="14">
        <v>16</v>
      </c>
      <c r="C1595" s="21">
        <v>741339</v>
      </c>
      <c r="D1595" s="26">
        <v>40773.51</v>
      </c>
      <c r="E1595" s="14">
        <v>16</v>
      </c>
      <c r="F1595" s="21">
        <v>658837</v>
      </c>
      <c r="G1595" s="26">
        <v>34123.18</v>
      </c>
    </row>
    <row r="1596" spans="1:7" ht="12.75">
      <c r="A1596" t="s">
        <v>9</v>
      </c>
      <c r="B1596" s="14">
        <v>21</v>
      </c>
      <c r="C1596" s="21">
        <v>405456</v>
      </c>
      <c r="D1596" s="26">
        <v>22301.78</v>
      </c>
      <c r="E1596" s="14">
        <v>18</v>
      </c>
      <c r="F1596" s="21">
        <v>186032</v>
      </c>
      <c r="G1596" s="26">
        <v>10231.9</v>
      </c>
    </row>
    <row r="1597" spans="1:7" ht="12.75">
      <c r="A1597" t="s">
        <v>11</v>
      </c>
      <c r="B1597" s="14">
        <v>116</v>
      </c>
      <c r="C1597" s="21">
        <v>9646264</v>
      </c>
      <c r="D1597" s="26">
        <v>530509.9</v>
      </c>
      <c r="E1597" s="14">
        <v>120</v>
      </c>
      <c r="F1597" s="21">
        <v>9752481</v>
      </c>
      <c r="G1597" s="26">
        <v>536459.37</v>
      </c>
    </row>
    <row r="1598" spans="1:7" ht="12.75">
      <c r="A1598" t="s">
        <v>15</v>
      </c>
      <c r="B1598" s="14">
        <v>19</v>
      </c>
      <c r="C1598" s="21">
        <v>187540</v>
      </c>
      <c r="D1598" s="26">
        <v>10314.75</v>
      </c>
      <c r="E1598" s="14">
        <v>22</v>
      </c>
      <c r="F1598" s="21">
        <v>173556</v>
      </c>
      <c r="G1598" s="26">
        <v>9544.44</v>
      </c>
    </row>
    <row r="1599" spans="1:7" ht="12.75">
      <c r="A1599" t="s">
        <v>17</v>
      </c>
      <c r="B1599" s="15" t="s">
        <v>55</v>
      </c>
      <c r="C1599" s="15" t="s">
        <v>55</v>
      </c>
      <c r="D1599" s="15" t="s">
        <v>55</v>
      </c>
      <c r="E1599" s="15" t="s">
        <v>55</v>
      </c>
      <c r="F1599" s="15" t="s">
        <v>55</v>
      </c>
      <c r="G1599" s="15" t="s">
        <v>55</v>
      </c>
    </row>
    <row r="1600" spans="1:7" ht="12.75">
      <c r="A1600" t="s">
        <v>18</v>
      </c>
      <c r="B1600" s="15" t="s">
        <v>55</v>
      </c>
      <c r="C1600" s="15" t="s">
        <v>55</v>
      </c>
      <c r="D1600" s="15" t="s">
        <v>55</v>
      </c>
      <c r="E1600" s="15" t="s">
        <v>55</v>
      </c>
      <c r="F1600" s="15" t="s">
        <v>55</v>
      </c>
      <c r="G1600" s="15" t="s">
        <v>55</v>
      </c>
    </row>
    <row r="1601" spans="1:7" ht="12.75">
      <c r="A1601" t="s">
        <v>20</v>
      </c>
      <c r="B1601" s="15" t="s">
        <v>55</v>
      </c>
      <c r="C1601" s="15" t="s">
        <v>55</v>
      </c>
      <c r="D1601" s="15" t="s">
        <v>55</v>
      </c>
      <c r="E1601" s="15" t="s">
        <v>55</v>
      </c>
      <c r="F1601" s="15" t="s">
        <v>55</v>
      </c>
      <c r="G1601" s="15" t="s">
        <v>55</v>
      </c>
    </row>
    <row r="1602" spans="1:7" ht="12.75">
      <c r="A1602" t="s">
        <v>22</v>
      </c>
      <c r="B1602" s="15" t="s">
        <v>55</v>
      </c>
      <c r="C1602" s="15" t="s">
        <v>55</v>
      </c>
      <c r="D1602" s="15" t="s">
        <v>55</v>
      </c>
      <c r="E1602" s="15" t="s">
        <v>55</v>
      </c>
      <c r="F1602" s="15" t="s">
        <v>55</v>
      </c>
      <c r="G1602" s="15" t="s">
        <v>55</v>
      </c>
    </row>
    <row r="1603" spans="1:7" ht="12.75">
      <c r="A1603" t="s">
        <v>24</v>
      </c>
      <c r="B1603" s="15" t="s">
        <v>55</v>
      </c>
      <c r="C1603" s="15" t="s">
        <v>55</v>
      </c>
      <c r="D1603" s="15" t="s">
        <v>55</v>
      </c>
      <c r="E1603" s="15" t="s">
        <v>55</v>
      </c>
      <c r="F1603" s="15" t="s">
        <v>55</v>
      </c>
      <c r="G1603" s="15" t="s">
        <v>55</v>
      </c>
    </row>
    <row r="1604" spans="1:7" ht="12.75">
      <c r="A1604" t="s">
        <v>25</v>
      </c>
      <c r="B1604" s="15" t="s">
        <v>55</v>
      </c>
      <c r="C1604" s="15" t="s">
        <v>55</v>
      </c>
      <c r="D1604" s="15" t="s">
        <v>55</v>
      </c>
      <c r="E1604" s="15" t="s">
        <v>55</v>
      </c>
      <c r="F1604" s="15" t="s">
        <v>55</v>
      </c>
      <c r="G1604" s="15" t="s">
        <v>55</v>
      </c>
    </row>
    <row r="1605" spans="1:7" ht="12.75">
      <c r="A1605" t="s">
        <v>26</v>
      </c>
      <c r="B1605" s="14">
        <v>28</v>
      </c>
      <c r="C1605" s="21">
        <v>2308605</v>
      </c>
      <c r="D1605" s="26">
        <v>126938.92</v>
      </c>
      <c r="E1605" s="14">
        <v>32</v>
      </c>
      <c r="F1605" s="21">
        <v>2528425</v>
      </c>
      <c r="G1605" s="26">
        <v>137934.78</v>
      </c>
    </row>
    <row r="1606" spans="1:7" ht="12.75">
      <c r="A1606" t="s">
        <v>27</v>
      </c>
      <c r="B1606" s="14">
        <v>81</v>
      </c>
      <c r="C1606" s="21">
        <v>3290765</v>
      </c>
      <c r="D1606" s="26">
        <v>180592.16</v>
      </c>
      <c r="E1606" s="14">
        <v>78</v>
      </c>
      <c r="F1606" s="21">
        <v>2895223</v>
      </c>
      <c r="G1606" s="26">
        <v>159233.46</v>
      </c>
    </row>
    <row r="1607" spans="1:7" ht="12.75">
      <c r="A1607" t="s">
        <v>28</v>
      </c>
      <c r="B1607" s="14">
        <v>14</v>
      </c>
      <c r="C1607" s="21">
        <v>2794086</v>
      </c>
      <c r="D1607" s="26">
        <v>153674.79</v>
      </c>
      <c r="E1607" s="14">
        <v>14</v>
      </c>
      <c r="F1607" s="21">
        <v>2551258</v>
      </c>
      <c r="G1607" s="26">
        <v>140319.54</v>
      </c>
    </row>
    <row r="1608" spans="1:7" ht="12.75">
      <c r="A1608" s="1" t="s">
        <v>129</v>
      </c>
      <c r="B1608" s="1">
        <v>405</v>
      </c>
      <c r="C1608" s="23">
        <v>28780958</v>
      </c>
      <c r="D1608" s="28">
        <v>1582957.05</v>
      </c>
      <c r="E1608" s="1">
        <v>415</v>
      </c>
      <c r="F1608" s="23">
        <v>28334809</v>
      </c>
      <c r="G1608" s="28">
        <v>1556304.81</v>
      </c>
    </row>
    <row r="1609" spans="1:4" ht="12.75">
      <c r="A1609" s="9"/>
      <c r="B1609" s="8"/>
      <c r="C1609" s="8"/>
      <c r="D1609" s="8"/>
    </row>
    <row r="1610" spans="1:7" ht="12.75">
      <c r="A1610" s="1" t="s">
        <v>127</v>
      </c>
      <c r="B1610" s="4"/>
      <c r="C1610" s="4"/>
      <c r="D1610" s="4"/>
      <c r="E1610" s="4"/>
      <c r="F1610" s="4"/>
      <c r="G1610" s="4"/>
    </row>
    <row r="1611" spans="1:7" ht="12.75">
      <c r="A1611" t="s">
        <v>0</v>
      </c>
      <c r="B1611" s="15" t="s">
        <v>55</v>
      </c>
      <c r="C1611" s="15" t="s">
        <v>55</v>
      </c>
      <c r="D1611" s="15" t="s">
        <v>55</v>
      </c>
      <c r="E1611" s="15" t="s">
        <v>55</v>
      </c>
      <c r="F1611" s="15" t="s">
        <v>55</v>
      </c>
      <c r="G1611" s="15" t="s">
        <v>55</v>
      </c>
    </row>
    <row r="1612" spans="1:7" ht="12.75">
      <c r="A1612" t="s">
        <v>4</v>
      </c>
      <c r="B1612" s="14">
        <v>11</v>
      </c>
      <c r="C1612" s="21">
        <v>255874</v>
      </c>
      <c r="D1612" s="26">
        <v>14142.66</v>
      </c>
      <c r="E1612" s="14">
        <v>13</v>
      </c>
      <c r="F1612" s="21">
        <v>432056</v>
      </c>
      <c r="G1612" s="26">
        <v>23726.89</v>
      </c>
    </row>
    <row r="1613" spans="1:7" ht="12.75">
      <c r="A1613" t="s">
        <v>6</v>
      </c>
      <c r="B1613" s="15" t="s">
        <v>55</v>
      </c>
      <c r="C1613" s="15" t="s">
        <v>55</v>
      </c>
      <c r="D1613" s="15" t="s">
        <v>55</v>
      </c>
      <c r="E1613" s="15" t="s">
        <v>55</v>
      </c>
      <c r="F1613" s="15" t="s">
        <v>55</v>
      </c>
      <c r="G1613" s="15" t="s">
        <v>55</v>
      </c>
    </row>
    <row r="1614" spans="1:7" ht="12.75">
      <c r="A1614" t="s">
        <v>11</v>
      </c>
      <c r="B1614" s="14">
        <v>21</v>
      </c>
      <c r="C1614" s="21">
        <v>1611136</v>
      </c>
      <c r="D1614" s="26">
        <v>88613.03</v>
      </c>
      <c r="E1614" s="14">
        <v>21</v>
      </c>
      <c r="F1614" s="21">
        <v>1587968</v>
      </c>
      <c r="G1614" s="26">
        <v>87337.94</v>
      </c>
    </row>
    <row r="1615" spans="1:7" ht="12.75">
      <c r="A1615" t="s">
        <v>15</v>
      </c>
      <c r="B1615" s="15" t="s">
        <v>55</v>
      </c>
      <c r="C1615" s="15" t="s">
        <v>55</v>
      </c>
      <c r="D1615" s="15" t="s">
        <v>55</v>
      </c>
      <c r="E1615" s="15" t="s">
        <v>55</v>
      </c>
      <c r="F1615" s="15" t="s">
        <v>55</v>
      </c>
      <c r="G1615" s="15" t="s">
        <v>55</v>
      </c>
    </row>
    <row r="1616" spans="1:7" ht="12.75">
      <c r="A1616" t="s">
        <v>18</v>
      </c>
      <c r="B1616" s="15" t="s">
        <v>55</v>
      </c>
      <c r="C1616" s="15" t="s">
        <v>55</v>
      </c>
      <c r="D1616" s="15" t="s">
        <v>55</v>
      </c>
      <c r="E1616" s="15" t="s">
        <v>55</v>
      </c>
      <c r="F1616" s="15" t="s">
        <v>55</v>
      </c>
      <c r="G1616" s="15" t="s">
        <v>55</v>
      </c>
    </row>
    <row r="1617" spans="1:7" ht="12.75">
      <c r="A1617" t="s">
        <v>22</v>
      </c>
      <c r="B1617" s="15" t="s">
        <v>55</v>
      </c>
      <c r="C1617" s="15" t="s">
        <v>55</v>
      </c>
      <c r="D1617" s="15" t="s">
        <v>55</v>
      </c>
      <c r="E1617" s="15" t="s">
        <v>55</v>
      </c>
      <c r="F1617" s="15" t="s">
        <v>55</v>
      </c>
      <c r="G1617" s="15" t="s">
        <v>55</v>
      </c>
    </row>
    <row r="1618" spans="1:7" ht="12.75">
      <c r="A1618" t="s">
        <v>25</v>
      </c>
      <c r="B1618" s="15" t="s">
        <v>55</v>
      </c>
      <c r="C1618" s="15" t="s">
        <v>55</v>
      </c>
      <c r="D1618" s="15" t="s">
        <v>55</v>
      </c>
      <c r="E1618" s="15" t="s">
        <v>55</v>
      </c>
      <c r="F1618" s="15" t="s">
        <v>55</v>
      </c>
      <c r="G1618" s="15" t="s">
        <v>55</v>
      </c>
    </row>
    <row r="1619" spans="1:7" ht="12.75">
      <c r="A1619" t="s">
        <v>26</v>
      </c>
      <c r="B1619" s="15" t="s">
        <v>55</v>
      </c>
      <c r="C1619" s="15" t="s">
        <v>55</v>
      </c>
      <c r="D1619" s="15" t="s">
        <v>55</v>
      </c>
      <c r="E1619" s="15" t="s">
        <v>55</v>
      </c>
      <c r="F1619" s="15" t="s">
        <v>55</v>
      </c>
      <c r="G1619" s="15" t="s">
        <v>55</v>
      </c>
    </row>
    <row r="1620" spans="1:7" ht="12.75">
      <c r="A1620" t="s">
        <v>27</v>
      </c>
      <c r="B1620">
        <v>19</v>
      </c>
      <c r="C1620" s="21">
        <v>515003</v>
      </c>
      <c r="D1620" s="26">
        <v>28325.25</v>
      </c>
      <c r="E1620">
        <v>18</v>
      </c>
      <c r="F1620" s="21">
        <v>435147</v>
      </c>
      <c r="G1620" s="26">
        <v>23932.86</v>
      </c>
    </row>
    <row r="1621" spans="1:7" ht="12.75">
      <c r="A1621" t="s">
        <v>28</v>
      </c>
      <c r="B1621" s="15" t="s">
        <v>55</v>
      </c>
      <c r="C1621" s="15" t="s">
        <v>55</v>
      </c>
      <c r="D1621" s="15" t="s">
        <v>55</v>
      </c>
      <c r="E1621" s="15" t="s">
        <v>55</v>
      </c>
      <c r="F1621" s="15" t="s">
        <v>55</v>
      </c>
      <c r="G1621" s="15" t="s">
        <v>55</v>
      </c>
    </row>
    <row r="1622" spans="1:7" ht="12.75">
      <c r="A1622" s="1" t="s">
        <v>129</v>
      </c>
      <c r="B1622" s="1">
        <v>82</v>
      </c>
      <c r="C1622" s="23">
        <v>4190299</v>
      </c>
      <c r="D1622" s="28">
        <v>231804.33</v>
      </c>
      <c r="E1622" s="1">
        <v>85</v>
      </c>
      <c r="F1622" s="23">
        <v>4104982</v>
      </c>
      <c r="G1622" s="28">
        <v>225774.56</v>
      </c>
    </row>
    <row r="1623" spans="1:4" ht="12.75">
      <c r="A1623" s="9"/>
      <c r="B1623" s="8"/>
      <c r="C1623" s="8"/>
      <c r="D1623" s="8"/>
    </row>
    <row r="1624" spans="1:7" ht="12.75">
      <c r="A1624" s="1" t="s">
        <v>128</v>
      </c>
      <c r="B1624" s="4"/>
      <c r="C1624" s="4"/>
      <c r="D1624" s="4"/>
      <c r="E1624" s="4"/>
      <c r="F1624" s="4"/>
      <c r="G1624" s="4"/>
    </row>
    <row r="1625" spans="1:7" ht="12.75">
      <c r="A1625" t="s">
        <v>0</v>
      </c>
      <c r="B1625" s="15" t="s">
        <v>55</v>
      </c>
      <c r="C1625" s="15" t="s">
        <v>55</v>
      </c>
      <c r="D1625" s="15" t="s">
        <v>55</v>
      </c>
      <c r="E1625" s="15" t="s">
        <v>55</v>
      </c>
      <c r="F1625" s="15" t="s">
        <v>55</v>
      </c>
      <c r="G1625" s="15" t="s">
        <v>55</v>
      </c>
    </row>
    <row r="1626" spans="1:7" ht="12.75">
      <c r="A1626" t="s">
        <v>3</v>
      </c>
      <c r="B1626" s="15" t="s">
        <v>55</v>
      </c>
      <c r="C1626" s="15" t="s">
        <v>55</v>
      </c>
      <c r="D1626" s="15" t="s">
        <v>55</v>
      </c>
      <c r="E1626" s="15" t="s">
        <v>55</v>
      </c>
      <c r="F1626" s="15" t="s">
        <v>55</v>
      </c>
      <c r="G1626" s="15" t="s">
        <v>55</v>
      </c>
    </row>
    <row r="1627" spans="1:7" ht="12.75">
      <c r="A1627" t="s">
        <v>4</v>
      </c>
      <c r="B1627" s="14">
        <v>14</v>
      </c>
      <c r="C1627" s="21">
        <v>446120</v>
      </c>
      <c r="D1627" s="26">
        <v>24406.48</v>
      </c>
      <c r="E1627" s="14">
        <v>14</v>
      </c>
      <c r="F1627" s="21">
        <v>655004</v>
      </c>
      <c r="G1627" s="26">
        <v>36044.02</v>
      </c>
    </row>
    <row r="1628" spans="1:7" ht="12.75">
      <c r="A1628" t="s">
        <v>6</v>
      </c>
      <c r="B1628" s="15" t="s">
        <v>55</v>
      </c>
      <c r="C1628" s="15" t="s">
        <v>55</v>
      </c>
      <c r="D1628" s="15" t="s">
        <v>55</v>
      </c>
      <c r="E1628" s="15" t="s">
        <v>55</v>
      </c>
      <c r="F1628" s="15" t="s">
        <v>55</v>
      </c>
      <c r="G1628" s="15" t="s">
        <v>55</v>
      </c>
    </row>
    <row r="1629" spans="1:7" ht="12.75">
      <c r="A1629" t="s">
        <v>9</v>
      </c>
      <c r="B1629" s="15" t="s">
        <v>55</v>
      </c>
      <c r="C1629" s="15" t="s">
        <v>55</v>
      </c>
      <c r="D1629" s="15" t="s">
        <v>55</v>
      </c>
      <c r="E1629" s="15" t="s">
        <v>55</v>
      </c>
      <c r="F1629" s="15" t="s">
        <v>55</v>
      </c>
      <c r="G1629" s="15" t="s">
        <v>55</v>
      </c>
    </row>
    <row r="1630" spans="1:7" ht="12.75">
      <c r="A1630" t="s">
        <v>11</v>
      </c>
      <c r="B1630" s="14">
        <v>59</v>
      </c>
      <c r="C1630" s="21">
        <v>5862040</v>
      </c>
      <c r="D1630" s="26">
        <v>322370.75</v>
      </c>
      <c r="E1630" s="14">
        <v>63</v>
      </c>
      <c r="F1630" s="21">
        <v>5503866</v>
      </c>
      <c r="G1630" s="26">
        <v>302715.81</v>
      </c>
    </row>
    <row r="1631" spans="1:7" ht="12.75">
      <c r="A1631" t="s">
        <v>15</v>
      </c>
      <c r="B1631" s="15" t="s">
        <v>55</v>
      </c>
      <c r="C1631" s="15" t="s">
        <v>55</v>
      </c>
      <c r="D1631" s="15" t="s">
        <v>55</v>
      </c>
      <c r="E1631" s="15" t="s">
        <v>55</v>
      </c>
      <c r="F1631" s="15" t="s">
        <v>55</v>
      </c>
      <c r="G1631" s="15" t="s">
        <v>55</v>
      </c>
    </row>
    <row r="1632" spans="1:7" ht="12.75">
      <c r="A1632" t="s">
        <v>20</v>
      </c>
      <c r="B1632" s="15" t="s">
        <v>55</v>
      </c>
      <c r="C1632" s="15" t="s">
        <v>55</v>
      </c>
      <c r="D1632" s="15" t="s">
        <v>55</v>
      </c>
      <c r="E1632" s="15" t="s">
        <v>55</v>
      </c>
      <c r="F1632" s="15" t="s">
        <v>55</v>
      </c>
      <c r="G1632" s="15" t="s">
        <v>55</v>
      </c>
    </row>
    <row r="1633" spans="1:7" ht="12.75">
      <c r="A1633" t="s">
        <v>22</v>
      </c>
      <c r="B1633" s="15" t="s">
        <v>55</v>
      </c>
      <c r="C1633" s="15" t="s">
        <v>55</v>
      </c>
      <c r="D1633" s="15" t="s">
        <v>55</v>
      </c>
      <c r="E1633" s="15" t="s">
        <v>55</v>
      </c>
      <c r="F1633" s="15" t="s">
        <v>55</v>
      </c>
      <c r="G1633" s="15" t="s">
        <v>55</v>
      </c>
    </row>
    <row r="1634" spans="1:7" ht="12.75">
      <c r="A1634" t="s">
        <v>24</v>
      </c>
      <c r="B1634" s="15" t="s">
        <v>55</v>
      </c>
      <c r="C1634" s="15" t="s">
        <v>55</v>
      </c>
      <c r="D1634" s="15" t="s">
        <v>55</v>
      </c>
      <c r="E1634" s="15" t="s">
        <v>55</v>
      </c>
      <c r="F1634" s="15" t="s">
        <v>55</v>
      </c>
      <c r="G1634" s="15" t="s">
        <v>55</v>
      </c>
    </row>
    <row r="1635" spans="1:7" ht="12.75">
      <c r="A1635" t="s">
        <v>25</v>
      </c>
      <c r="B1635" s="15" t="s">
        <v>55</v>
      </c>
      <c r="C1635" s="15" t="s">
        <v>55</v>
      </c>
      <c r="D1635" s="15" t="s">
        <v>55</v>
      </c>
      <c r="E1635" s="15" t="s">
        <v>55</v>
      </c>
      <c r="F1635" s="15" t="s">
        <v>55</v>
      </c>
      <c r="G1635" s="15" t="s">
        <v>55</v>
      </c>
    </row>
    <row r="1636" spans="1:7" ht="12.75">
      <c r="A1636" t="s">
        <v>26</v>
      </c>
      <c r="B1636" s="14">
        <v>14</v>
      </c>
      <c r="C1636" s="21">
        <v>1753576</v>
      </c>
      <c r="D1636" s="26">
        <v>96445.77</v>
      </c>
      <c r="E1636" s="14">
        <v>15</v>
      </c>
      <c r="F1636" s="21">
        <v>1601319</v>
      </c>
      <c r="G1636" s="26">
        <v>88134.74</v>
      </c>
    </row>
    <row r="1637" spans="1:7" ht="12.75">
      <c r="A1637" t="s">
        <v>27</v>
      </c>
      <c r="B1637" s="14">
        <v>32</v>
      </c>
      <c r="C1637" s="21">
        <v>776628</v>
      </c>
      <c r="D1637" s="26">
        <v>42714.8</v>
      </c>
      <c r="E1637" s="14">
        <v>30</v>
      </c>
      <c r="F1637" s="21">
        <v>893165</v>
      </c>
      <c r="G1637" s="26">
        <v>49125.61</v>
      </c>
    </row>
    <row r="1638" spans="1:7" ht="12.75">
      <c r="A1638" t="s">
        <v>28</v>
      </c>
      <c r="B1638" s="15" t="s">
        <v>55</v>
      </c>
      <c r="C1638" s="15" t="s">
        <v>55</v>
      </c>
      <c r="D1638" s="15" t="s">
        <v>55</v>
      </c>
      <c r="E1638" s="15" t="s">
        <v>55</v>
      </c>
      <c r="F1638" s="15" t="s">
        <v>55</v>
      </c>
      <c r="G1638" s="15" t="s">
        <v>55</v>
      </c>
    </row>
    <row r="1639" spans="1:7" ht="12.75">
      <c r="A1639" s="1" t="s">
        <v>129</v>
      </c>
      <c r="B1639" s="1">
        <v>179</v>
      </c>
      <c r="C1639" s="23">
        <v>15518411</v>
      </c>
      <c r="D1639" s="28">
        <v>853514.23</v>
      </c>
      <c r="E1639" s="1">
        <v>180</v>
      </c>
      <c r="F1639" s="23">
        <v>14683150</v>
      </c>
      <c r="G1639" s="28">
        <v>807628.97</v>
      </c>
    </row>
    <row r="1640" spans="1:4" ht="12.75">
      <c r="A1640" s="9"/>
      <c r="B1640" s="8"/>
      <c r="C1640" s="8"/>
      <c r="D1640" s="8"/>
    </row>
    <row r="1641" spans="1:7" ht="12.75">
      <c r="A1641" s="1" t="s">
        <v>130</v>
      </c>
      <c r="B1641" s="4"/>
      <c r="C1641" s="4"/>
      <c r="D1641" s="4"/>
      <c r="E1641" s="4"/>
      <c r="F1641" s="4"/>
      <c r="G1641" s="4"/>
    </row>
    <row r="1642" spans="1:7" ht="12.75">
      <c r="A1642" t="s">
        <v>0</v>
      </c>
      <c r="B1642" s="14">
        <v>10</v>
      </c>
      <c r="C1642" s="21">
        <v>613094</v>
      </c>
      <c r="D1642" s="26">
        <v>33720.27</v>
      </c>
      <c r="E1642" s="14">
        <v>16</v>
      </c>
      <c r="F1642" s="21">
        <v>2293454</v>
      </c>
      <c r="G1642" s="26">
        <v>126140.57</v>
      </c>
    </row>
    <row r="1643" spans="1:7" ht="12.75">
      <c r="A1643" t="s">
        <v>2</v>
      </c>
      <c r="B1643" s="15" t="s">
        <v>55</v>
      </c>
      <c r="C1643" s="15" t="s">
        <v>55</v>
      </c>
      <c r="D1643" s="15" t="s">
        <v>55</v>
      </c>
      <c r="E1643" s="15" t="s">
        <v>55</v>
      </c>
      <c r="F1643" s="15" t="s">
        <v>55</v>
      </c>
      <c r="G1643" s="15" t="s">
        <v>55</v>
      </c>
    </row>
    <row r="1644" spans="1:7" ht="12.75">
      <c r="A1644" t="s">
        <v>3</v>
      </c>
      <c r="B1644" s="15" t="s">
        <v>55</v>
      </c>
      <c r="C1644" s="15" t="s">
        <v>55</v>
      </c>
      <c r="D1644" s="15" t="s">
        <v>55</v>
      </c>
      <c r="E1644" s="15" t="s">
        <v>55</v>
      </c>
      <c r="F1644" s="15" t="s">
        <v>55</v>
      </c>
      <c r="G1644" s="15" t="s">
        <v>55</v>
      </c>
    </row>
    <row r="1645" spans="1:7" ht="12.75">
      <c r="A1645" t="s">
        <v>4</v>
      </c>
      <c r="B1645" s="14">
        <v>43</v>
      </c>
      <c r="C1645" s="21">
        <v>2923210</v>
      </c>
      <c r="D1645" s="26">
        <v>160867.08</v>
      </c>
      <c r="E1645" s="14">
        <v>42</v>
      </c>
      <c r="F1645" s="21">
        <v>2535787</v>
      </c>
      <c r="G1645" s="26">
        <v>134048.37</v>
      </c>
    </row>
    <row r="1646" spans="1:7" ht="12.75">
      <c r="A1646" t="s">
        <v>6</v>
      </c>
      <c r="B1646" s="15" t="s">
        <v>55</v>
      </c>
      <c r="C1646" s="15" t="s">
        <v>55</v>
      </c>
      <c r="D1646" s="15" t="s">
        <v>55</v>
      </c>
      <c r="E1646" s="15" t="s">
        <v>55</v>
      </c>
      <c r="F1646" s="15" t="s">
        <v>55</v>
      </c>
      <c r="G1646" s="15" t="s">
        <v>55</v>
      </c>
    </row>
    <row r="1647" spans="1:7" ht="12.75">
      <c r="A1647" t="s">
        <v>9</v>
      </c>
      <c r="B1647" s="15" t="s">
        <v>55</v>
      </c>
      <c r="C1647" s="15" t="s">
        <v>55</v>
      </c>
      <c r="D1647" s="15" t="s">
        <v>55</v>
      </c>
      <c r="E1647" s="15" t="s">
        <v>55</v>
      </c>
      <c r="F1647" s="15" t="s">
        <v>55</v>
      </c>
      <c r="G1647" s="15" t="s">
        <v>55</v>
      </c>
    </row>
    <row r="1648" spans="1:7" ht="12.75">
      <c r="A1648" t="s">
        <v>11</v>
      </c>
      <c r="B1648" s="14">
        <v>106</v>
      </c>
      <c r="C1648" s="21">
        <v>15514653</v>
      </c>
      <c r="D1648" s="26">
        <v>853299.89</v>
      </c>
      <c r="E1648" s="14">
        <v>108</v>
      </c>
      <c r="F1648" s="21">
        <v>15290535</v>
      </c>
      <c r="G1648" s="26">
        <v>840938.68</v>
      </c>
    </row>
    <row r="1649" spans="1:7" ht="12.75">
      <c r="A1649" t="s">
        <v>17</v>
      </c>
      <c r="B1649" s="15" t="s">
        <v>55</v>
      </c>
      <c r="C1649" s="15" t="s">
        <v>55</v>
      </c>
      <c r="D1649" s="15" t="s">
        <v>55</v>
      </c>
      <c r="E1649" s="15" t="s">
        <v>55</v>
      </c>
      <c r="F1649" s="15" t="s">
        <v>55</v>
      </c>
      <c r="G1649" s="15" t="s">
        <v>55</v>
      </c>
    </row>
    <row r="1650" spans="1:7" ht="12.75">
      <c r="A1650" t="s">
        <v>20</v>
      </c>
      <c r="B1650" s="15" t="s">
        <v>55</v>
      </c>
      <c r="C1650" s="15" t="s">
        <v>55</v>
      </c>
      <c r="D1650" s="15" t="s">
        <v>55</v>
      </c>
      <c r="E1650" s="15" t="s">
        <v>55</v>
      </c>
      <c r="F1650" s="15" t="s">
        <v>55</v>
      </c>
      <c r="G1650" s="15" t="s">
        <v>55</v>
      </c>
    </row>
    <row r="1651" spans="1:7" ht="12.75">
      <c r="A1651" t="s">
        <v>22</v>
      </c>
      <c r="B1651" s="14">
        <v>20</v>
      </c>
      <c r="C1651" s="21">
        <v>674391</v>
      </c>
      <c r="D1651" s="26">
        <v>37091.69</v>
      </c>
      <c r="E1651" s="14">
        <v>24</v>
      </c>
      <c r="F1651" s="21">
        <v>600870</v>
      </c>
      <c r="G1651" s="26">
        <v>33048.25</v>
      </c>
    </row>
    <row r="1652" spans="1:7" ht="12.75">
      <c r="A1652" t="s">
        <v>24</v>
      </c>
      <c r="B1652" s="15" t="s">
        <v>55</v>
      </c>
      <c r="C1652" s="15" t="s">
        <v>55</v>
      </c>
      <c r="D1652" s="15" t="s">
        <v>55</v>
      </c>
      <c r="E1652" s="15" t="s">
        <v>55</v>
      </c>
      <c r="F1652" s="15" t="s">
        <v>55</v>
      </c>
      <c r="G1652" s="15" t="s">
        <v>55</v>
      </c>
    </row>
    <row r="1653" spans="1:7" ht="12.75">
      <c r="A1653" t="s">
        <v>25</v>
      </c>
      <c r="B1653" s="15" t="s">
        <v>55</v>
      </c>
      <c r="C1653" s="15" t="s">
        <v>55</v>
      </c>
      <c r="D1653" s="15" t="s">
        <v>55</v>
      </c>
      <c r="E1653" s="15" t="s">
        <v>55</v>
      </c>
      <c r="F1653" s="15" t="s">
        <v>55</v>
      </c>
      <c r="G1653" s="15" t="s">
        <v>55</v>
      </c>
    </row>
    <row r="1654" spans="1:7" ht="12.75">
      <c r="A1654" t="s">
        <v>26</v>
      </c>
      <c r="B1654" s="14">
        <v>36</v>
      </c>
      <c r="C1654" s="21">
        <v>3182011</v>
      </c>
      <c r="D1654" s="26">
        <v>181160.25</v>
      </c>
      <c r="E1654" s="14">
        <v>38</v>
      </c>
      <c r="F1654" s="21">
        <v>3267774</v>
      </c>
      <c r="G1654" s="26">
        <v>182311.27</v>
      </c>
    </row>
    <row r="1655" spans="1:7" ht="12.75">
      <c r="A1655" t="s">
        <v>27</v>
      </c>
      <c r="B1655" s="14">
        <v>61</v>
      </c>
      <c r="C1655" s="21">
        <v>2501596</v>
      </c>
      <c r="D1655" s="26">
        <v>137587.57</v>
      </c>
      <c r="E1655" s="14">
        <v>62</v>
      </c>
      <c r="F1655" s="21">
        <v>2132880</v>
      </c>
      <c r="G1655" s="26">
        <v>117309.27</v>
      </c>
    </row>
    <row r="1656" spans="1:7" ht="12.75">
      <c r="A1656" t="s">
        <v>28</v>
      </c>
      <c r="B1656" s="15" t="s">
        <v>55</v>
      </c>
      <c r="C1656" s="15" t="s">
        <v>55</v>
      </c>
      <c r="D1656" s="15" t="s">
        <v>55</v>
      </c>
      <c r="E1656" s="15" t="s">
        <v>55</v>
      </c>
      <c r="F1656" s="15" t="s">
        <v>55</v>
      </c>
      <c r="G1656" s="15" t="s">
        <v>55</v>
      </c>
    </row>
    <row r="1657" spans="1:7" ht="12.75">
      <c r="A1657" s="1" t="s">
        <v>129</v>
      </c>
      <c r="B1657" s="1">
        <v>344</v>
      </c>
      <c r="C1657" s="23">
        <v>36147509</v>
      </c>
      <c r="D1657" s="28">
        <v>1994229.98</v>
      </c>
      <c r="E1657" s="1">
        <v>347</v>
      </c>
      <c r="F1657" s="23">
        <v>34127695</v>
      </c>
      <c r="G1657" s="28">
        <v>1880522.15</v>
      </c>
    </row>
    <row r="1658" ht="12.75">
      <c r="A1658" s="29"/>
    </row>
    <row r="1659" spans="1:7" ht="12.75">
      <c r="A1659" s="1" t="s">
        <v>131</v>
      </c>
      <c r="B1659" s="4"/>
      <c r="C1659" s="4"/>
      <c r="D1659" s="4"/>
      <c r="E1659" s="4"/>
      <c r="F1659" s="4"/>
      <c r="G1659" s="4"/>
    </row>
    <row r="1660" spans="1:7" ht="12.75">
      <c r="A1660" t="s">
        <v>0</v>
      </c>
      <c r="B1660" s="14">
        <v>19</v>
      </c>
      <c r="C1660" s="21">
        <v>181378</v>
      </c>
      <c r="D1660" s="26">
        <v>9975.81</v>
      </c>
      <c r="E1660" s="14">
        <v>30</v>
      </c>
      <c r="F1660" s="21">
        <v>682242</v>
      </c>
      <c r="G1660" s="26">
        <v>37522.39</v>
      </c>
    </row>
    <row r="1661" spans="1:7" ht="12.75">
      <c r="A1661" t="s">
        <v>3</v>
      </c>
      <c r="B1661" s="15" t="s">
        <v>55</v>
      </c>
      <c r="C1661" s="15" t="s">
        <v>55</v>
      </c>
      <c r="D1661" s="15" t="s">
        <v>55</v>
      </c>
      <c r="E1661" s="15" t="s">
        <v>55</v>
      </c>
      <c r="F1661" s="15" t="s">
        <v>55</v>
      </c>
      <c r="G1661" s="15" t="s">
        <v>55</v>
      </c>
    </row>
    <row r="1662" spans="1:7" ht="12.75">
      <c r="A1662" t="s">
        <v>4</v>
      </c>
      <c r="B1662" s="14">
        <v>145</v>
      </c>
      <c r="C1662" s="21">
        <v>6818135</v>
      </c>
      <c r="D1662" s="26">
        <v>420344.44</v>
      </c>
      <c r="E1662" s="14">
        <v>137</v>
      </c>
      <c r="F1662" s="21">
        <v>8724156</v>
      </c>
      <c r="G1662" s="26">
        <v>480865.91</v>
      </c>
    </row>
    <row r="1663" spans="1:7" ht="12.75">
      <c r="A1663" t="s">
        <v>6</v>
      </c>
      <c r="B1663" s="14">
        <v>34</v>
      </c>
      <c r="C1663" s="21">
        <v>3896428</v>
      </c>
      <c r="D1663" s="26">
        <v>213832.71</v>
      </c>
      <c r="E1663" s="14">
        <v>35</v>
      </c>
      <c r="F1663" s="21">
        <v>4170292</v>
      </c>
      <c r="G1663" s="26">
        <v>229021.85</v>
      </c>
    </row>
    <row r="1664" spans="1:7" ht="12.75">
      <c r="A1664" t="s">
        <v>9</v>
      </c>
      <c r="B1664" s="14">
        <v>24</v>
      </c>
      <c r="C1664" s="21">
        <v>6748255</v>
      </c>
      <c r="D1664" s="26">
        <v>329519.02</v>
      </c>
      <c r="E1664" s="14">
        <v>22</v>
      </c>
      <c r="F1664" s="21">
        <v>6932715</v>
      </c>
      <c r="G1664" s="26">
        <v>379978.98</v>
      </c>
    </row>
    <row r="1665" spans="1:7" ht="12.75">
      <c r="A1665" t="s">
        <v>11</v>
      </c>
      <c r="B1665" s="14">
        <v>232</v>
      </c>
      <c r="C1665" s="21">
        <v>38778551</v>
      </c>
      <c r="D1665" s="26">
        <v>2132818.52</v>
      </c>
      <c r="E1665" s="14">
        <v>249</v>
      </c>
      <c r="F1665" s="21">
        <v>41260178</v>
      </c>
      <c r="G1665" s="26">
        <v>2269650.5</v>
      </c>
    </row>
    <row r="1666" spans="1:7" ht="12.75">
      <c r="A1666" t="s">
        <v>15</v>
      </c>
      <c r="B1666" s="14">
        <v>39</v>
      </c>
      <c r="C1666" s="21">
        <v>170473</v>
      </c>
      <c r="D1666" s="26">
        <v>9376.05</v>
      </c>
      <c r="E1666" s="14">
        <v>41</v>
      </c>
      <c r="F1666" s="21">
        <v>150670</v>
      </c>
      <c r="G1666" s="26">
        <v>8286.89</v>
      </c>
    </row>
    <row r="1667" spans="1:7" ht="12.75">
      <c r="A1667" t="s">
        <v>17</v>
      </c>
      <c r="B1667" s="14">
        <v>19</v>
      </c>
      <c r="C1667" s="21">
        <v>25757329</v>
      </c>
      <c r="D1667" s="26">
        <v>1416677.73</v>
      </c>
      <c r="E1667" s="14">
        <v>13</v>
      </c>
      <c r="F1667" s="21">
        <v>23954315</v>
      </c>
      <c r="G1667" s="26">
        <v>1324211.32</v>
      </c>
    </row>
    <row r="1668" spans="1:7" ht="12.75">
      <c r="A1668" t="s">
        <v>19</v>
      </c>
      <c r="B1668" s="15">
        <v>13</v>
      </c>
      <c r="C1668" s="15">
        <v>1906531</v>
      </c>
      <c r="D1668" s="15">
        <v>104859.35</v>
      </c>
      <c r="E1668" s="15" t="s">
        <v>55</v>
      </c>
      <c r="F1668" s="15" t="s">
        <v>55</v>
      </c>
      <c r="G1668" s="15" t="s">
        <v>55</v>
      </c>
    </row>
    <row r="1669" spans="1:7" ht="12.75">
      <c r="A1669" t="s">
        <v>20</v>
      </c>
      <c r="B1669" s="14">
        <v>40</v>
      </c>
      <c r="C1669" s="21">
        <v>2352565</v>
      </c>
      <c r="D1669" s="26">
        <v>132126.43</v>
      </c>
      <c r="E1669" s="14">
        <v>29</v>
      </c>
      <c r="F1669" s="21">
        <v>1881936</v>
      </c>
      <c r="G1669" s="26">
        <v>103272.07</v>
      </c>
    </row>
    <row r="1670" spans="1:7" ht="12.75">
      <c r="A1670" t="s">
        <v>22</v>
      </c>
      <c r="B1670" s="14">
        <v>68</v>
      </c>
      <c r="C1670" s="21">
        <v>3924475</v>
      </c>
      <c r="D1670" s="26">
        <v>223002.92</v>
      </c>
      <c r="E1670" s="14">
        <v>68</v>
      </c>
      <c r="F1670" s="21">
        <v>4119485</v>
      </c>
      <c r="G1670" s="26">
        <v>252465.88</v>
      </c>
    </row>
    <row r="1671" spans="1:7" ht="12.75">
      <c r="A1671" t="s">
        <v>23</v>
      </c>
      <c r="B1671" s="15" t="s">
        <v>55</v>
      </c>
      <c r="C1671" s="15" t="s">
        <v>55</v>
      </c>
      <c r="D1671" s="15" t="s">
        <v>55</v>
      </c>
      <c r="E1671" s="15" t="s">
        <v>55</v>
      </c>
      <c r="F1671" s="15" t="s">
        <v>55</v>
      </c>
      <c r="G1671" s="15" t="s">
        <v>55</v>
      </c>
    </row>
    <row r="1672" spans="1:7" ht="12.75">
      <c r="A1672" t="s">
        <v>24</v>
      </c>
      <c r="B1672" s="15" t="s">
        <v>55</v>
      </c>
      <c r="C1672" s="15" t="s">
        <v>55</v>
      </c>
      <c r="D1672" s="15" t="s">
        <v>55</v>
      </c>
      <c r="E1672" s="15" t="s">
        <v>55</v>
      </c>
      <c r="F1672" s="15" t="s">
        <v>55</v>
      </c>
      <c r="G1672" s="15" t="s">
        <v>55</v>
      </c>
    </row>
    <row r="1673" spans="1:7" ht="12.75">
      <c r="A1673" t="s">
        <v>25</v>
      </c>
      <c r="B1673" s="14">
        <v>11</v>
      </c>
      <c r="C1673" s="21">
        <v>369872</v>
      </c>
      <c r="D1673" s="26">
        <v>20343.01</v>
      </c>
      <c r="E1673" s="14">
        <v>12</v>
      </c>
      <c r="F1673" s="21">
        <v>854771</v>
      </c>
      <c r="G1673" s="26">
        <v>47012.59</v>
      </c>
    </row>
    <row r="1674" spans="1:7" ht="12.75">
      <c r="A1674" t="s">
        <v>26</v>
      </c>
      <c r="B1674" s="14">
        <v>60</v>
      </c>
      <c r="C1674" s="21">
        <v>11243056</v>
      </c>
      <c r="D1674" s="26">
        <v>627187.29</v>
      </c>
      <c r="E1674" s="14">
        <v>53</v>
      </c>
      <c r="F1674" s="21">
        <v>10554509</v>
      </c>
      <c r="G1674" s="26">
        <v>580482.35</v>
      </c>
    </row>
    <row r="1675" spans="1:7" ht="12.75">
      <c r="A1675" t="s">
        <v>27</v>
      </c>
      <c r="B1675" s="14">
        <v>101</v>
      </c>
      <c r="C1675" s="21">
        <v>3949786</v>
      </c>
      <c r="D1675" s="26">
        <v>217008.34</v>
      </c>
      <c r="E1675" s="14">
        <v>108</v>
      </c>
      <c r="F1675" s="21">
        <v>4437323</v>
      </c>
      <c r="G1675" s="26">
        <v>253826.65</v>
      </c>
    </row>
    <row r="1676" spans="1:7" ht="12.75">
      <c r="A1676" t="s">
        <v>28</v>
      </c>
      <c r="B1676" s="15" t="s">
        <v>55</v>
      </c>
      <c r="C1676" s="15" t="s">
        <v>55</v>
      </c>
      <c r="D1676" s="15" t="s">
        <v>55</v>
      </c>
      <c r="E1676" s="15" t="s">
        <v>55</v>
      </c>
      <c r="F1676" s="15" t="s">
        <v>55</v>
      </c>
      <c r="G1676" s="15" t="s">
        <v>55</v>
      </c>
    </row>
    <row r="1677" spans="1:7" ht="12.75">
      <c r="A1677" t="s">
        <v>29</v>
      </c>
      <c r="B1677" s="15" t="s">
        <v>55</v>
      </c>
      <c r="C1677" s="15" t="s">
        <v>55</v>
      </c>
      <c r="D1677" s="15" t="s">
        <v>55</v>
      </c>
      <c r="E1677" s="14">
        <v>11</v>
      </c>
      <c r="F1677" s="21">
        <v>133844</v>
      </c>
      <c r="G1677" s="26">
        <v>7361.42</v>
      </c>
    </row>
    <row r="1678" spans="1:7" ht="12.75">
      <c r="A1678" s="1" t="s">
        <v>129</v>
      </c>
      <c r="B1678" s="1">
        <v>833</v>
      </c>
      <c r="C1678" s="23">
        <v>112711150</v>
      </c>
      <c r="D1678" s="28">
        <v>6254448.8100000005</v>
      </c>
      <c r="E1678" s="1">
        <v>837</v>
      </c>
      <c r="F1678" s="23">
        <v>115736222</v>
      </c>
      <c r="G1678" s="28">
        <v>6400721.43</v>
      </c>
    </row>
    <row r="1679" spans="1:4" ht="12.75">
      <c r="A1679" s="9"/>
      <c r="B1679" s="8"/>
      <c r="C1679" s="8"/>
      <c r="D1679" s="8"/>
    </row>
    <row r="1680" spans="1:7" ht="12.75">
      <c r="A1680" s="1" t="s">
        <v>132</v>
      </c>
      <c r="B1680" s="4"/>
      <c r="C1680" s="4"/>
      <c r="D1680" s="4"/>
      <c r="E1680" s="4"/>
      <c r="F1680" s="4"/>
      <c r="G1680" s="4"/>
    </row>
    <row r="1681" spans="1:7" ht="12.75">
      <c r="A1681" t="s">
        <v>0</v>
      </c>
      <c r="B1681" s="15" t="s">
        <v>55</v>
      </c>
      <c r="C1681" s="15" t="s">
        <v>55</v>
      </c>
      <c r="D1681" s="15" t="s">
        <v>55</v>
      </c>
      <c r="E1681" s="14">
        <v>11</v>
      </c>
      <c r="F1681" s="21">
        <v>933226</v>
      </c>
      <c r="G1681" s="26">
        <v>51327.51</v>
      </c>
    </row>
    <row r="1682" spans="1:7" ht="12.75">
      <c r="A1682" t="s">
        <v>3</v>
      </c>
      <c r="B1682" s="15" t="s">
        <v>55</v>
      </c>
      <c r="C1682" s="15" t="s">
        <v>55</v>
      </c>
      <c r="D1682" s="15" t="s">
        <v>55</v>
      </c>
      <c r="E1682" s="15" t="s">
        <v>55</v>
      </c>
      <c r="F1682" s="15" t="s">
        <v>55</v>
      </c>
      <c r="G1682" s="15" t="s">
        <v>55</v>
      </c>
    </row>
    <row r="1683" spans="1:7" ht="12.75">
      <c r="A1683" t="s">
        <v>4</v>
      </c>
      <c r="B1683" s="14">
        <v>65</v>
      </c>
      <c r="C1683" s="21">
        <v>2123950</v>
      </c>
      <c r="D1683" s="26">
        <v>117123.9</v>
      </c>
      <c r="E1683" s="14">
        <v>68</v>
      </c>
      <c r="F1683" s="21">
        <v>2478214</v>
      </c>
      <c r="G1683" s="26">
        <v>136387.61</v>
      </c>
    </row>
    <row r="1684" spans="1:7" ht="12.75">
      <c r="A1684" t="s">
        <v>6</v>
      </c>
      <c r="B1684" s="14">
        <v>14</v>
      </c>
      <c r="C1684" s="21">
        <v>727201</v>
      </c>
      <c r="D1684" s="26">
        <v>39996.29</v>
      </c>
      <c r="E1684" s="14">
        <v>14</v>
      </c>
      <c r="F1684" s="21">
        <v>795175</v>
      </c>
      <c r="G1684" s="26">
        <v>43734.77</v>
      </c>
    </row>
    <row r="1685" spans="1:7" ht="12.75">
      <c r="A1685" t="s">
        <v>9</v>
      </c>
      <c r="B1685" s="14">
        <v>14</v>
      </c>
      <c r="C1685" s="21">
        <v>2256602</v>
      </c>
      <c r="D1685" s="26">
        <v>124113.51</v>
      </c>
      <c r="E1685" s="14">
        <v>12</v>
      </c>
      <c r="F1685" s="21">
        <v>1890121</v>
      </c>
      <c r="G1685" s="26">
        <v>103956.73</v>
      </c>
    </row>
    <row r="1686" spans="1:7" ht="12.75">
      <c r="A1686" t="s">
        <v>11</v>
      </c>
      <c r="B1686" s="14">
        <v>140</v>
      </c>
      <c r="C1686" s="21">
        <v>22071755</v>
      </c>
      <c r="D1686" s="26">
        <v>1218238.68</v>
      </c>
      <c r="E1686" s="14">
        <v>149</v>
      </c>
      <c r="F1686" s="21">
        <v>22885149</v>
      </c>
      <c r="G1686" s="26">
        <v>1260484.55</v>
      </c>
    </row>
    <row r="1687" spans="1:7" ht="12.75">
      <c r="A1687" t="s">
        <v>15</v>
      </c>
      <c r="B1687" s="14">
        <v>12</v>
      </c>
      <c r="C1687" s="21">
        <v>1713246</v>
      </c>
      <c r="D1687" s="26">
        <v>94228.56</v>
      </c>
      <c r="E1687" s="14">
        <v>13</v>
      </c>
      <c r="F1687" s="21">
        <v>1693729</v>
      </c>
      <c r="G1687" s="26">
        <v>93154.91</v>
      </c>
    </row>
    <row r="1688" spans="1:7" ht="12.75">
      <c r="A1688" t="s">
        <v>17</v>
      </c>
      <c r="B1688" s="15" t="s">
        <v>55</v>
      </c>
      <c r="C1688" s="15" t="s">
        <v>55</v>
      </c>
      <c r="D1688" s="15" t="s">
        <v>55</v>
      </c>
      <c r="E1688" s="15" t="s">
        <v>55</v>
      </c>
      <c r="F1688" s="15" t="s">
        <v>55</v>
      </c>
      <c r="G1688" s="15" t="s">
        <v>55</v>
      </c>
    </row>
    <row r="1689" spans="1:7" ht="12.75">
      <c r="A1689" t="s">
        <v>19</v>
      </c>
      <c r="B1689" s="15" t="s">
        <v>55</v>
      </c>
      <c r="C1689" s="15" t="s">
        <v>55</v>
      </c>
      <c r="D1689" s="15" t="s">
        <v>55</v>
      </c>
      <c r="E1689" s="15" t="s">
        <v>55</v>
      </c>
      <c r="F1689" s="15" t="s">
        <v>55</v>
      </c>
      <c r="G1689" s="15" t="s">
        <v>55</v>
      </c>
    </row>
    <row r="1690" spans="1:7" ht="12.75">
      <c r="A1690" t="s">
        <v>20</v>
      </c>
      <c r="B1690" s="15" t="s">
        <v>55</v>
      </c>
      <c r="C1690" s="15" t="s">
        <v>55</v>
      </c>
      <c r="D1690" s="15" t="s">
        <v>55</v>
      </c>
      <c r="E1690" s="15" t="s">
        <v>55</v>
      </c>
      <c r="F1690" s="15" t="s">
        <v>55</v>
      </c>
      <c r="G1690" s="15" t="s">
        <v>55</v>
      </c>
    </row>
    <row r="1691" spans="1:7" ht="12.75">
      <c r="A1691" t="s">
        <v>22</v>
      </c>
      <c r="B1691" s="14">
        <v>19</v>
      </c>
      <c r="C1691" s="21">
        <v>2019730</v>
      </c>
      <c r="D1691" s="26">
        <v>111084.11</v>
      </c>
      <c r="E1691" s="14">
        <v>24</v>
      </c>
      <c r="F1691" s="21">
        <v>2039443</v>
      </c>
      <c r="G1691" s="26">
        <v>112157.97</v>
      </c>
    </row>
    <row r="1692" spans="1:7" ht="12.75">
      <c r="A1692" t="s">
        <v>23</v>
      </c>
      <c r="B1692" s="15" t="s">
        <v>55</v>
      </c>
      <c r="C1692" s="15" t="s">
        <v>55</v>
      </c>
      <c r="D1692" s="15" t="s">
        <v>55</v>
      </c>
      <c r="E1692" s="15" t="s">
        <v>55</v>
      </c>
      <c r="F1692" s="15" t="s">
        <v>55</v>
      </c>
      <c r="G1692" s="15" t="s">
        <v>55</v>
      </c>
    </row>
    <row r="1693" spans="1:7" ht="12.75">
      <c r="A1693" t="s">
        <v>24</v>
      </c>
      <c r="B1693" s="15" t="s">
        <v>55</v>
      </c>
      <c r="C1693" s="15" t="s">
        <v>55</v>
      </c>
      <c r="D1693" s="15" t="s">
        <v>55</v>
      </c>
      <c r="E1693" s="15" t="s">
        <v>55</v>
      </c>
      <c r="F1693" s="15" t="s">
        <v>55</v>
      </c>
      <c r="G1693" s="15" t="s">
        <v>55</v>
      </c>
    </row>
    <row r="1694" spans="1:7" ht="12.75">
      <c r="A1694" t="s">
        <v>25</v>
      </c>
      <c r="B1694" s="15" t="s">
        <v>55</v>
      </c>
      <c r="C1694" s="15" t="s">
        <v>55</v>
      </c>
      <c r="D1694" s="15" t="s">
        <v>55</v>
      </c>
      <c r="E1694" s="15" t="s">
        <v>55</v>
      </c>
      <c r="F1694" s="15" t="s">
        <v>55</v>
      </c>
      <c r="G1694" s="15" t="s">
        <v>55</v>
      </c>
    </row>
    <row r="1695" spans="1:7" ht="12.75">
      <c r="A1695" t="s">
        <v>26</v>
      </c>
      <c r="B1695" s="14">
        <v>27</v>
      </c>
      <c r="C1695" s="21">
        <v>7458287</v>
      </c>
      <c r="D1695" s="26">
        <v>412787.38</v>
      </c>
      <c r="E1695" s="14">
        <v>37</v>
      </c>
      <c r="F1695" s="21">
        <v>6992606</v>
      </c>
      <c r="G1695" s="26">
        <v>384614.64</v>
      </c>
    </row>
    <row r="1696" spans="1:7" ht="12.75">
      <c r="A1696" t="s">
        <v>27</v>
      </c>
      <c r="B1696" s="14">
        <v>71</v>
      </c>
      <c r="C1696" s="21">
        <v>2238864</v>
      </c>
      <c r="D1696" s="26">
        <v>123430.1</v>
      </c>
      <c r="E1696" s="14">
        <v>78</v>
      </c>
      <c r="F1696" s="21">
        <v>2957167</v>
      </c>
      <c r="G1696" s="26">
        <v>162644.61</v>
      </c>
    </row>
    <row r="1697" spans="1:7" ht="12.75">
      <c r="A1697" t="s">
        <v>28</v>
      </c>
      <c r="B1697" s="15" t="s">
        <v>55</v>
      </c>
      <c r="C1697" s="15" t="s">
        <v>55</v>
      </c>
      <c r="D1697" s="15" t="s">
        <v>55</v>
      </c>
      <c r="E1697" s="15" t="s">
        <v>55</v>
      </c>
      <c r="F1697" s="15" t="s">
        <v>55</v>
      </c>
      <c r="G1697" s="15" t="s">
        <v>55</v>
      </c>
    </row>
    <row r="1698" spans="1:7" ht="12.75">
      <c r="A1698" t="s">
        <v>29</v>
      </c>
      <c r="B1698" s="15" t="s">
        <v>55</v>
      </c>
      <c r="C1698" s="15" t="s">
        <v>55</v>
      </c>
      <c r="D1698" s="15" t="s">
        <v>55</v>
      </c>
      <c r="E1698" s="15" t="s">
        <v>55</v>
      </c>
      <c r="F1698" s="15" t="s">
        <v>55</v>
      </c>
      <c r="G1698" s="15" t="s">
        <v>55</v>
      </c>
    </row>
    <row r="1699" spans="1:7" ht="12.75">
      <c r="A1699" s="1" t="s">
        <v>129</v>
      </c>
      <c r="B1699" s="1">
        <v>411</v>
      </c>
      <c r="C1699" s="23">
        <v>56441352</v>
      </c>
      <c r="D1699" s="28">
        <v>3111906.37</v>
      </c>
      <c r="E1699" s="1">
        <v>443</v>
      </c>
      <c r="F1699" s="23">
        <v>56880995</v>
      </c>
      <c r="G1699" s="28">
        <v>3129219.62</v>
      </c>
    </row>
    <row r="1700" ht="12.75">
      <c r="A1700" s="29"/>
    </row>
    <row r="1701" spans="1:7" ht="12.75">
      <c r="A1701" s="1" t="s">
        <v>133</v>
      </c>
      <c r="B1701" s="4"/>
      <c r="C1701" s="4"/>
      <c r="D1701" s="4"/>
      <c r="E1701" s="4"/>
      <c r="F1701" s="4"/>
      <c r="G1701" s="4"/>
    </row>
    <row r="1702" spans="1:7" ht="12.75">
      <c r="A1702" t="s">
        <v>0</v>
      </c>
      <c r="B1702" s="14">
        <v>10</v>
      </c>
      <c r="C1702" s="21">
        <v>866823</v>
      </c>
      <c r="D1702" s="26">
        <v>47674.91</v>
      </c>
      <c r="E1702" s="14">
        <v>14</v>
      </c>
      <c r="F1702" s="21">
        <v>1107257</v>
      </c>
      <c r="G1702" s="26">
        <v>60770.1</v>
      </c>
    </row>
    <row r="1703" spans="1:7" ht="12.75">
      <c r="A1703" t="s">
        <v>2</v>
      </c>
      <c r="B1703" s="15" t="s">
        <v>55</v>
      </c>
      <c r="C1703" s="15" t="s">
        <v>55</v>
      </c>
      <c r="D1703" s="15" t="s">
        <v>55</v>
      </c>
      <c r="E1703" s="15" t="s">
        <v>55</v>
      </c>
      <c r="F1703" s="15" t="s">
        <v>55</v>
      </c>
      <c r="G1703" s="15" t="s">
        <v>55</v>
      </c>
    </row>
    <row r="1704" spans="1:7" ht="12.75">
      <c r="A1704" t="s">
        <v>3</v>
      </c>
      <c r="B1704" s="15" t="s">
        <v>55</v>
      </c>
      <c r="C1704" s="15" t="s">
        <v>55</v>
      </c>
      <c r="D1704" s="15" t="s">
        <v>55</v>
      </c>
      <c r="E1704" s="15" t="s">
        <v>55</v>
      </c>
      <c r="F1704" s="15" t="s">
        <v>55</v>
      </c>
      <c r="G1704" s="15" t="s">
        <v>55</v>
      </c>
    </row>
    <row r="1705" spans="1:7" ht="12.75">
      <c r="A1705" t="s">
        <v>4</v>
      </c>
      <c r="B1705" s="14">
        <v>35</v>
      </c>
      <c r="C1705" s="21">
        <v>1146001</v>
      </c>
      <c r="D1705" s="26">
        <v>63029.58</v>
      </c>
      <c r="E1705" s="14">
        <v>34</v>
      </c>
      <c r="F1705" s="21">
        <v>1144089</v>
      </c>
      <c r="G1705" s="26">
        <v>63559.78</v>
      </c>
    </row>
    <row r="1706" spans="1:7" ht="12.75">
      <c r="A1706" t="s">
        <v>6</v>
      </c>
      <c r="B1706" s="15" t="s">
        <v>55</v>
      </c>
      <c r="C1706" s="15" t="s">
        <v>55</v>
      </c>
      <c r="D1706" s="15" t="s">
        <v>55</v>
      </c>
      <c r="E1706" s="15" t="s">
        <v>55</v>
      </c>
      <c r="F1706" s="15" t="s">
        <v>55</v>
      </c>
      <c r="G1706" s="15" t="s">
        <v>55</v>
      </c>
    </row>
    <row r="1707" spans="1:7" ht="12.75">
      <c r="A1707" t="s">
        <v>9</v>
      </c>
      <c r="B1707" s="14">
        <v>14</v>
      </c>
      <c r="C1707" s="21">
        <v>746886</v>
      </c>
      <c r="D1707" s="26">
        <v>41078.94</v>
      </c>
      <c r="E1707" s="14">
        <v>16</v>
      </c>
      <c r="F1707" s="21">
        <v>668836</v>
      </c>
      <c r="G1707" s="26">
        <v>36786.18</v>
      </c>
    </row>
    <row r="1708" spans="1:7" ht="12.75">
      <c r="A1708" t="s">
        <v>11</v>
      </c>
      <c r="B1708" s="14">
        <v>68</v>
      </c>
      <c r="C1708" s="21">
        <v>5461270</v>
      </c>
      <c r="D1708" s="26">
        <v>299085.4</v>
      </c>
      <c r="E1708" s="14">
        <v>65</v>
      </c>
      <c r="F1708" s="21">
        <v>5499627</v>
      </c>
      <c r="G1708" s="26">
        <v>302482.09</v>
      </c>
    </row>
    <row r="1709" spans="1:7" ht="12.75">
      <c r="A1709" t="s">
        <v>17</v>
      </c>
      <c r="B1709" s="15" t="s">
        <v>55</v>
      </c>
      <c r="C1709" s="15" t="s">
        <v>55</v>
      </c>
      <c r="D1709" s="15" t="s">
        <v>55</v>
      </c>
      <c r="E1709" s="15" t="s">
        <v>55</v>
      </c>
      <c r="F1709" s="15" t="s">
        <v>55</v>
      </c>
      <c r="G1709" s="15" t="s">
        <v>55</v>
      </c>
    </row>
    <row r="1710" spans="1:7" ht="12.75">
      <c r="A1710" t="s">
        <v>20</v>
      </c>
      <c r="B1710" s="15" t="s">
        <v>55</v>
      </c>
      <c r="C1710" s="15" t="s">
        <v>55</v>
      </c>
      <c r="D1710" s="15" t="s">
        <v>55</v>
      </c>
      <c r="E1710" s="15" t="s">
        <v>55</v>
      </c>
      <c r="F1710" s="15" t="s">
        <v>55</v>
      </c>
      <c r="G1710" s="15" t="s">
        <v>55</v>
      </c>
    </row>
    <row r="1711" spans="1:7" ht="12.75">
      <c r="A1711" t="s">
        <v>22</v>
      </c>
      <c r="B1711" s="15" t="s">
        <v>55</v>
      </c>
      <c r="C1711" s="15" t="s">
        <v>55</v>
      </c>
      <c r="D1711" s="15" t="s">
        <v>55</v>
      </c>
      <c r="E1711" s="15" t="s">
        <v>55</v>
      </c>
      <c r="F1711" s="15" t="s">
        <v>55</v>
      </c>
      <c r="G1711" s="15" t="s">
        <v>55</v>
      </c>
    </row>
    <row r="1712" spans="1:7" ht="12.75">
      <c r="A1712" t="s">
        <v>24</v>
      </c>
      <c r="B1712" s="15" t="s">
        <v>55</v>
      </c>
      <c r="C1712" s="15" t="s">
        <v>55</v>
      </c>
      <c r="D1712" s="15" t="s">
        <v>55</v>
      </c>
      <c r="E1712" s="15" t="s">
        <v>55</v>
      </c>
      <c r="F1712" s="15" t="s">
        <v>55</v>
      </c>
      <c r="G1712" s="15" t="s">
        <v>55</v>
      </c>
    </row>
    <row r="1713" spans="1:7" ht="12.75">
      <c r="A1713" t="s">
        <v>25</v>
      </c>
      <c r="B1713" s="15">
        <v>12</v>
      </c>
      <c r="C1713" s="15">
        <v>196334</v>
      </c>
      <c r="D1713" s="15">
        <v>10798.4</v>
      </c>
      <c r="E1713" s="15" t="s">
        <v>55</v>
      </c>
      <c r="F1713" s="15" t="s">
        <v>55</v>
      </c>
      <c r="G1713" s="15" t="s">
        <v>55</v>
      </c>
    </row>
    <row r="1714" spans="1:7" ht="12.75">
      <c r="A1714" t="s">
        <v>26</v>
      </c>
      <c r="B1714" s="14">
        <v>18</v>
      </c>
      <c r="C1714" s="21">
        <v>1564930</v>
      </c>
      <c r="D1714" s="26">
        <v>85643.95</v>
      </c>
      <c r="E1714" s="14">
        <v>19</v>
      </c>
      <c r="F1714" s="21">
        <v>1391523</v>
      </c>
      <c r="G1714" s="26">
        <v>77044.01</v>
      </c>
    </row>
    <row r="1715" spans="1:7" ht="12.75">
      <c r="A1715" t="s">
        <v>27</v>
      </c>
      <c r="B1715" s="14">
        <v>45</v>
      </c>
      <c r="C1715" s="21">
        <v>1771452</v>
      </c>
      <c r="D1715" s="26">
        <v>97263.91</v>
      </c>
      <c r="E1715" s="14">
        <v>49</v>
      </c>
      <c r="F1715" s="21">
        <v>1894140</v>
      </c>
      <c r="G1715" s="26">
        <v>104119.06</v>
      </c>
    </row>
    <row r="1716" spans="1:7" ht="12.75">
      <c r="A1716" t="s">
        <v>28</v>
      </c>
      <c r="B1716" s="15" t="s">
        <v>55</v>
      </c>
      <c r="C1716" s="15" t="s">
        <v>55</v>
      </c>
      <c r="D1716" s="15" t="s">
        <v>55</v>
      </c>
      <c r="E1716" s="15" t="s">
        <v>55</v>
      </c>
      <c r="F1716" s="15" t="s">
        <v>55</v>
      </c>
      <c r="G1716" s="15" t="s">
        <v>55</v>
      </c>
    </row>
    <row r="1717" spans="1:7" ht="12.75">
      <c r="A1717" s="1" t="s">
        <v>129</v>
      </c>
      <c r="B1717" s="1">
        <v>248</v>
      </c>
      <c r="C1717" s="23">
        <v>18175978</v>
      </c>
      <c r="D1717" s="28">
        <v>999680.57</v>
      </c>
      <c r="E1717" s="1">
        <v>256</v>
      </c>
      <c r="F1717" s="23">
        <v>18448655</v>
      </c>
      <c r="G1717" s="28">
        <v>1015182.15</v>
      </c>
    </row>
    <row r="1718" spans="1:4" ht="12.75">
      <c r="A1718" s="9"/>
      <c r="B1718" s="8"/>
      <c r="C1718" s="8"/>
      <c r="D1718" s="8"/>
    </row>
    <row r="1719" spans="1:7" ht="12.75">
      <c r="A1719" s="1" t="s">
        <v>134</v>
      </c>
      <c r="B1719" s="4"/>
      <c r="C1719" s="4"/>
      <c r="D1719" s="4"/>
      <c r="E1719" s="4"/>
      <c r="F1719" s="4"/>
      <c r="G1719" s="4"/>
    </row>
    <row r="1720" spans="1:7" ht="12.75">
      <c r="A1720" t="s">
        <v>0</v>
      </c>
      <c r="B1720" s="15" t="s">
        <v>55</v>
      </c>
      <c r="C1720" s="15" t="s">
        <v>55</v>
      </c>
      <c r="D1720" s="15" t="s">
        <v>55</v>
      </c>
      <c r="E1720" s="15" t="s">
        <v>55</v>
      </c>
      <c r="F1720" s="15" t="s">
        <v>55</v>
      </c>
      <c r="G1720" s="15" t="s">
        <v>55</v>
      </c>
    </row>
    <row r="1721" spans="1:7" ht="12.75">
      <c r="A1721" t="s">
        <v>4</v>
      </c>
      <c r="B1721" s="15" t="s">
        <v>55</v>
      </c>
      <c r="C1721" s="15" t="s">
        <v>55</v>
      </c>
      <c r="D1721" s="15" t="s">
        <v>55</v>
      </c>
      <c r="E1721" s="15" t="s">
        <v>55</v>
      </c>
      <c r="F1721" s="15" t="s">
        <v>55</v>
      </c>
      <c r="G1721" s="15" t="s">
        <v>55</v>
      </c>
    </row>
    <row r="1722" spans="1:7" ht="12.75">
      <c r="A1722" t="s">
        <v>6</v>
      </c>
      <c r="B1722" s="15" t="s">
        <v>55</v>
      </c>
      <c r="C1722" s="15" t="s">
        <v>55</v>
      </c>
      <c r="D1722" s="15" t="s">
        <v>55</v>
      </c>
      <c r="E1722" s="15" t="s">
        <v>55</v>
      </c>
      <c r="F1722" s="15" t="s">
        <v>55</v>
      </c>
      <c r="G1722" s="15" t="s">
        <v>55</v>
      </c>
    </row>
    <row r="1723" spans="1:7" ht="12.75">
      <c r="A1723" t="s">
        <v>9</v>
      </c>
      <c r="B1723" s="15" t="s">
        <v>55</v>
      </c>
      <c r="C1723" s="15" t="s">
        <v>55</v>
      </c>
      <c r="D1723" s="15" t="s">
        <v>55</v>
      </c>
      <c r="E1723" s="15" t="s">
        <v>55</v>
      </c>
      <c r="F1723" s="15" t="s">
        <v>55</v>
      </c>
      <c r="G1723" s="15" t="s">
        <v>55</v>
      </c>
    </row>
    <row r="1724" spans="1:7" ht="12.75">
      <c r="A1724" t="s">
        <v>11</v>
      </c>
      <c r="B1724" s="14">
        <v>18</v>
      </c>
      <c r="C1724" s="21">
        <v>570943</v>
      </c>
      <c r="D1724" s="26">
        <v>31441.54</v>
      </c>
      <c r="E1724" s="14">
        <v>23</v>
      </c>
      <c r="F1724" s="21">
        <v>484164</v>
      </c>
      <c r="G1724" s="26">
        <v>26629.9</v>
      </c>
    </row>
    <row r="1725" spans="1:7" ht="12.75">
      <c r="A1725" t="s">
        <v>26</v>
      </c>
      <c r="B1725" s="14">
        <v>12</v>
      </c>
      <c r="C1725" s="21">
        <v>799137</v>
      </c>
      <c r="D1725" s="26">
        <v>65308.66</v>
      </c>
      <c r="E1725" s="14">
        <v>13</v>
      </c>
      <c r="F1725" s="21">
        <v>879723</v>
      </c>
      <c r="G1725" s="26">
        <v>52237.19</v>
      </c>
    </row>
    <row r="1726" spans="1:7" ht="12.75">
      <c r="A1726" t="s">
        <v>27</v>
      </c>
      <c r="B1726" s="15" t="s">
        <v>55</v>
      </c>
      <c r="C1726" s="15" t="s">
        <v>55</v>
      </c>
      <c r="D1726" s="15" t="s">
        <v>55</v>
      </c>
      <c r="E1726" s="14">
        <v>10</v>
      </c>
      <c r="F1726" s="21">
        <v>16261</v>
      </c>
      <c r="G1726" s="26">
        <v>894.37</v>
      </c>
    </row>
    <row r="1727" spans="1:7" ht="12.75">
      <c r="A1727" t="s">
        <v>28</v>
      </c>
      <c r="B1727" s="15" t="s">
        <v>55</v>
      </c>
      <c r="C1727" s="15" t="s">
        <v>55</v>
      </c>
      <c r="D1727" s="15" t="s">
        <v>55</v>
      </c>
      <c r="E1727" s="15" t="s">
        <v>55</v>
      </c>
      <c r="F1727" s="15" t="s">
        <v>55</v>
      </c>
      <c r="G1727" s="15" t="s">
        <v>55</v>
      </c>
    </row>
    <row r="1728" spans="1:7" ht="12.75">
      <c r="A1728" s="1" t="s">
        <v>129</v>
      </c>
      <c r="B1728" s="1">
        <v>63</v>
      </c>
      <c r="C1728" s="23">
        <v>2041652</v>
      </c>
      <c r="D1728" s="28">
        <v>118568.16</v>
      </c>
      <c r="E1728" s="1">
        <v>75</v>
      </c>
      <c r="F1728" s="23">
        <v>1979279</v>
      </c>
      <c r="G1728" s="28">
        <v>108860.7</v>
      </c>
    </row>
    <row r="1729" spans="1:7" ht="12.75">
      <c r="A1729" s="6"/>
      <c r="B1729" s="6"/>
      <c r="C1729" s="6"/>
      <c r="D1729" s="6"/>
      <c r="E1729" s="4"/>
      <c r="F1729" s="4"/>
      <c r="G1729" s="4"/>
    </row>
    <row r="1730" spans="1:7" ht="12.75">
      <c r="A1730" s="1" t="s">
        <v>135</v>
      </c>
      <c r="B1730" s="4"/>
      <c r="C1730" s="4"/>
      <c r="D1730" s="4"/>
      <c r="E1730" s="4"/>
      <c r="F1730" s="4"/>
      <c r="G1730" s="4"/>
    </row>
    <row r="1731" spans="1:7" ht="12.75">
      <c r="A1731" t="s">
        <v>0</v>
      </c>
      <c r="B1731" s="14">
        <v>24</v>
      </c>
      <c r="C1731" s="21">
        <v>794154</v>
      </c>
      <c r="D1731" s="26">
        <v>43615.11</v>
      </c>
      <c r="E1731" s="14">
        <v>30</v>
      </c>
      <c r="F1731" s="21">
        <v>1533303</v>
      </c>
      <c r="G1731" s="26">
        <v>84334.16</v>
      </c>
    </row>
    <row r="1732" spans="1:7" ht="12.75">
      <c r="A1732" s="4" t="s">
        <v>3</v>
      </c>
      <c r="B1732" s="15" t="s">
        <v>55</v>
      </c>
      <c r="C1732" s="15" t="s">
        <v>55</v>
      </c>
      <c r="D1732" s="15" t="s">
        <v>55</v>
      </c>
      <c r="E1732" s="15" t="s">
        <v>55</v>
      </c>
      <c r="F1732" s="15" t="s">
        <v>55</v>
      </c>
      <c r="G1732" s="15" t="s">
        <v>55</v>
      </c>
    </row>
    <row r="1733" spans="1:7" ht="12.75">
      <c r="A1733" t="s">
        <v>4</v>
      </c>
      <c r="B1733" s="14">
        <v>77</v>
      </c>
      <c r="C1733" s="21">
        <v>11797225</v>
      </c>
      <c r="D1733" s="26">
        <v>648817.97</v>
      </c>
      <c r="E1733" s="14">
        <v>77</v>
      </c>
      <c r="F1733" s="21">
        <v>11419770</v>
      </c>
      <c r="G1733" s="26">
        <v>627938.26</v>
      </c>
    </row>
    <row r="1734" spans="1:7" ht="12.75">
      <c r="A1734" s="4" t="s">
        <v>6</v>
      </c>
      <c r="B1734" s="14">
        <v>36</v>
      </c>
      <c r="C1734" s="21">
        <v>4310541</v>
      </c>
      <c r="D1734" s="26">
        <v>238769.16</v>
      </c>
      <c r="E1734" s="14">
        <v>35</v>
      </c>
      <c r="F1734" s="21">
        <v>3617037</v>
      </c>
      <c r="G1734" s="26">
        <v>198647.57</v>
      </c>
    </row>
    <row r="1735" spans="1:7" ht="12.75">
      <c r="A1735" t="s">
        <v>9</v>
      </c>
      <c r="B1735" s="14">
        <v>35</v>
      </c>
      <c r="C1735" s="21">
        <v>15464410</v>
      </c>
      <c r="D1735" s="26">
        <v>850543</v>
      </c>
      <c r="E1735" s="14">
        <v>33</v>
      </c>
      <c r="F1735" s="21">
        <v>14887409</v>
      </c>
      <c r="G1735" s="26">
        <v>818807.98</v>
      </c>
    </row>
    <row r="1736" spans="1:7" ht="12.75">
      <c r="A1736" t="s">
        <v>11</v>
      </c>
      <c r="B1736" s="14">
        <v>273</v>
      </c>
      <c r="C1736" s="21">
        <v>66300710</v>
      </c>
      <c r="D1736" s="26">
        <v>3742447.14</v>
      </c>
      <c r="E1736" s="14">
        <v>284</v>
      </c>
      <c r="F1736" s="21">
        <v>65223076</v>
      </c>
      <c r="G1736" s="26">
        <v>3592501.84</v>
      </c>
    </row>
    <row r="1737" spans="1:7" ht="12.75">
      <c r="A1737" s="4" t="s">
        <v>15</v>
      </c>
      <c r="B1737" s="14">
        <v>34</v>
      </c>
      <c r="C1737" s="21">
        <v>1355939</v>
      </c>
      <c r="D1737" s="26">
        <v>74576.24</v>
      </c>
      <c r="E1737" s="14">
        <v>32</v>
      </c>
      <c r="F1737" s="21">
        <v>615887</v>
      </c>
      <c r="G1737" s="26">
        <v>33873.94</v>
      </c>
    </row>
    <row r="1738" spans="1:7" ht="12.75">
      <c r="A1738" t="s">
        <v>17</v>
      </c>
      <c r="B1738" s="15">
        <v>15</v>
      </c>
      <c r="C1738" s="15">
        <v>3210327</v>
      </c>
      <c r="D1738" s="15">
        <v>176567.18</v>
      </c>
      <c r="E1738" s="15" t="s">
        <v>55</v>
      </c>
      <c r="F1738" s="15" t="s">
        <v>55</v>
      </c>
      <c r="G1738" s="15" t="s">
        <v>55</v>
      </c>
    </row>
    <row r="1739" spans="1:7" ht="12.75">
      <c r="A1739" s="4" t="s">
        <v>18</v>
      </c>
      <c r="B1739" s="15" t="s">
        <v>55</v>
      </c>
      <c r="C1739" s="15" t="s">
        <v>55</v>
      </c>
      <c r="D1739" s="15" t="s">
        <v>55</v>
      </c>
      <c r="E1739" s="15" t="s">
        <v>55</v>
      </c>
      <c r="F1739" s="15" t="s">
        <v>55</v>
      </c>
      <c r="G1739" s="15" t="s">
        <v>55</v>
      </c>
    </row>
    <row r="1740" spans="1:7" ht="12.75">
      <c r="A1740" s="4" t="s">
        <v>19</v>
      </c>
      <c r="B1740" s="15" t="s">
        <v>55</v>
      </c>
      <c r="C1740" s="15" t="s">
        <v>55</v>
      </c>
      <c r="D1740" s="15" t="s">
        <v>55</v>
      </c>
      <c r="E1740" s="15" t="s">
        <v>55</v>
      </c>
      <c r="F1740" s="15" t="s">
        <v>55</v>
      </c>
      <c r="G1740" s="15" t="s">
        <v>55</v>
      </c>
    </row>
    <row r="1741" spans="1:7" ht="12.75">
      <c r="A1741" t="s">
        <v>20</v>
      </c>
      <c r="B1741" s="14">
        <v>15</v>
      </c>
      <c r="C1741" s="21">
        <v>1015357</v>
      </c>
      <c r="D1741" s="26">
        <v>55844.81</v>
      </c>
      <c r="E1741" s="14">
        <v>12</v>
      </c>
      <c r="F1741" s="21">
        <v>444146</v>
      </c>
      <c r="G1741" s="26">
        <v>24771.01</v>
      </c>
    </row>
    <row r="1742" spans="1:7" ht="12.75">
      <c r="A1742" t="s">
        <v>22</v>
      </c>
      <c r="B1742" s="14">
        <v>41</v>
      </c>
      <c r="C1742" s="21">
        <v>10707853</v>
      </c>
      <c r="D1742" s="26">
        <v>588986.91</v>
      </c>
      <c r="E1742" s="14">
        <v>46</v>
      </c>
      <c r="F1742" s="21">
        <v>10521684</v>
      </c>
      <c r="G1742" s="26">
        <v>578958.33</v>
      </c>
    </row>
    <row r="1743" spans="1:7" ht="12.75">
      <c r="A1743" s="4" t="s">
        <v>23</v>
      </c>
      <c r="B1743" s="15" t="s">
        <v>55</v>
      </c>
      <c r="C1743" s="15" t="s">
        <v>55</v>
      </c>
      <c r="D1743" s="15" t="s">
        <v>55</v>
      </c>
      <c r="E1743" s="15" t="s">
        <v>55</v>
      </c>
      <c r="F1743" s="15" t="s">
        <v>55</v>
      </c>
      <c r="G1743" s="15" t="s">
        <v>55</v>
      </c>
    </row>
    <row r="1744" spans="1:7" ht="12.75">
      <c r="A1744" s="4" t="s">
        <v>24</v>
      </c>
      <c r="B1744" s="14">
        <v>13</v>
      </c>
      <c r="C1744" s="21">
        <v>509202</v>
      </c>
      <c r="D1744" s="26">
        <v>27632.09</v>
      </c>
      <c r="E1744" s="14">
        <v>15</v>
      </c>
      <c r="F1744" s="21">
        <v>824423</v>
      </c>
      <c r="G1744" s="26">
        <v>45343.42</v>
      </c>
    </row>
    <row r="1745" spans="1:7" ht="12.75">
      <c r="A1745" s="4" t="s">
        <v>25</v>
      </c>
      <c r="B1745" s="14">
        <v>16</v>
      </c>
      <c r="C1745" s="21">
        <v>1527096</v>
      </c>
      <c r="D1745" s="26">
        <v>83990.39</v>
      </c>
      <c r="E1745" s="14">
        <v>14</v>
      </c>
      <c r="F1745" s="21">
        <v>1332954</v>
      </c>
      <c r="G1745" s="26">
        <v>73307.67</v>
      </c>
    </row>
    <row r="1746" spans="1:7" ht="12.75">
      <c r="A1746" t="s">
        <v>26</v>
      </c>
      <c r="B1746" s="14">
        <v>72</v>
      </c>
      <c r="C1746" s="21">
        <v>25048029</v>
      </c>
      <c r="D1746" s="26">
        <v>1377746.7</v>
      </c>
      <c r="E1746" s="14">
        <v>66</v>
      </c>
      <c r="F1746" s="21">
        <v>23327987</v>
      </c>
      <c r="G1746" s="26">
        <v>1283038.55</v>
      </c>
    </row>
    <row r="1747" spans="1:7" ht="12.75">
      <c r="A1747" t="s">
        <v>27</v>
      </c>
      <c r="B1747" s="14">
        <v>169</v>
      </c>
      <c r="C1747" s="21">
        <v>10663001</v>
      </c>
      <c r="D1747" s="26">
        <v>586796.14</v>
      </c>
      <c r="E1747" s="14">
        <v>167</v>
      </c>
      <c r="F1747" s="21">
        <v>10821430</v>
      </c>
      <c r="G1747" s="26">
        <v>595062.82</v>
      </c>
    </row>
    <row r="1748" spans="1:7" ht="12.75">
      <c r="A1748" t="s">
        <v>28</v>
      </c>
      <c r="B1748" s="15">
        <v>10</v>
      </c>
      <c r="C1748" s="15">
        <v>2679919</v>
      </c>
      <c r="D1748" s="15">
        <v>147395.62</v>
      </c>
      <c r="E1748" s="15" t="s">
        <v>55</v>
      </c>
      <c r="F1748" s="15" t="s">
        <v>55</v>
      </c>
      <c r="G1748" s="15" t="s">
        <v>55</v>
      </c>
    </row>
    <row r="1749" spans="1:7" ht="12.75">
      <c r="A1749" s="1" t="s">
        <v>129</v>
      </c>
      <c r="B1749" s="1">
        <v>857</v>
      </c>
      <c r="C1749" s="23">
        <v>179332412</v>
      </c>
      <c r="D1749" s="28">
        <v>9865730.43</v>
      </c>
      <c r="E1749" s="1">
        <v>860</v>
      </c>
      <c r="F1749" s="23">
        <v>174044925</v>
      </c>
      <c r="G1749" s="28">
        <v>9576829.33</v>
      </c>
    </row>
    <row r="1750" spans="1:7" ht="12.75">
      <c r="A1750" s="7"/>
      <c r="B1750" s="6"/>
      <c r="C1750" s="6"/>
      <c r="D1750" s="6"/>
      <c r="E1750" s="4"/>
      <c r="F1750" s="4"/>
      <c r="G1750" s="4"/>
    </row>
    <row r="1751" spans="1:4" ht="12.75">
      <c r="A1751" s="9"/>
      <c r="B1751" s="8"/>
      <c r="C1751" s="8"/>
      <c r="D1751" s="8"/>
    </row>
    <row r="1752" spans="1:7" ht="12.75">
      <c r="A1752" s="30" t="s">
        <v>52</v>
      </c>
      <c r="B1752" s="18"/>
      <c r="C1752" s="18"/>
      <c r="D1752" s="18"/>
      <c r="E1752" s="3"/>
      <c r="F1752" s="3"/>
      <c r="G1752" s="3"/>
    </row>
    <row r="1753" spans="1:7" ht="12.75">
      <c r="A1753" t="s">
        <v>0</v>
      </c>
      <c r="B1753" s="14">
        <v>1410</v>
      </c>
      <c r="C1753" s="21">
        <f>74785935-8127397</f>
        <v>66658538</v>
      </c>
      <c r="D1753" s="26">
        <f>4258671.87-447008.34</f>
        <v>3811663.5300000003</v>
      </c>
      <c r="E1753" s="14">
        <v>1699</v>
      </c>
      <c r="F1753" s="21">
        <v>141059319</v>
      </c>
      <c r="G1753" s="26">
        <v>7522670.95</v>
      </c>
    </row>
    <row r="1754" spans="1:7" ht="12.75">
      <c r="A1754" t="s">
        <v>2</v>
      </c>
      <c r="B1754" s="14">
        <v>133</v>
      </c>
      <c r="C1754" s="21">
        <f>56160431-11607892</f>
        <v>44552539</v>
      </c>
      <c r="D1754" s="26">
        <f>3113780.65-638434.38</f>
        <v>2475346.27</v>
      </c>
      <c r="E1754" s="14">
        <v>133</v>
      </c>
      <c r="F1754" s="21">
        <v>44328694</v>
      </c>
      <c r="G1754" s="26">
        <v>2445955.83</v>
      </c>
    </row>
    <row r="1755" spans="1:7" ht="12.75">
      <c r="A1755" s="4" t="s">
        <v>3</v>
      </c>
      <c r="B1755" s="14">
        <v>551</v>
      </c>
      <c r="C1755" s="21">
        <f>1815119899-8184707</f>
        <v>1806935192</v>
      </c>
      <c r="D1755" s="26">
        <f>100092997.88-449767.89</f>
        <v>99643229.99</v>
      </c>
      <c r="E1755" s="14">
        <v>552</v>
      </c>
      <c r="F1755" s="21">
        <v>1744317928</v>
      </c>
      <c r="G1755" s="26">
        <v>96016492.32</v>
      </c>
    </row>
    <row r="1756" spans="1:7" ht="12.75">
      <c r="A1756" t="s">
        <v>4</v>
      </c>
      <c r="B1756" s="14">
        <v>9754</v>
      </c>
      <c r="C1756" s="21">
        <f>1034979702-157456657</f>
        <v>877523045</v>
      </c>
      <c r="D1756" s="26">
        <f>57576746.34-8721769.47</f>
        <v>48854976.870000005</v>
      </c>
      <c r="E1756" s="14">
        <v>9502</v>
      </c>
      <c r="F1756" s="21">
        <v>934402214</v>
      </c>
      <c r="G1756" s="26">
        <v>51462388.01</v>
      </c>
    </row>
    <row r="1757" spans="1:7" ht="12.75">
      <c r="A1757" s="4" t="s">
        <v>5</v>
      </c>
      <c r="B1757" s="14">
        <v>579</v>
      </c>
      <c r="C1757" s="21">
        <f>61995856-15623302</f>
        <v>46372554</v>
      </c>
      <c r="D1757" s="26">
        <f>3412905.81-859236.02</f>
        <v>2553669.79</v>
      </c>
      <c r="E1757" s="14">
        <v>507</v>
      </c>
      <c r="F1757" s="21">
        <v>46981620</v>
      </c>
      <c r="G1757" s="26">
        <v>2600598</v>
      </c>
    </row>
    <row r="1758" spans="1:7" ht="12.75">
      <c r="A1758" s="4" t="s">
        <v>7</v>
      </c>
      <c r="B1758" s="14">
        <v>739</v>
      </c>
      <c r="C1758" s="21">
        <f>248262174-72399065</f>
        <v>175863109</v>
      </c>
      <c r="D1758" s="26">
        <f>13689287.54-3983089.23</f>
        <v>9706198.309999999</v>
      </c>
      <c r="E1758" s="14">
        <v>1212</v>
      </c>
      <c r="F1758" s="21">
        <v>229235548</v>
      </c>
      <c r="G1758" s="26">
        <v>13686327</v>
      </c>
    </row>
    <row r="1759" spans="1:7" ht="12.75">
      <c r="A1759" s="4" t="s">
        <v>8</v>
      </c>
      <c r="B1759" s="14">
        <v>1377</v>
      </c>
      <c r="C1759" s="21">
        <f>689931295-336915580</f>
        <v>353015715</v>
      </c>
      <c r="D1759" s="26">
        <f>38023251.28-18544489.3</f>
        <v>19478761.98</v>
      </c>
      <c r="E1759" s="14">
        <v>978</v>
      </c>
      <c r="F1759" s="21">
        <v>295968507</v>
      </c>
      <c r="G1759" s="26">
        <v>16183866</v>
      </c>
    </row>
    <row r="1760" spans="1:7" ht="12.75">
      <c r="A1760" t="s">
        <v>9</v>
      </c>
      <c r="B1760" s="14">
        <v>2634</v>
      </c>
      <c r="C1760" s="21">
        <f>1748806879-415999822</f>
        <v>1332807057</v>
      </c>
      <c r="D1760" s="26">
        <f>96431095.26-23018103.73</f>
        <v>73412991.53</v>
      </c>
      <c r="E1760" s="14">
        <v>2407</v>
      </c>
      <c r="F1760" s="21">
        <v>1165449269</v>
      </c>
      <c r="G1760" s="26">
        <v>64332799.6488</v>
      </c>
    </row>
    <row r="1761" spans="1:7" ht="12.75">
      <c r="A1761" s="4" t="s">
        <v>10</v>
      </c>
      <c r="B1761" s="14">
        <v>8903</v>
      </c>
      <c r="C1761" s="21">
        <f>4754452274-211513253</f>
        <v>4542939021</v>
      </c>
      <c r="D1761" s="26">
        <f>262062515.22-11651366.4</f>
        <v>250411148.82</v>
      </c>
      <c r="E1761" s="14">
        <v>10428</v>
      </c>
      <c r="F1761" s="21">
        <v>5977966735</v>
      </c>
      <c r="G1761" s="26">
        <v>329199205.5</v>
      </c>
    </row>
    <row r="1762" spans="1:7" ht="12.75">
      <c r="A1762" s="4" t="s">
        <v>12</v>
      </c>
      <c r="B1762" s="14">
        <v>16427</v>
      </c>
      <c r="C1762" s="21">
        <f>4759647624-511349803</f>
        <v>4248297821</v>
      </c>
      <c r="D1762" s="26">
        <f>261907787.42-28115864.81</f>
        <v>233791922.60999998</v>
      </c>
      <c r="E1762" s="14">
        <v>10107</v>
      </c>
      <c r="F1762" s="21">
        <v>1633788654</v>
      </c>
      <c r="G1762" s="26">
        <v>89960613.91</v>
      </c>
    </row>
    <row r="1763" spans="1:7" ht="12.75">
      <c r="A1763" s="4" t="s">
        <v>13</v>
      </c>
      <c r="B1763" s="14"/>
      <c r="C1763" s="21"/>
      <c r="D1763" s="26"/>
      <c r="E1763" s="14">
        <v>5699</v>
      </c>
      <c r="F1763" s="21">
        <v>1130439116</v>
      </c>
      <c r="G1763" s="26">
        <v>62247848.3</v>
      </c>
    </row>
    <row r="1764" spans="1:7" ht="12.75">
      <c r="A1764" s="4" t="s">
        <v>14</v>
      </c>
      <c r="B1764" s="14">
        <v>2154</v>
      </c>
      <c r="C1764" s="21">
        <f>91300074-10188791</f>
        <v>81111283</v>
      </c>
      <c r="D1764" s="26">
        <f>4980401.44-561847.53</f>
        <v>4418553.91</v>
      </c>
      <c r="E1764" s="14">
        <v>2321</v>
      </c>
      <c r="F1764" s="21">
        <v>92360959</v>
      </c>
      <c r="G1764" s="26">
        <v>5100808.13</v>
      </c>
    </row>
    <row r="1765" spans="1:7" ht="12.75">
      <c r="A1765" s="4" t="s">
        <v>16</v>
      </c>
      <c r="B1765" s="14">
        <v>217</v>
      </c>
      <c r="C1765" s="21">
        <f>22312148-116365</f>
        <v>22195783</v>
      </c>
      <c r="D1765" s="26">
        <f>1227641.33-6398.67</f>
        <v>1221242.6600000001</v>
      </c>
      <c r="E1765" s="14">
        <v>82</v>
      </c>
      <c r="F1765" s="21">
        <v>4142358</v>
      </c>
      <c r="G1765" s="26">
        <v>227829.81</v>
      </c>
    </row>
    <row r="1766" spans="1:7" ht="12.75">
      <c r="A1766" t="s">
        <v>17</v>
      </c>
      <c r="B1766" s="14">
        <v>1129</v>
      </c>
      <c r="C1766" s="21">
        <f>1335904438-446031966</f>
        <v>889872472</v>
      </c>
      <c r="D1766" s="26">
        <f>73536557.28-24588332.4</f>
        <v>48948224.88</v>
      </c>
      <c r="E1766" s="14">
        <v>860</v>
      </c>
      <c r="F1766" s="21">
        <v>801390714</v>
      </c>
      <c r="G1766" s="26">
        <v>44046519.67</v>
      </c>
    </row>
    <row r="1767" spans="1:7" ht="12.75">
      <c r="A1767" s="4" t="s">
        <v>18</v>
      </c>
      <c r="B1767" s="14">
        <v>574</v>
      </c>
      <c r="C1767" s="21">
        <f>126134672-60432753</f>
        <v>65701919</v>
      </c>
      <c r="D1767" s="26">
        <f>7242728.83-3323931.07</f>
        <v>3918797.7600000002</v>
      </c>
      <c r="E1767" s="14">
        <v>556</v>
      </c>
      <c r="F1767" s="21">
        <v>53772695</v>
      </c>
      <c r="G1767" s="26">
        <v>2957231.47</v>
      </c>
    </row>
    <row r="1768" spans="1:7" ht="12.75">
      <c r="A1768" s="4" t="s">
        <v>19</v>
      </c>
      <c r="B1768" s="14">
        <v>1048</v>
      </c>
      <c r="C1768" s="21">
        <f>483255350-268035716</f>
        <v>215219634</v>
      </c>
      <c r="D1768" s="26">
        <f>26633169.79-14741950.83</f>
        <v>11891218.959999999</v>
      </c>
      <c r="E1768" s="14">
        <v>803</v>
      </c>
      <c r="F1768" s="21">
        <v>119978398</v>
      </c>
      <c r="G1768" s="26">
        <v>6682590.65</v>
      </c>
    </row>
    <row r="1769" spans="1:7" ht="12.75">
      <c r="A1769" t="s">
        <v>20</v>
      </c>
      <c r="B1769" s="14">
        <v>2987</v>
      </c>
      <c r="C1769" s="21">
        <f>530825945-252659478</f>
        <v>278166467</v>
      </c>
      <c r="D1769" s="26">
        <f>29464791.77-13944552.37</f>
        <v>15520239.4</v>
      </c>
      <c r="E1769" s="14">
        <v>2173</v>
      </c>
      <c r="F1769" s="21">
        <v>281435497</v>
      </c>
      <c r="G1769" s="26">
        <v>15336700.65</v>
      </c>
    </row>
    <row r="1770" spans="1:7" ht="12.75">
      <c r="A1770" t="s">
        <v>21</v>
      </c>
      <c r="B1770" s="14">
        <v>42</v>
      </c>
      <c r="C1770" s="21">
        <f>7042610-2666753</f>
        <v>4375857</v>
      </c>
      <c r="D1770" s="26">
        <f>390197.12-146671.44</f>
        <v>243525.68</v>
      </c>
      <c r="E1770" s="14">
        <v>35</v>
      </c>
      <c r="F1770" s="21">
        <v>2896179</v>
      </c>
      <c r="G1770" s="26">
        <v>159290.5</v>
      </c>
    </row>
    <row r="1771" spans="1:7" ht="12.75">
      <c r="A1771" t="s">
        <v>22</v>
      </c>
      <c r="B1771" s="14">
        <v>5348</v>
      </c>
      <c r="C1771" s="21">
        <f>797910408-275029607</f>
        <v>522880801</v>
      </c>
      <c r="D1771" s="26">
        <f>44160074.67-15144675.63</f>
        <v>29015399.04</v>
      </c>
      <c r="E1771" s="14">
        <v>5485</v>
      </c>
      <c r="F1771" s="21">
        <v>515887718</v>
      </c>
      <c r="G1771" s="26">
        <v>28228299.35</v>
      </c>
    </row>
    <row r="1772" spans="1:7" ht="12.75">
      <c r="A1772" s="4" t="s">
        <v>23</v>
      </c>
      <c r="B1772" s="14">
        <v>391</v>
      </c>
      <c r="C1772" s="21">
        <f>63011791-585582</f>
        <v>62426209</v>
      </c>
      <c r="D1772" s="26">
        <f>3502444.78-66502.49</f>
        <v>3435942.2899999996</v>
      </c>
      <c r="E1772" s="14">
        <v>396</v>
      </c>
      <c r="F1772" s="21">
        <v>62582827</v>
      </c>
      <c r="G1772" s="26">
        <v>3441714.59</v>
      </c>
    </row>
    <row r="1773" spans="1:7" ht="12.75">
      <c r="A1773" s="4" t="s">
        <v>24</v>
      </c>
      <c r="B1773" s="14">
        <v>1722</v>
      </c>
      <c r="C1773" s="21">
        <f>49958750-14552779</f>
        <v>35405971</v>
      </c>
      <c r="D1773" s="26">
        <f>2731119.44-799230.45</f>
        <v>1931888.99</v>
      </c>
      <c r="E1773" s="14">
        <v>1536</v>
      </c>
      <c r="F1773" s="21">
        <v>35209604</v>
      </c>
      <c r="G1773" s="26">
        <v>1937146.86</v>
      </c>
    </row>
    <row r="1774" spans="1:7" ht="12.75">
      <c r="A1774" s="4" t="s">
        <v>25</v>
      </c>
      <c r="B1774" s="14">
        <v>1453</v>
      </c>
      <c r="C1774" s="21">
        <f>280738893-3535145</f>
        <v>277203748</v>
      </c>
      <c r="D1774" s="26">
        <f>15767859.6-195218.31</f>
        <v>15572641.29</v>
      </c>
      <c r="E1774" s="14">
        <v>1358</v>
      </c>
      <c r="F1774" s="21">
        <v>282874360</v>
      </c>
      <c r="G1774" s="26">
        <v>15609758.29</v>
      </c>
    </row>
    <row r="1775" spans="1:7" ht="12.75">
      <c r="A1775" t="s">
        <v>26</v>
      </c>
      <c r="B1775" s="14">
        <v>6601</v>
      </c>
      <c r="C1775" s="21">
        <f>2332358145-6306465</f>
        <v>2326051680</v>
      </c>
      <c r="D1775" s="26">
        <f>128566597.32-346845.53</f>
        <v>128219751.78999999</v>
      </c>
      <c r="E1775" s="14">
        <v>6595</v>
      </c>
      <c r="F1775" s="21">
        <v>2201265354</v>
      </c>
      <c r="G1775" s="26">
        <v>121365948</v>
      </c>
    </row>
    <row r="1776" spans="1:7" ht="12.75">
      <c r="A1776" t="s">
        <v>27</v>
      </c>
      <c r="B1776" s="14">
        <v>12045</v>
      </c>
      <c r="C1776" s="21">
        <f>784232400-53691884</f>
        <v>730540516</v>
      </c>
      <c r="D1776" s="26">
        <f>43300058.07-2952788.13</f>
        <v>40347269.94</v>
      </c>
      <c r="E1776" s="14">
        <v>12199</v>
      </c>
      <c r="F1776" s="21">
        <v>889382735</v>
      </c>
      <c r="G1776" s="26">
        <v>48923498.81</v>
      </c>
    </row>
    <row r="1777" spans="1:7" ht="12.75">
      <c r="A1777" t="s">
        <v>28</v>
      </c>
      <c r="B1777" s="14">
        <v>694</v>
      </c>
      <c r="C1777" s="21">
        <v>122659844</v>
      </c>
      <c r="D1777" s="26">
        <v>6746730.11</v>
      </c>
      <c r="E1777" s="14">
        <v>625</v>
      </c>
      <c r="F1777" s="21">
        <v>110779156</v>
      </c>
      <c r="G1777" s="26">
        <v>6092853.58</v>
      </c>
    </row>
    <row r="1778" spans="1:7" ht="12.75">
      <c r="A1778" t="s">
        <v>29</v>
      </c>
      <c r="B1778" s="14">
        <v>173</v>
      </c>
      <c r="C1778" s="21">
        <f>16237454+1285828+28080602-5340636-873190</f>
        <v>39390058</v>
      </c>
      <c r="D1778" s="26">
        <f>893019.99+72485.24+942223.18-293735.1-48025.48-1399.3</f>
        <v>1564568.53</v>
      </c>
      <c r="E1778" s="14">
        <v>641</v>
      </c>
      <c r="F1778" s="21">
        <v>27343850</v>
      </c>
      <c r="G1778" s="26">
        <v>1504286.24</v>
      </c>
    </row>
    <row r="1779" spans="1:7" ht="12.75">
      <c r="A1779" s="30" t="s">
        <v>52</v>
      </c>
      <c r="B1779" s="17">
        <f>SUM(B1753:B1778)</f>
        <v>79085</v>
      </c>
      <c r="C1779" s="23">
        <f>SUM(C1753:C1778)</f>
        <v>19168166833</v>
      </c>
      <c r="D1779" s="28">
        <f>SUM(D1753:D1778)</f>
        <v>1057135904.9299997</v>
      </c>
      <c r="E1779" s="17">
        <v>78889</v>
      </c>
      <c r="F1779" s="23">
        <v>18825240008</v>
      </c>
      <c r="G1779" s="28">
        <v>1037273242.0699999</v>
      </c>
    </row>
    <row r="1780" spans="1:4" ht="12.75">
      <c r="A1780" s="29"/>
      <c r="B1780" s="14"/>
      <c r="C1780" s="21"/>
      <c r="D1780" s="26"/>
    </row>
    <row r="1781" spans="1:7" ht="12.75">
      <c r="A1781" s="1" t="s">
        <v>103</v>
      </c>
      <c r="B1781" s="17">
        <v>14572</v>
      </c>
      <c r="C1781" s="23">
        <v>3149224588</v>
      </c>
      <c r="D1781" s="28">
        <v>173591234.3</v>
      </c>
      <c r="E1781" s="17">
        <v>14742</v>
      </c>
      <c r="F1781" s="23">
        <v>2865964477</v>
      </c>
      <c r="G1781" s="28">
        <v>158602054.5</v>
      </c>
    </row>
    <row r="1782" ht="12.75">
      <c r="A1782" s="9"/>
    </row>
    <row r="1783" spans="1:7" ht="12.75">
      <c r="A1783" s="1" t="s">
        <v>100</v>
      </c>
      <c r="B1783" s="17">
        <v>93657</v>
      </c>
      <c r="C1783" s="23">
        <v>22317391421</v>
      </c>
      <c r="D1783" s="28">
        <v>1230727139.23</v>
      </c>
      <c r="E1783" s="17">
        <v>93631</v>
      </c>
      <c r="F1783" s="23">
        <v>21691204485</v>
      </c>
      <c r="G1783" s="28">
        <v>1195875296.57</v>
      </c>
    </row>
    <row r="1784" spans="1:7" ht="12.75">
      <c r="A1784" s="8"/>
      <c r="B1784" s="8"/>
      <c r="C1784" s="8"/>
      <c r="D1784" s="8"/>
      <c r="E1784" s="8"/>
      <c r="F1784" s="8"/>
      <c r="G1784" s="8"/>
    </row>
    <row r="1785" spans="1:7" ht="12.75">
      <c r="A1785" t="s">
        <v>56</v>
      </c>
      <c r="B1785" s="8"/>
      <c r="C1785" s="8"/>
      <c r="D1785" s="8"/>
      <c r="E1785" s="8"/>
      <c r="F1785" s="8"/>
      <c r="G1785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Embree, Curt</dc:creator>
  <cp:keywords/>
  <dc:description/>
  <cp:lastModifiedBy>Embree, Curt</cp:lastModifiedBy>
  <dcterms:created xsi:type="dcterms:W3CDTF">2015-03-13T13:51:01Z</dcterms:created>
  <dcterms:modified xsi:type="dcterms:W3CDTF">2015-03-13T13:52:17Z</dcterms:modified>
  <cp:category/>
  <cp:version/>
  <cp:contentType/>
  <cp:contentStatus/>
</cp:coreProperties>
</file>